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ДС месяц" sheetId="1" r:id="rId3"/>
    <sheet state="visible" name="Точка" sheetId="2" r:id="rId4"/>
    <sheet state="visible" name="Альфа" sheetId="3" r:id="rId5"/>
    <sheet state="visible" name="Нал" sheetId="4" r:id="rId6"/>
    <sheet state="visible" name="ДДС Сводный" sheetId="5" r:id="rId7"/>
    <sheet state="visible" name="ДДС статьи" sheetId="6" r:id="rId8"/>
    <sheet state="hidden" name="Справочники" sheetId="7" r:id="rId9"/>
    <sheet state="visible" name="ДДС настройки (для ввода сальдо" sheetId="8" r:id="rId10"/>
    <sheet state="hidden" name="Технический лист" sheetId="9" r:id="rId11"/>
    <sheet state="visible" name="Нескучные Финансы" sheetId="10" r:id="rId12"/>
  </sheets>
  <definedNames>
    <definedName hidden="1" localSheetId="0" name="_xlnm._FilterDatabase">'ДДС месяц'!$A$3:$O$1001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Выберите месяц, в котором вы начали вести ДДС и занесли актуальные остатки. Нужно сделать один раз и не трогать.</t>
      </text>
    </comment>
  </commentList>
</comments>
</file>

<file path=xl/sharedStrings.xml><?xml version="1.0" encoding="utf-8"?>
<sst xmlns="http://schemas.openxmlformats.org/spreadsheetml/2006/main" count="3322" uniqueCount="168">
  <si>
    <t>Итого</t>
  </si>
  <si>
    <t>Точка</t>
  </si>
  <si>
    <t>Альфа</t>
  </si>
  <si>
    <t>Месяц —</t>
  </si>
  <si>
    <t>Нал</t>
  </si>
  <si>
    <t>Денег на начало месяца</t>
  </si>
  <si>
    <t>Месяц</t>
  </si>
  <si>
    <t>Год</t>
  </si>
  <si>
    <t>Мсц (цифрой)</t>
  </si>
  <si>
    <t>Дата</t>
  </si>
  <si>
    <t>Сумма</t>
  </si>
  <si>
    <t>Кошелек</t>
  </si>
  <si>
    <t>Направление</t>
  </si>
  <si>
    <t>Контрагент</t>
  </si>
  <si>
    <t>Назначение платежа</t>
  </si>
  <si>
    <t>Статья</t>
  </si>
  <si>
    <t>Платеж/поступл</t>
  </si>
  <si>
    <t>Направл</t>
  </si>
  <si>
    <t>Вид д-ти</t>
  </si>
  <si>
    <t>Порядок отобр</t>
  </si>
  <si>
    <t>Сумм (+/−)</t>
  </si>
  <si>
    <t>Операционная деятельность</t>
  </si>
  <si>
    <t>Розница</t>
  </si>
  <si>
    <t>ООО «Лисичка систричка»</t>
  </si>
  <si>
    <t>За услуги по договору №123</t>
  </si>
  <si>
    <t>Логистика</t>
  </si>
  <si>
    <t>Оптовое</t>
  </si>
  <si>
    <t>ИП Колобков</t>
  </si>
  <si>
    <t>Оплата по счету 3434</t>
  </si>
  <si>
    <t>Расход — Перевод между счетами</t>
  </si>
  <si>
    <t>ИП Крокодил Г. Ч.</t>
  </si>
  <si>
    <t>Оплата по договору аренды 88-12</t>
  </si>
  <si>
    <t>Доход — Перевод между счетами</t>
  </si>
  <si>
    <t>Общее</t>
  </si>
  <si>
    <t>ООО «Тили-тили»</t>
  </si>
  <si>
    <t>Поступления от клиента</t>
  </si>
  <si>
    <t>ООО «Трали-вали»</t>
  </si>
  <si>
    <t>Фулфилмент</t>
  </si>
  <si>
    <t>ООО «Это мы не проходили»</t>
  </si>
  <si>
    <t>ООО «Это нам не задавали»</t>
  </si>
  <si>
    <t>ИП Белогривов</t>
  </si>
  <si>
    <t>ИП Лошадков</t>
  </si>
  <si>
    <t>Прочие поступления</t>
  </si>
  <si>
    <t>ООО «Скайуокер диджитал»</t>
  </si>
  <si>
    <t>Таможня</t>
  </si>
  <si>
    <t>ИП Булгаков АИ</t>
  </si>
  <si>
    <t>ООО «Кек и пек»</t>
  </si>
  <si>
    <t>ИП Элджей</t>
  </si>
  <si>
    <t>ООО «Саша и Сережа»</t>
  </si>
  <si>
    <t>Инвестиционная деятельность</t>
  </si>
  <si>
    <t>Финансовая деятельность</t>
  </si>
  <si>
    <t>Технические операции</t>
  </si>
  <si>
    <t>Изменение денег за месяц</t>
  </si>
  <si>
    <t>Денег на конец месяца</t>
  </si>
  <si>
    <t>Статья ДДС</t>
  </si>
  <si>
    <t>Группа</t>
  </si>
  <si>
    <t>Вид деятельности</t>
  </si>
  <si>
    <t>Субстатья ДДС</t>
  </si>
  <si>
    <t>Операция</t>
  </si>
  <si>
    <t>Поступление</t>
  </si>
  <si>
    <t>Техническая операция</t>
  </si>
  <si>
    <t>Поступление денег с нашего счета или другого кошелька</t>
  </si>
  <si>
    <t>Выбытие</t>
  </si>
  <si>
    <t>Перевод денег на другой наш счет или кошелёк</t>
  </si>
  <si>
    <t>Продажи</t>
  </si>
  <si>
    <t>Операционная</t>
  </si>
  <si>
    <t>Поступл. от продажи транспортных услуг</t>
  </si>
  <si>
    <t>Закупка товара</t>
  </si>
  <si>
    <t>Себестоимость</t>
  </si>
  <si>
    <t>Оплата таможни при закупки товара</t>
  </si>
  <si>
    <t>НДС</t>
  </si>
  <si>
    <t>НДС при закупке товара</t>
  </si>
  <si>
    <t>Оплата поставщикам транспортных услуг</t>
  </si>
  <si>
    <t>Возврат ошибочных оплат</t>
  </si>
  <si>
    <t>Возврат денежных средств клиентам ошибочно переведеных денег</t>
  </si>
  <si>
    <t>Аренда и обслуживание офиса</t>
  </si>
  <si>
    <t>Адм. расходы</t>
  </si>
  <si>
    <t>Оплата аренды и содержания офиса</t>
  </si>
  <si>
    <t>Зарплата адм-х сотрудников</t>
  </si>
  <si>
    <t>Оплата труда офисных сотрудников</t>
  </si>
  <si>
    <t>Прочие поставщики и подрядчики</t>
  </si>
  <si>
    <t>Оплата поставщикам (подрядчикам) за товары, материалы, работы, услуги</t>
  </si>
  <si>
    <t>РКО</t>
  </si>
  <si>
    <t>Оплата банковского обслуживания</t>
  </si>
  <si>
    <t>Связь и почтовые расходы</t>
  </si>
  <si>
    <t>Расходы на телефон, интернет, почта</t>
  </si>
  <si>
    <t>Приобретение оргтехники</t>
  </si>
  <si>
    <t>Оплата расходов на оргтехнику</t>
  </si>
  <si>
    <t>Поиск персонала</t>
  </si>
  <si>
    <t>Оплата расходов на поиск персонала</t>
  </si>
  <si>
    <t>Командировки</t>
  </si>
  <si>
    <t>Командировочные расходы</t>
  </si>
  <si>
    <t>Транспортные расходы</t>
  </si>
  <si>
    <t>Оплата транспортных расходов</t>
  </si>
  <si>
    <t>Обучение в компании</t>
  </si>
  <si>
    <t>Расходы на обучение персонала</t>
  </si>
  <si>
    <t>Ремонт и обслуживание ОС</t>
  </si>
  <si>
    <t>Ремонт и обслуживание основных средств</t>
  </si>
  <si>
    <t>Зарплата коммерческого персонала</t>
  </si>
  <si>
    <t>Комм/марк расх</t>
  </si>
  <si>
    <t>Оплата труда менеджеров по продажам</t>
  </si>
  <si>
    <t>Реклама в интернете</t>
  </si>
  <si>
    <t>Реклама в Интернете</t>
  </si>
  <si>
    <t>Печатная и сувенирная продукция</t>
  </si>
  <si>
    <t>Представительские расходы</t>
  </si>
  <si>
    <t xml:space="preserve">Расходы на представительские </t>
  </si>
  <si>
    <t>Прочие на маркетинг и рекламу</t>
  </si>
  <si>
    <t>Расходы на маркетинг и рекламу</t>
  </si>
  <si>
    <t>Налог на прибыль</t>
  </si>
  <si>
    <t>Налоги</t>
  </si>
  <si>
    <t>Налоги с ФОТ</t>
  </si>
  <si>
    <t>Получение кредитов и займов</t>
  </si>
  <si>
    <t>Поступления</t>
  </si>
  <si>
    <t>Финансовая</t>
  </si>
  <si>
    <t>Получение денежных вкладов собственников (участников)</t>
  </si>
  <si>
    <t>Прочие поступл. от фин. операций</t>
  </si>
  <si>
    <t>Прочие поступления от фин. операций</t>
  </si>
  <si>
    <t>Выплаты по потребительскому кредиту</t>
  </si>
  <si>
    <t>Платежи</t>
  </si>
  <si>
    <t>Платежи на уплату дивидендов и иных платежей по распределению прибыли в пользу собственников (участников)</t>
  </si>
  <si>
    <t>Продажа ОС</t>
  </si>
  <si>
    <t>ОС</t>
  </si>
  <si>
    <t>Инвестиционная</t>
  </si>
  <si>
    <t>Продажа мебели, техники</t>
  </si>
  <si>
    <t>Покупка ОС</t>
  </si>
  <si>
    <t>Покупка мебели, техники</t>
  </si>
  <si>
    <t>Ремонт ОС</t>
  </si>
  <si>
    <t>Ремонт мебели, техники</t>
  </si>
  <si>
    <t>Тип движения</t>
  </si>
  <si>
    <t>Направление бизнеса</t>
  </si>
  <si>
    <t>Месяц начала</t>
  </si>
  <si>
    <t>Сумма на начало</t>
  </si>
  <si>
    <t>Месяцы</t>
  </si>
  <si>
    <t>Для автоматического заполнения сводного листа</t>
  </si>
  <si>
    <t>№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</si>
  <si>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</si>
  <si>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</si>
  <si>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</si>
  <si>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</si>
  <si>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</si>
  <si>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</si>
  <si>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</si>
  <si>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</si>
  <si>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</si>
  <si>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</si>
  <si>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</si>
  <si>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</si>
  <si>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</si>
  <si>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</si>
  <si>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</si>
  <si>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</si>
  <si>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</si>
  <si>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</si>
  <si>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</si>
  <si>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</si>
  <si>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</si>
  <si>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</si>
  <si>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</si>
  <si>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</si>
  <si>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</si>
  <si>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Консалт-бюро
Нескучные финансы</t>
  </si>
  <si>
    <t>Ведем финансы малых бизнесов. Предоставляем финансового директора, который ведет управленческий учет в компании. Обучаем предпринимателей корпоративным финансам.</t>
  </si>
  <si>
    <t>Наши продукты</t>
  </si>
  <si>
    <t>На связи</t>
  </si>
  <si>
    <t>8 800 551-85-81</t>
  </si>
  <si>
    <t>Итого в локальных ДДС</t>
  </si>
  <si>
    <t>Проверка сходимости</t>
  </si>
  <si>
    <t>Сходимость переброса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</si>
</sst>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[$ ₽]"/>
    <numFmt numFmtId="165" formatCode="dd.MM.yyyy"/>
  </numFmts>
  <fonts count="26">
    <font>
      <sz val="10.0"/>
      <color rgb="FF000000"/>
      <name val="Arial"/>
    </font>
    <font>
      <sz val="11.0"/>
    </font>
    <font/>
    <font>
      <b/>
      <sz val="10.0"/>
      <name val="Arial"/>
    </font>
    <font>
      <sz val="10.0"/>
      <name val="Arial"/>
    </font>
    <font>
      <sz val="10.0"/>
      <color rgb="FFFFFFFF"/>
      <name val="Arial"/>
    </font>
    <font>
      <name val="Arial"/>
    </font>
    <font>
      <sz val="10.0"/>
      <color rgb="FFFFFFFF"/>
    </font>
    <font>
      <sz val="10.0"/>
    </font>
    <font>
      <b/>
      <sz val="10.0"/>
      <color rgb="FFFFFFFF"/>
      <name val="Arial"/>
    </font>
    <font>
      <sz val="11.0"/>
      <color rgb="FFFFFFFF"/>
    </font>
    <font>
      <color rgb="FF000000"/>
      <name val="Arial"/>
    </font>
    <font>
      <b/>
      <name val="Arial"/>
    </font>
    <font>
      <b/>
      <color rgb="FF666666"/>
      <name val="Arial"/>
    </font>
    <font>
      <color rgb="FF666666"/>
      <name val="Arial"/>
    </font>
    <font>
      <sz val="10.0"/>
      <color rgb="FF000000"/>
    </font>
    <font>
      <sz val="10.0"/>
      <color rgb="FF274E13"/>
    </font>
    <font>
      <b/>
      <sz val="11.0"/>
    </font>
    <font>
      <b/>
      <i/>
      <name val="Arial"/>
    </font>
    <font>
      <b/>
      <sz val="24.0"/>
      <color rgb="FF000000"/>
      <name val="Source Sans Pro"/>
    </font>
    <font>
      <sz val="14.0"/>
      <color rgb="FF434343"/>
      <name val="Open Sans"/>
    </font>
    <font>
      <sz val="16.0"/>
      <color rgb="FF000000"/>
      <name val="Source Sans Pro"/>
    </font>
    <font>
      <u/>
      <sz val="14.0"/>
      <color rgb="FF1155CC"/>
      <name val="Source Sans Pro"/>
    </font>
    <font>
      <b/>
      <sz val="18.0"/>
      <color rgb="FF000000"/>
      <name val="Source Sans Pro"/>
    </font>
    <font>
      <sz val="14.0"/>
      <color rgb="FF000000"/>
      <name val="Source Sans Pro"/>
    </font>
    <font>
      <b/>
      <sz val="10.0"/>
    </font>
  </fonts>
  <fills count="21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CC4125"/>
        <bgColor rgb="FFCC4125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E06666"/>
        <bgColor rgb="FFE06666"/>
      </patternFill>
    </fill>
    <fill>
      <patternFill patternType="solid">
        <fgColor rgb="FFFF9900"/>
        <bgColor rgb="FFFF9900"/>
      </patternFill>
    </fill>
    <fill>
      <patternFill patternType="solid">
        <fgColor rgb="FF76A5AF"/>
        <bgColor rgb="FF76A5AF"/>
      </patternFill>
    </fill>
    <fill>
      <patternFill patternType="solid">
        <fgColor rgb="FFD0E0E3"/>
        <bgColor rgb="FFD0E0E3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</fills>
  <borders count="4">
    <border/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3" fontId="2" numFmtId="0" xfId="0" applyAlignment="1" applyFill="1" applyFont="1">
      <alignment horizontal="left" readingOrder="0" shrinkToFit="0" vertical="center" wrapText="1"/>
    </xf>
    <xf borderId="0" fillId="4" fontId="3" numFmtId="49" xfId="0" applyAlignment="1" applyFill="1" applyFont="1" applyNumberFormat="1">
      <alignment readingOrder="0" shrinkToFit="0" vertical="center" wrapText="1"/>
    </xf>
    <xf borderId="0" fillId="5" fontId="4" numFmtId="3" xfId="0" applyAlignment="1" applyFill="1" applyFont="1" applyNumberFormat="1">
      <alignment horizontal="right" vertical="center"/>
    </xf>
    <xf borderId="0" fillId="3" fontId="2" numFmtId="164" xfId="0" applyAlignment="1" applyFont="1" applyNumberFormat="1">
      <alignment horizontal="right" readingOrder="0" shrinkToFit="0" vertical="center" wrapText="1"/>
    </xf>
    <xf borderId="0" fillId="6" fontId="4" numFmtId="49" xfId="0" applyAlignment="1" applyFill="1" applyFont="1" applyNumberFormat="1">
      <alignment horizontal="right" shrinkToFit="0" vertical="center" wrapText="1"/>
    </xf>
    <xf borderId="0" fillId="7" fontId="2" numFmtId="164" xfId="0" applyAlignment="1" applyFill="1" applyFont="1" applyNumberFormat="1">
      <alignment horizontal="left" readingOrder="0" shrinkToFit="0" vertical="center" wrapText="1"/>
    </xf>
    <xf borderId="0" fillId="6" fontId="4" numFmtId="3" xfId="0" applyAlignment="1" applyFont="1" applyNumberFormat="1">
      <alignment horizontal="right" readingOrder="0" shrinkToFit="0" vertical="center" wrapText="1"/>
    </xf>
    <xf borderId="0" fillId="6" fontId="4" numFmtId="3" xfId="0" applyAlignment="1" applyFont="1" applyNumberFormat="1">
      <alignment horizontal="right" shrinkToFit="0" vertical="center" wrapText="1"/>
    </xf>
    <xf borderId="0" fillId="8" fontId="5" numFmtId="0" xfId="0" applyAlignment="1" applyFill="1" applyFont="1">
      <alignment shrinkToFit="0" vertical="center" wrapText="1"/>
    </xf>
    <xf borderId="0" fillId="7" fontId="2" numFmtId="164" xfId="0" applyAlignment="1" applyFont="1" applyNumberFormat="1">
      <alignment horizontal="right" readingOrder="0" shrinkToFit="0" vertical="center" wrapText="1"/>
    </xf>
    <xf borderId="0" fillId="7" fontId="2" numFmtId="0" xfId="0" applyAlignment="1" applyFont="1">
      <alignment horizontal="left" readingOrder="0" shrinkToFit="0" vertical="center" wrapText="1"/>
    </xf>
    <xf borderId="0" fillId="8" fontId="5" numFmtId="3" xfId="0" applyAlignment="1" applyFont="1" applyNumberFormat="1">
      <alignment horizontal="right" shrinkToFit="0" vertical="center" wrapText="1"/>
    </xf>
    <xf borderId="0" fillId="7" fontId="2" numFmtId="3" xfId="0" applyAlignment="1" applyFont="1" applyNumberFormat="1">
      <alignment horizontal="right" readingOrder="0" shrinkToFit="0" vertical="center" wrapText="1"/>
    </xf>
    <xf borderId="0" fillId="9" fontId="6" numFmtId="4" xfId="0" applyAlignment="1" applyFill="1" applyFont="1" applyNumberFormat="1">
      <alignment horizontal="left" shrinkToFit="0" vertical="center" wrapText="1"/>
    </xf>
    <xf borderId="0" fillId="9" fontId="6" numFmtId="3" xfId="0" applyAlignment="1" applyFont="1" applyNumberFormat="1">
      <alignment horizontal="left" shrinkToFit="0" vertical="center" wrapText="1"/>
    </xf>
    <xf borderId="0" fillId="2" fontId="1" numFmtId="164" xfId="0" applyAlignment="1" applyFont="1" applyNumberFormat="1">
      <alignment horizontal="left" readingOrder="0" shrinkToFit="0" vertical="center" wrapText="1"/>
    </xf>
    <xf borderId="0" fillId="10" fontId="2" numFmtId="0" xfId="0" applyAlignment="1" applyFill="1" applyFont="1">
      <alignment horizontal="left" readingOrder="0" shrinkToFit="0" vertical="center" wrapText="1"/>
    </xf>
    <xf borderId="0" fillId="10" fontId="2" numFmtId="164" xfId="0" applyAlignment="1" applyFont="1" applyNumberFormat="1">
      <alignment horizontal="right" readingOrder="0" shrinkToFit="0" vertical="center" wrapText="1"/>
    </xf>
    <xf borderId="0" fillId="11" fontId="7" numFmtId="0" xfId="0" applyAlignment="1" applyFill="1" applyFont="1">
      <alignment horizontal="left" readingOrder="0" shrinkToFit="0" vertical="center" wrapText="1"/>
    </xf>
    <xf borderId="0" fillId="11" fontId="7" numFmtId="0" xfId="0" applyAlignment="1" applyFont="1">
      <alignment horizontal="right" readingOrder="0" shrinkToFit="0" vertical="center" wrapText="1"/>
    </xf>
    <xf borderId="0" fillId="11" fontId="7" numFmtId="164" xfId="0" applyAlignment="1" applyFont="1" applyNumberFormat="1">
      <alignment horizontal="right" readingOrder="0" shrinkToFit="0" vertical="center" wrapText="1"/>
    </xf>
    <xf borderId="0" fillId="11" fontId="7" numFmtId="3" xfId="0" applyAlignment="1" applyFont="1" applyNumberForma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top" wrapText="1"/>
    </xf>
    <xf borderId="0" fillId="12" fontId="5" numFmtId="0" xfId="0" applyAlignment="1" applyFill="1" applyFont="1">
      <alignment shrinkToFit="0" vertical="center" wrapText="1"/>
    </xf>
    <xf borderId="0" fillId="12" fontId="5" numFmtId="3" xfId="0" applyAlignment="1" applyFont="1" applyNumberFormat="1">
      <alignment horizontal="right" shrinkToFit="0" vertical="center" wrapText="1"/>
    </xf>
    <xf borderId="0" fillId="7" fontId="2" numFmtId="165" xfId="0" applyAlignment="1" applyFont="1" applyNumberFormat="1">
      <alignment horizontal="right" readingOrder="0" shrinkToFit="0" vertical="top" wrapText="1"/>
    </xf>
    <xf borderId="0" fillId="7" fontId="2" numFmtId="164" xfId="0" applyAlignment="1" applyFont="1" applyNumberFormat="1">
      <alignment horizontal="right" readingOrder="0" shrinkToFit="0" vertical="top" wrapText="1"/>
    </xf>
    <xf borderId="0" fillId="7" fontId="2" numFmtId="3" xfId="0" applyAlignment="1" applyFont="1" applyNumberFormat="1">
      <alignment horizontal="left" readingOrder="0" shrinkToFit="0" vertical="top" wrapText="1"/>
    </xf>
    <xf borderId="0" fillId="0" fontId="4" numFmtId="0" xfId="0" applyAlignment="1" applyFont="1">
      <alignment horizontal="left" shrinkToFit="0" vertical="center" wrapText="1"/>
    </xf>
    <xf borderId="0" fillId="0" fontId="4" numFmtId="3" xfId="0" applyAlignment="1" applyFont="1" applyNumberFormat="1">
      <alignment horizontal="right" shrinkToFit="0" vertical="center" wrapText="1"/>
    </xf>
    <xf borderId="0" fillId="7" fontId="2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2" numFmtId="3" xfId="0" applyAlignment="1" applyFont="1" applyNumberFormat="1">
      <alignment horizontal="left" readingOrder="0" shrinkToFit="0" vertical="top" wrapText="1"/>
    </xf>
    <xf borderId="0" fillId="7" fontId="2" numFmtId="165" xfId="0" applyAlignment="1" applyFont="1" applyNumberFormat="1">
      <alignment horizontal="right" shrinkToFit="0" vertical="top" wrapText="1"/>
    </xf>
    <xf borderId="0" fillId="7" fontId="2" numFmtId="164" xfId="0" applyAlignment="1" applyFont="1" applyNumberFormat="1">
      <alignment horizontal="right" shrinkToFit="0" vertical="top" wrapText="1"/>
    </xf>
    <xf borderId="0" fillId="7" fontId="2" numFmtId="3" xfId="0" applyAlignment="1" applyFont="1" applyNumberFormat="1">
      <alignment horizontal="left" shrinkToFit="0" vertical="top" wrapText="1"/>
    </xf>
    <xf borderId="0" fillId="7" fontId="2" numFmtId="0" xfId="0" applyAlignment="1" applyFont="1">
      <alignment horizontal="left" shrinkToFit="0" vertical="top" wrapText="1"/>
    </xf>
    <xf borderId="0" fillId="0" fontId="2" numFmtId="3" xfId="0" applyAlignment="1" applyFont="1" applyNumberFormat="1">
      <alignment horizontal="left" shrinkToFit="0" vertical="top" wrapText="1"/>
    </xf>
    <xf borderId="0" fillId="5" fontId="4" numFmtId="0" xfId="0" applyAlignment="1" applyFont="1">
      <alignment shrinkToFit="0" vertical="center" wrapText="1"/>
    </xf>
    <xf borderId="0" fillId="6" fontId="4" numFmtId="4" xfId="0" applyAlignment="1" applyFont="1" applyNumberFormat="1">
      <alignment shrinkToFit="0" vertical="center" wrapText="1"/>
    </xf>
    <xf borderId="0" fillId="13" fontId="5" numFmtId="0" xfId="0" applyAlignment="1" applyFill="1" applyFont="1">
      <alignment shrinkToFit="0" vertical="center" wrapText="1"/>
    </xf>
    <xf borderId="0" fillId="13" fontId="5" numFmtId="3" xfId="0" applyAlignment="1" applyFont="1" applyNumberFormat="1">
      <alignment horizontal="right" shrinkToFit="0" vertical="center" wrapText="1"/>
    </xf>
    <xf borderId="1" fillId="6" fontId="4" numFmtId="49" xfId="0" applyAlignment="1" applyBorder="1" applyFont="1" applyNumberFormat="1">
      <alignment horizontal="right" shrinkToFit="0" vertical="center" wrapText="1"/>
    </xf>
    <xf borderId="2" fillId="6" fontId="4" numFmtId="3" xfId="0" applyAlignment="1" applyBorder="1" applyFont="1" applyNumberFormat="1">
      <alignment horizontal="right" shrinkToFit="0" vertical="center" wrapText="1"/>
    </xf>
    <xf borderId="3" fillId="6" fontId="4" numFmtId="3" xfId="0" applyAlignment="1" applyBorder="1" applyFont="1" applyNumberFormat="1">
      <alignment horizontal="right" shrinkToFit="0" vertical="center" wrapText="1"/>
    </xf>
    <xf borderId="1" fillId="8" fontId="5" numFmtId="0" xfId="0" applyAlignment="1" applyBorder="1" applyFont="1">
      <alignment shrinkToFit="0" vertical="center" wrapText="1"/>
    </xf>
    <xf borderId="2" fillId="8" fontId="5" numFmtId="3" xfId="0" applyAlignment="1" applyBorder="1" applyFont="1" applyNumberFormat="1">
      <alignment horizontal="right" shrinkToFit="0" vertical="center" wrapText="1"/>
    </xf>
    <xf borderId="3" fillId="8" fontId="5" numFmtId="3" xfId="0" applyAlignment="1" applyBorder="1" applyFont="1" applyNumberFormat="1">
      <alignment horizontal="right" shrinkToFit="0" vertical="center" wrapText="1"/>
    </xf>
    <xf borderId="1" fillId="3" fontId="8" numFmtId="0" xfId="0" applyAlignment="1" applyBorder="1" applyFont="1">
      <alignment horizontal="left" readingOrder="0" shrinkToFit="0" vertical="center" wrapText="1"/>
    </xf>
    <xf borderId="2" fillId="0" fontId="4" numFmtId="3" xfId="0" applyAlignment="1" applyBorder="1" applyFont="1" applyNumberFormat="1">
      <alignment horizontal="right" shrinkToFit="0" vertical="center" wrapText="1"/>
    </xf>
    <xf borderId="0" fillId="11" fontId="5" numFmtId="0" xfId="0" applyAlignment="1" applyFont="1">
      <alignment shrinkToFit="0" vertical="center" wrapText="1"/>
    </xf>
    <xf borderId="3" fillId="0" fontId="4" numFmtId="3" xfId="0" applyAlignment="1" applyBorder="1" applyFont="1" applyNumberFormat="1">
      <alignment horizontal="right" shrinkToFit="0" vertical="center" wrapText="1"/>
    </xf>
    <xf borderId="1" fillId="10" fontId="8" numFmtId="0" xfId="0" applyAlignment="1" applyBorder="1" applyFont="1">
      <alignment horizontal="left" readingOrder="0" shrinkToFit="0" vertical="center" wrapText="1"/>
    </xf>
    <xf borderId="1" fillId="7" fontId="8" numFmtId="0" xfId="0" applyAlignment="1" applyBorder="1" applyFont="1">
      <alignment horizontal="left" readingOrder="0" shrinkToFit="0" vertical="center" wrapText="1"/>
    </xf>
    <xf borderId="1" fillId="2" fontId="8" numFmtId="0" xfId="0" applyAlignment="1" applyBorder="1" applyFont="1">
      <alignment horizontal="left" readingOrder="0" shrinkToFit="0" vertical="center" wrapText="1"/>
    </xf>
    <xf borderId="1" fillId="14" fontId="8" numFmtId="0" xfId="0" applyAlignment="1" applyBorder="1" applyFill="1" applyFont="1">
      <alignment horizontal="left" readingOrder="0" shrinkToFit="0" vertical="center" wrapText="1"/>
    </xf>
    <xf borderId="1" fillId="15" fontId="8" numFmtId="0" xfId="0" applyAlignment="1" applyBorder="1" applyFill="1" applyFont="1">
      <alignment horizontal="left" readingOrder="0" shrinkToFit="0" vertical="center" wrapText="1"/>
    </xf>
    <xf borderId="1" fillId="16" fontId="8" numFmtId="0" xfId="0" applyAlignment="1" applyBorder="1" applyFill="1" applyFont="1">
      <alignment horizontal="left" readingOrder="0" shrinkToFit="0" vertical="center" wrapText="1"/>
    </xf>
    <xf borderId="1" fillId="17" fontId="8" numFmtId="0" xfId="0" applyAlignment="1" applyBorder="1" applyFill="1" applyFont="1">
      <alignment horizontal="left" readingOrder="0" shrinkToFit="0" vertical="center" wrapText="1"/>
    </xf>
    <xf borderId="1" fillId="18" fontId="8" numFmtId="0" xfId="0" applyAlignment="1" applyBorder="1" applyFill="1" applyFont="1">
      <alignment horizontal="left" readingOrder="0" shrinkToFit="0" vertical="center" wrapText="1"/>
    </xf>
    <xf borderId="1" fillId="19" fontId="8" numFmtId="0" xfId="0" applyAlignment="1" applyBorder="1" applyFill="1" applyFont="1">
      <alignment horizontal="left" readingOrder="0" shrinkToFit="0" vertical="center" wrapText="1"/>
    </xf>
    <xf borderId="1" fillId="12" fontId="9" numFmtId="0" xfId="0" applyAlignment="1" applyBorder="1" applyFont="1">
      <alignment shrinkToFit="0" vertical="center" wrapText="1"/>
    </xf>
    <xf borderId="2" fillId="12" fontId="5" numFmtId="3" xfId="0" applyAlignment="1" applyBorder="1" applyFont="1" applyNumberFormat="1">
      <alignment horizontal="right" shrinkToFit="0" vertical="center" wrapText="1"/>
    </xf>
    <xf borderId="3" fillId="12" fontId="5" numFmtId="3" xfId="0" applyAlignment="1" applyBorder="1" applyFont="1" applyNumberFormat="1">
      <alignment horizontal="right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0" fillId="11" fontId="10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6" numFmtId="0" xfId="0" applyAlignment="1" applyFont="1">
      <alignment readingOrder="0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0" fontId="11" numFmtId="0" xfId="0" applyAlignment="1" applyFont="1">
      <alignment readingOrder="0" shrinkToFit="0" vertical="center" wrapText="1"/>
    </xf>
    <xf borderId="0" fillId="0" fontId="11" numFmtId="0" xfId="0" applyAlignment="1" applyFont="1">
      <alignment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11" numFmtId="0" xfId="0" applyAlignment="1" applyFont="1">
      <alignment horizontal="left" readingOrder="0" shrinkToFit="0" vertical="center" wrapText="1"/>
    </xf>
    <xf borderId="0" fillId="0" fontId="12" numFmtId="0" xfId="0" applyAlignment="1" applyFont="1">
      <alignment readingOrder="0" vertical="bottom"/>
    </xf>
    <xf borderId="0" fillId="0" fontId="13" numFmtId="0" xfId="0" applyAlignment="1" applyFont="1">
      <alignment vertical="bottom"/>
    </xf>
    <xf borderId="0" fillId="0" fontId="13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0" fillId="0" fontId="6" numFmtId="0" xfId="0" applyAlignment="1" applyFont="1">
      <alignment readingOrder="0" shrinkToFit="0" vertical="top" wrapText="1"/>
    </xf>
    <xf borderId="0" fillId="0" fontId="14" numFmtId="0" xfId="0" applyAlignment="1" applyFont="1">
      <alignment vertical="bottom"/>
    </xf>
    <xf borderId="0" fillId="0" fontId="6" numFmtId="0" xfId="0" applyAlignment="1" applyFont="1">
      <alignment shrinkToFit="0" vertical="top" wrapText="1"/>
    </xf>
    <xf borderId="0" fillId="0" fontId="15" numFmtId="0" xfId="0" applyAlignment="1" applyFont="1">
      <alignment horizontal="left" readingOrder="0" shrinkToFit="0" vertical="center" wrapText="1"/>
    </xf>
    <xf borderId="0" fillId="3" fontId="16" numFmtId="3" xfId="0" applyAlignment="1" applyFont="1" applyNumberFormat="1">
      <alignment horizontal="right" readingOrder="0" shrinkToFit="0" vertical="center" wrapText="1"/>
    </xf>
    <xf borderId="0" fillId="0" fontId="17" numFmtId="0" xfId="0" applyAlignment="1" applyFont="1">
      <alignment horizontal="left" readingOrder="0" shrinkToFit="0" vertical="center" wrapText="1"/>
    </xf>
    <xf borderId="0" fillId="0" fontId="17" numFmtId="4" xfId="0" applyAlignment="1" applyFont="1" applyNumberFormat="1">
      <alignment horizontal="right" readingOrder="0" shrinkToFit="0" vertical="center" wrapText="1"/>
    </xf>
    <xf borderId="0" fillId="0" fontId="1" numFmtId="0" xfId="0" applyAlignment="1" applyFont="1">
      <alignment horizontal="left" readingOrder="0" shrinkToFit="0" vertical="top" wrapText="1"/>
    </xf>
    <xf borderId="0" fillId="0" fontId="1" numFmtId="3" xfId="0" applyAlignment="1" applyFont="1" applyNumberFormat="1">
      <alignment horizontal="right" readingOrder="0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1" numFmtId="3" xfId="0" applyAlignment="1" applyFont="1" applyNumberFormat="1">
      <alignment horizontal="right" shrinkToFit="0" vertical="top" wrapText="1"/>
    </xf>
    <xf borderId="0" fillId="0" fontId="18" numFmtId="0" xfId="0" applyAlignment="1" applyFont="1">
      <alignment vertical="bottom"/>
    </xf>
    <xf borderId="0" fillId="0" fontId="18" numFmtId="0" xfId="0" applyAlignment="1" applyFont="1">
      <alignment readingOrder="0" shrinkToFit="0" textRotation="90" vertical="bottom" wrapText="0"/>
    </xf>
    <xf borderId="0" fillId="0" fontId="2" numFmtId="0" xfId="0" applyAlignment="1" applyFont="1">
      <alignment readingOrder="0"/>
    </xf>
    <xf borderId="0" fillId="0" fontId="6" numFmtId="0" xfId="0" applyAlignment="1" applyFont="1">
      <alignment horizontal="right" vertical="bottom"/>
    </xf>
    <xf borderId="0" fillId="0" fontId="6" numFmtId="0" xfId="0" applyAlignment="1" applyFont="1">
      <alignment vertical="top"/>
    </xf>
    <xf borderId="0" fillId="0" fontId="19" numFmtId="0" xfId="0" applyAlignment="1" applyFont="1">
      <alignment shrinkToFit="0" vertical="bottom" wrapText="1"/>
    </xf>
    <xf borderId="0" fillId="0" fontId="20" numFmtId="0" xfId="0" applyAlignment="1" applyFont="1">
      <alignment horizontal="left" readingOrder="0" shrinkToFit="0" vertical="center" wrapText="1"/>
    </xf>
    <xf borderId="0" fillId="0" fontId="21" numFmtId="0" xfId="0" applyAlignment="1" applyFont="1">
      <alignment shrinkToFit="0" vertical="top" wrapText="1"/>
    </xf>
    <xf borderId="0" fillId="0" fontId="22" numFmtId="0" xfId="0" applyAlignment="1" applyFont="1">
      <alignment shrinkToFit="0" vertical="top" wrapText="1"/>
    </xf>
    <xf borderId="0" fillId="0" fontId="23" numFmtId="0" xfId="0" applyAlignment="1" applyFont="1">
      <alignment shrinkToFit="0" vertical="top" wrapText="1"/>
    </xf>
    <xf borderId="0" fillId="0" fontId="24" numFmtId="0" xfId="0" applyAlignment="1" applyFont="1">
      <alignment shrinkToFit="0" vertical="top" wrapText="1"/>
    </xf>
    <xf borderId="1" fillId="0" fontId="0" numFmtId="0" xfId="0" applyAlignment="1" applyBorder="1" applyFont="1">
      <alignment horizontal="left" readingOrder="0" shrinkToFit="0" vertical="center" wrapText="1"/>
    </xf>
    <xf borderId="1" fillId="0" fontId="0" numFmtId="0" xfId="0" applyAlignment="1" applyBorder="1" applyFont="1">
      <alignment horizontal="left" shrinkToFit="0" vertical="center" wrapText="1"/>
    </xf>
    <xf borderId="1" fillId="13" fontId="5" numFmtId="0" xfId="0" applyAlignment="1" applyBorder="1" applyFont="1">
      <alignment shrinkToFit="0" vertical="center" wrapText="1"/>
    </xf>
    <xf borderId="2" fillId="13" fontId="5" numFmtId="3" xfId="0" applyAlignment="1" applyBorder="1" applyFont="1" applyNumberFormat="1">
      <alignment horizontal="right" shrinkToFit="0" vertical="center" wrapText="1"/>
    </xf>
    <xf borderId="3" fillId="13" fontId="5" numFmtId="3" xfId="0" applyAlignment="1" applyBorder="1" applyFont="1" applyNumberFormat="1">
      <alignment horizontal="right" shrinkToFit="0" vertical="center" wrapText="1"/>
    </xf>
    <xf borderId="2" fillId="0" fontId="8" numFmtId="3" xfId="0" applyAlignment="1" applyBorder="1" applyFont="1" applyNumberFormat="1">
      <alignment horizontal="right" vertical="center"/>
    </xf>
    <xf borderId="3" fillId="0" fontId="8" numFmtId="3" xfId="0" applyAlignment="1" applyBorder="1" applyFont="1" applyNumberFormat="1">
      <alignment horizontal="right" vertical="center"/>
    </xf>
    <xf borderId="1" fillId="20" fontId="8" numFmtId="0" xfId="0" applyAlignment="1" applyBorder="1" applyFill="1" applyFont="1">
      <alignment readingOrder="0" vertical="center"/>
    </xf>
    <xf borderId="2" fillId="20" fontId="8" numFmtId="3" xfId="0" applyAlignment="1" applyBorder="1" applyFont="1" applyNumberFormat="1">
      <alignment horizontal="right" vertical="center"/>
    </xf>
    <xf borderId="3" fillId="20" fontId="8" numFmtId="3" xfId="0" applyAlignment="1" applyBorder="1" applyFont="1" applyNumberFormat="1">
      <alignment horizontal="right" vertical="center"/>
    </xf>
    <xf borderId="1" fillId="7" fontId="8" numFmtId="0" xfId="0" applyAlignment="1" applyBorder="1" applyFont="1">
      <alignment readingOrder="0" vertical="center"/>
    </xf>
    <xf borderId="2" fillId="7" fontId="8" numFmtId="3" xfId="0" applyAlignment="1" applyBorder="1" applyFont="1" applyNumberFormat="1">
      <alignment horizontal="right" vertical="center"/>
    </xf>
    <xf borderId="3" fillId="7" fontId="8" numFmtId="3" xfId="0" applyAlignment="1" applyBorder="1" applyFont="1" applyNumberFormat="1">
      <alignment horizontal="right" vertical="center"/>
    </xf>
    <xf borderId="1" fillId="0" fontId="8" numFmtId="0" xfId="0" applyAlignment="1" applyBorder="1" applyFont="1">
      <alignment readingOrder="0" vertical="center"/>
    </xf>
    <xf borderId="1" fillId="7" fontId="25" numFmtId="0" xfId="0" applyAlignment="1" applyBorder="1" applyFont="1">
      <alignment readingOrder="0" vertical="center"/>
    </xf>
  </cellXfs>
  <cellStyles count="1">
    <cellStyle xfId="0" name="Normal" builtinId="0"/>
  </cellStyles>
  <dxfs count="16">
    <dxf>
      <font>
        <color rgb="FFFFFFFF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000000"/>
      </font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783F04"/>
          <bgColor rgb="FF783F04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>
        <color rgb="FFF4CCCC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CC4125"/>
          <bgColor rgb="FFCC4125"/>
        </patternFill>
      </fill>
      <border/>
    </dxf>
    <dxf>
      <font>
        <color rgb="FF000000"/>
      </font>
      <fill>
        <patternFill patternType="solid">
          <fgColor rgb="FFC9DAF8"/>
          <bgColor rgb="FFC9DAF8"/>
        </patternFill>
      </fill>
      <border/>
    </dxf>
    <dxf>
      <font>
        <color rgb="FFFCE5CD"/>
      </font>
      <fill>
        <patternFill patternType="solid">
          <fgColor rgb="FF783F04"/>
          <bgColor rgb="FF783F04"/>
        </patternFill>
      </fill>
      <border/>
    </dxf>
    <dxf>
      <font>
        <color rgb="FFFFFFFF"/>
      </font>
      <fill>
        <patternFill patternType="solid">
          <fgColor rgb="FF783F04"/>
          <bgColor rgb="FF783F04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2" Type="http://schemas.openxmlformats.org/officeDocument/2006/relationships/worksheet" Target="worksheets/sheet10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28575</xdr:rowOff>
    </xdr:from>
    <xdr:ext cx="723900" cy="7239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1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13.57"/>
    <col customWidth="1" min="2" max="2" width="9.14"/>
    <col customWidth="1" min="3" max="3" width="16.71"/>
    <col customWidth="1" min="4" max="4" width="12.86"/>
    <col customWidth="1" min="6" max="6" width="12.86"/>
    <col customWidth="1" min="7" max="7" width="16.86"/>
    <col customWidth="1" min="8" max="9" width="30.71"/>
    <col customWidth="1" min="10" max="10" width="30.29"/>
    <col customWidth="1" min="11" max="11" width="18.86"/>
    <col customWidth="1" min="12" max="12" width="18.29"/>
    <col customWidth="1" min="13" max="13" width="18.43"/>
    <col customWidth="1" min="14" max="14" width="17.86"/>
  </cols>
  <sheetData>
    <row r="1" ht="24.75" customHeight="1">
      <c r="A1" s="1" t="s">
        <v>0</v>
      </c>
      <c r="C1" s="2" t="s">
        <v>1</v>
      </c>
      <c r="D1" s="5">
        <f>SUMIFS($E$4:$E1001,$F$4:$F1001,C1,$K$4:$K1001,"Поступление")+SUMIFS($E$4:$E1001,$F$4:$F1001,C1,$K$4:$K1001,"Выбытие")+IFERROR(VLOOKUP(C1,'ДДС настройки (для ввода сальдо'!$A$3:$B$12,2,FALSE),"")</f>
        <v>105000</v>
      </c>
      <c r="E1" s="7" t="s">
        <v>4</v>
      </c>
      <c r="F1" s="11">
        <f>SUMIFS($E$4:$E1001,$F$4:$F1001,E1,$K$4:$K1001,"Поступление")+SUMIFS($E$4:$E1001,$F$4:$F1001,E1,$K$4:$K1001,"Выбытие")+IFERROR(VLOOKUP(E1,'ДДС настройки (для ввода сальдо'!$A$3:$B$12,2,FALSE),"")</f>
        <v>30814</v>
      </c>
      <c r="G1" s="12"/>
      <c r="H1" s="14">
        <f>SUMIFS($E$4:$E1001,$F$4:$F1001,G1,$K$4:$K1001,"Поступление")+SUMIFS($E$4:$E1001,$F$4:$F1001,G1,$K$4:$K1001,"Выбытие")+IFERROR(VLOOKUP(G1,'ДДС настройки (для ввода сальдо'!$A$3:$B$12,2,FALSE),"")</f>
        <v>0</v>
      </c>
      <c r="I1" s="15"/>
      <c r="J1" s="15"/>
      <c r="K1" s="15"/>
      <c r="L1" s="15"/>
      <c r="M1" s="15"/>
      <c r="N1" s="15"/>
      <c r="O1" s="16"/>
    </row>
    <row r="2" ht="24.75" customHeight="1">
      <c r="A2" s="17">
        <f>D1+D2+F1+F2+H1+H2</f>
        <v>270209</v>
      </c>
      <c r="C2" s="18" t="s">
        <v>2</v>
      </c>
      <c r="D2" s="19">
        <f>SUMIFS($E$4:$E1001,$F$4:$F1001,C2,$K$4:$K1001,"Поступление")+SUMIFS($E$4:$E1001,$F$4:$F1001,C2,$K$4:$K1001,"Выбытие")+IFERROR(VLOOKUP(C2,'ДДС настройки (для ввода сальдо'!$A$3:$B$12,2,FALSE),"")</f>
        <v>134395</v>
      </c>
      <c r="E2" s="7"/>
      <c r="F2" s="14">
        <f>SUMIFS($E$4:$E1001,$F$4:$F1001,E2,$K$4:$K1001,"Поступление")+SUMIFS($E$4:$E1001,$F$4:$F1001,E2,$K$4:$K1001,"Выбытие")+IFERROR(VLOOKUP(E2,'ДДС настройки (для ввода сальдо'!$A$3:$B$12,2,FALSE),"")</f>
        <v>0</v>
      </c>
      <c r="G2" s="12"/>
      <c r="H2" s="14">
        <f>SUMIFS($E$4:$E1001,$F$4:$F1001,G2,$K$4:$K1001,"Поступление")+SUMIFS($E$4:$E1001,$F$4:$F1001,G2,$K$4:$K1001,"Выбытие")+IFERROR(VLOOKUP(G2,'ДДС настройки (для ввода сальдо'!$A$3:$B$12,2,FALSE),"")</f>
        <v>0</v>
      </c>
      <c r="I2" s="15"/>
      <c r="J2" s="15"/>
      <c r="K2" s="15"/>
      <c r="L2" s="15"/>
      <c r="M2" s="15"/>
      <c r="N2" s="15"/>
      <c r="O2" s="16"/>
    </row>
    <row r="3" ht="29.25" customHeight="1">
      <c r="A3" s="20" t="s">
        <v>6</v>
      </c>
      <c r="B3" s="20" t="s">
        <v>7</v>
      </c>
      <c r="C3" s="20" t="s">
        <v>8</v>
      </c>
      <c r="D3" s="21" t="s">
        <v>9</v>
      </c>
      <c r="E3" s="22" t="s">
        <v>10</v>
      </c>
      <c r="F3" s="23" t="s">
        <v>11</v>
      </c>
      <c r="G3" s="20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0" t="s">
        <v>19</v>
      </c>
      <c r="O3" s="23" t="s">
        <v>20</v>
      </c>
    </row>
    <row r="4">
      <c r="A4" s="24" t="str">
        <f>IFERROR(VLOOKUP(C4,'Технический лист'!$A$3:$B$14,2,FALSE),"")</f>
        <v>Январь</v>
      </c>
      <c r="B4" s="24">
        <f t="shared" ref="B4:B1001" si="1">IF(D4&lt;&gt;"",YEAR(D4),"")</f>
        <v>2018</v>
      </c>
      <c r="C4" s="24">
        <f t="shared" ref="C4:C1001" si="2">IF(D4&lt;&gt;"",MONTH(D4),"")</f>
        <v>1</v>
      </c>
      <c r="D4" s="27">
        <v>43101.0</v>
      </c>
      <c r="E4" s="28">
        <v>-20000.0</v>
      </c>
      <c r="F4" s="29" t="s">
        <v>1</v>
      </c>
      <c r="G4" s="32" t="s">
        <v>22</v>
      </c>
      <c r="H4" s="32" t="s">
        <v>23</v>
      </c>
      <c r="I4" s="32" t="s">
        <v>24</v>
      </c>
      <c r="J4" s="32" t="s">
        <v>25</v>
      </c>
      <c r="K4" s="24" t="str">
        <f>IFERROR(VLOOKUP(J4,'ДДС статьи'!$A$2:$D$210,3,FALSE),"")</f>
        <v>Выбытие</v>
      </c>
      <c r="L4" s="24" t="str">
        <f>IFERROR(VLOOKUP(J4,'ДДС статьи'!$A$2:$D$210,2,FALSE),"")</f>
        <v>Себестоимость</v>
      </c>
      <c r="M4" s="24" t="str">
        <f>IFERROR(VLOOKUP(J4,'ДДС статьи'!$A$2:$D$210,4,FALSE),"")</f>
        <v>Операционная</v>
      </c>
      <c r="N4" s="33"/>
      <c r="O4" s="34" t="str">
        <f t="shared" ref="O4:O177" si="3">if(K4="Платеж",E4,if(K4="Поступление",E4*-1,""))</f>
        <v/>
      </c>
    </row>
    <row r="5">
      <c r="A5" s="24" t="str">
        <f>IFERROR(VLOOKUP(C5,'Технический лист'!$A$3:$B$14,2,FALSE),"")</f>
        <v>Январь</v>
      </c>
      <c r="B5" s="24">
        <f t="shared" si="1"/>
        <v>2018</v>
      </c>
      <c r="C5" s="24">
        <f t="shared" si="2"/>
        <v>1</v>
      </c>
      <c r="D5" s="27">
        <v>43101.0</v>
      </c>
      <c r="E5" s="28">
        <v>-15000.0</v>
      </c>
      <c r="F5" s="29" t="s">
        <v>1</v>
      </c>
      <c r="G5" s="32" t="s">
        <v>26</v>
      </c>
      <c r="H5" s="32" t="s">
        <v>27</v>
      </c>
      <c r="I5" s="32" t="s">
        <v>28</v>
      </c>
      <c r="J5" s="32" t="s">
        <v>29</v>
      </c>
      <c r="K5" s="24" t="str">
        <f>IFERROR(VLOOKUP(J5,'ДДС статьи'!$A$2:$D$210,3,FALSE),"")</f>
        <v>Выбытие</v>
      </c>
      <c r="L5" s="24" t="str">
        <f>IFERROR(VLOOKUP(J5,'ДДС статьи'!$A$2:$D$210,2,FALSE),"")</f>
        <v>Операция</v>
      </c>
      <c r="M5" s="24" t="str">
        <f>IFERROR(VLOOKUP(J5,'ДДС статьи'!$A$2:$D$210,4,FALSE),"")</f>
        <v>Техническая операция</v>
      </c>
      <c r="N5" s="33"/>
      <c r="O5" s="34" t="str">
        <f t="shared" si="3"/>
        <v/>
      </c>
    </row>
    <row r="6">
      <c r="A6" s="24" t="str">
        <f>IFERROR(VLOOKUP(C6,'Технический лист'!$A$3:$B$14,2,FALSE),"")</f>
        <v>Январь</v>
      </c>
      <c r="B6" s="24">
        <f t="shared" si="1"/>
        <v>2018</v>
      </c>
      <c r="C6" s="24">
        <f t="shared" si="2"/>
        <v>1</v>
      </c>
      <c r="D6" s="27">
        <v>43101.0</v>
      </c>
      <c r="E6" s="28">
        <f>15000</f>
        <v>15000</v>
      </c>
      <c r="F6" s="29" t="s">
        <v>2</v>
      </c>
      <c r="G6" s="32" t="s">
        <v>22</v>
      </c>
      <c r="H6" s="32" t="s">
        <v>30</v>
      </c>
      <c r="I6" s="32" t="s">
        <v>31</v>
      </c>
      <c r="J6" s="32" t="s">
        <v>32</v>
      </c>
      <c r="K6" s="24" t="str">
        <f>IFERROR(VLOOKUP(J6,'ДДС статьи'!$A$2:$D$210,3,FALSE),"")</f>
        <v>Поступление</v>
      </c>
      <c r="L6" s="24" t="str">
        <f>IFERROR(VLOOKUP(J6,'ДДС статьи'!$A$2:$D$210,2,FALSE),"")</f>
        <v>Операция</v>
      </c>
      <c r="M6" s="24" t="str">
        <f>IFERROR(VLOOKUP(J6,'ДДС статьи'!$A$2:$D$210,4,FALSE),"")</f>
        <v>Техническая операция</v>
      </c>
      <c r="N6" s="33"/>
      <c r="O6" s="34">
        <f t="shared" si="3"/>
        <v>-15000</v>
      </c>
    </row>
    <row r="7">
      <c r="A7" s="24" t="str">
        <f>IFERROR(VLOOKUP(C7,'Технический лист'!$A$3:$B$14,2,FALSE),"")</f>
        <v>Январь</v>
      </c>
      <c r="B7" s="24">
        <f t="shared" si="1"/>
        <v>2018</v>
      </c>
      <c r="C7" s="24">
        <f t="shared" si="2"/>
        <v>1</v>
      </c>
      <c r="D7" s="27">
        <v>43101.0</v>
      </c>
      <c r="E7" s="28">
        <v>20000.0</v>
      </c>
      <c r="F7" s="29" t="s">
        <v>2</v>
      </c>
      <c r="G7" s="32" t="s">
        <v>33</v>
      </c>
      <c r="H7" s="32" t="s">
        <v>34</v>
      </c>
      <c r="I7" s="32" t="s">
        <v>24</v>
      </c>
      <c r="J7" s="32" t="s">
        <v>35</v>
      </c>
      <c r="K7" s="24" t="str">
        <f>IFERROR(VLOOKUP(J7,'ДДС статьи'!$A$2:$D$210,3,FALSE),"")</f>
        <v>Поступление</v>
      </c>
      <c r="L7" s="24" t="str">
        <f>IFERROR(VLOOKUP(J7,'ДДС статьи'!$A$2:$D$210,2,FALSE),"")</f>
        <v>Продажи</v>
      </c>
      <c r="M7" s="24" t="str">
        <f>IFERROR(VLOOKUP(J7,'ДДС статьи'!$A$2:$D$210,4,FALSE),"")</f>
        <v>Операционная</v>
      </c>
      <c r="N7" s="33"/>
      <c r="O7" s="34">
        <f t="shared" si="3"/>
        <v>-20000</v>
      </c>
    </row>
    <row r="8">
      <c r="A8" s="24" t="str">
        <f>IFERROR(VLOOKUP(C8,'Технический лист'!$A$3:$B$14,2,FALSE),"")</f>
        <v>Октябрь</v>
      </c>
      <c r="B8" s="24">
        <f t="shared" si="1"/>
        <v>2018</v>
      </c>
      <c r="C8" s="24">
        <f t="shared" si="2"/>
        <v>10</v>
      </c>
      <c r="D8" s="27">
        <v>43375.0</v>
      </c>
      <c r="E8" s="28">
        <v>-30000.0</v>
      </c>
      <c r="F8" s="29" t="s">
        <v>1</v>
      </c>
      <c r="G8" s="32" t="s">
        <v>26</v>
      </c>
      <c r="H8" s="32" t="s">
        <v>36</v>
      </c>
      <c r="I8" s="32" t="s">
        <v>28</v>
      </c>
      <c r="J8" s="32" t="s">
        <v>37</v>
      </c>
      <c r="K8" s="24" t="str">
        <f>IFERROR(VLOOKUP(J8,'ДДС статьи'!$A$2:$D$210,3,FALSE),"")</f>
        <v>Выбытие</v>
      </c>
      <c r="L8" s="24" t="str">
        <f>IFERROR(VLOOKUP(J8,'ДДС статьи'!$A$2:$D$210,2,FALSE),"")</f>
        <v>Себестоимость</v>
      </c>
      <c r="M8" s="24" t="str">
        <f>IFERROR(VLOOKUP(J8,'ДДС статьи'!$A$2:$D$210,4,FALSE),"")</f>
        <v>Операционная</v>
      </c>
      <c r="N8" s="33"/>
      <c r="O8" s="34" t="str">
        <f t="shared" si="3"/>
        <v/>
      </c>
    </row>
    <row r="9">
      <c r="A9" s="24" t="str">
        <f>IFERROR(VLOOKUP(C9,'Технический лист'!$A$3:$B$14,2,FALSE),"")</f>
        <v>Май</v>
      </c>
      <c r="B9" s="24">
        <f t="shared" si="1"/>
        <v>2018</v>
      </c>
      <c r="C9" s="24">
        <f t="shared" si="2"/>
        <v>5</v>
      </c>
      <c r="D9" s="27">
        <v>43224.0</v>
      </c>
      <c r="E9" s="28">
        <v>40000.0</v>
      </c>
      <c r="F9" s="29" t="s">
        <v>4</v>
      </c>
      <c r="G9" s="32" t="s">
        <v>22</v>
      </c>
      <c r="H9" s="32" t="s">
        <v>38</v>
      </c>
      <c r="I9" s="32" t="s">
        <v>31</v>
      </c>
      <c r="J9" s="32" t="s">
        <v>29</v>
      </c>
      <c r="K9" s="24" t="str">
        <f>IFERROR(VLOOKUP(J9,'ДДС статьи'!$A$2:$D$210,3,FALSE),"")</f>
        <v>Выбытие</v>
      </c>
      <c r="L9" s="24" t="str">
        <f>IFERROR(VLOOKUP(J9,'ДДС статьи'!$A$2:$D$210,2,FALSE),"")</f>
        <v>Операция</v>
      </c>
      <c r="M9" s="24" t="str">
        <f>IFERROR(VLOOKUP(J9,'ДДС статьи'!$A$2:$D$210,4,FALSE),"")</f>
        <v>Техническая операция</v>
      </c>
      <c r="N9" s="33"/>
      <c r="O9" s="34" t="str">
        <f t="shared" si="3"/>
        <v/>
      </c>
    </row>
    <row r="10">
      <c r="A10" s="24" t="str">
        <f>IFERROR(VLOOKUP(C10,'Технический лист'!$A$3:$B$14,2,FALSE),"")</f>
        <v>Февраль</v>
      </c>
      <c r="B10" s="24">
        <f t="shared" si="1"/>
        <v>2018</v>
      </c>
      <c r="C10" s="24">
        <f t="shared" si="2"/>
        <v>2</v>
      </c>
      <c r="D10" s="27">
        <v>43136.0</v>
      </c>
      <c r="E10" s="28">
        <v>100000.0</v>
      </c>
      <c r="F10" s="29" t="s">
        <v>2</v>
      </c>
      <c r="G10" s="32" t="s">
        <v>33</v>
      </c>
      <c r="H10" s="32" t="s">
        <v>39</v>
      </c>
      <c r="I10" s="32" t="s">
        <v>24</v>
      </c>
      <c r="J10" s="32" t="s">
        <v>35</v>
      </c>
      <c r="K10" s="24" t="str">
        <f>IFERROR(VLOOKUP(J10,'ДДС статьи'!$A$2:$D$210,3,FALSE),"")</f>
        <v>Поступление</v>
      </c>
      <c r="L10" s="24" t="str">
        <f>IFERROR(VLOOKUP(J10,'ДДС статьи'!$A$2:$D$210,2,FALSE),"")</f>
        <v>Продажи</v>
      </c>
      <c r="M10" s="24" t="str">
        <f>IFERROR(VLOOKUP(J10,'ДДС статьи'!$A$2:$D$210,4,FALSE),"")</f>
        <v>Операционная</v>
      </c>
      <c r="N10" s="33"/>
      <c r="O10" s="34">
        <f t="shared" si="3"/>
        <v>-100000</v>
      </c>
    </row>
    <row r="11">
      <c r="A11" s="24" t="str">
        <f>IFERROR(VLOOKUP(C11,'Технический лист'!$A$3:$B$14,2,FALSE),"")</f>
        <v>Май</v>
      </c>
      <c r="B11" s="24">
        <f t="shared" si="1"/>
        <v>2018</v>
      </c>
      <c r="C11" s="24">
        <f t="shared" si="2"/>
        <v>5</v>
      </c>
      <c r="D11" s="27">
        <v>43227.0</v>
      </c>
      <c r="E11" s="28">
        <v>120000.0</v>
      </c>
      <c r="F11" s="29" t="s">
        <v>1</v>
      </c>
      <c r="G11" s="32" t="s">
        <v>26</v>
      </c>
      <c r="H11" s="32" t="s">
        <v>40</v>
      </c>
      <c r="I11" s="32" t="s">
        <v>28</v>
      </c>
      <c r="J11" s="32" t="s">
        <v>35</v>
      </c>
      <c r="K11" s="24" t="str">
        <f>IFERROR(VLOOKUP(J11,'ДДС статьи'!$A$2:$D$210,3,FALSE),"")</f>
        <v>Поступление</v>
      </c>
      <c r="L11" s="24" t="str">
        <f>IFERROR(VLOOKUP(J11,'ДДС статьи'!$A$2:$D$210,2,FALSE),"")</f>
        <v>Продажи</v>
      </c>
      <c r="M11" s="24" t="str">
        <f>IFERROR(VLOOKUP(J11,'ДДС статьи'!$A$2:$D$210,4,FALSE),"")</f>
        <v>Операционная</v>
      </c>
      <c r="N11" s="33"/>
      <c r="O11" s="34">
        <f t="shared" si="3"/>
        <v>-120000</v>
      </c>
    </row>
    <row r="12">
      <c r="A12" s="24" t="str">
        <f>IFERROR(VLOOKUP(C12,'Технический лист'!$A$3:$B$14,2,FALSE),"")</f>
        <v>Август</v>
      </c>
      <c r="B12" s="24">
        <f t="shared" si="1"/>
        <v>2018</v>
      </c>
      <c r="C12" s="24">
        <f t="shared" si="2"/>
        <v>8</v>
      </c>
      <c r="D12" s="27">
        <v>43320.0</v>
      </c>
      <c r="E12" s="28">
        <v>20000.0</v>
      </c>
      <c r="F12" s="29" t="s">
        <v>2</v>
      </c>
      <c r="G12" s="32" t="s">
        <v>26</v>
      </c>
      <c r="H12" s="32" t="s">
        <v>41</v>
      </c>
      <c r="I12" s="32" t="s">
        <v>31</v>
      </c>
      <c r="J12" s="32" t="s">
        <v>42</v>
      </c>
      <c r="K12" s="24" t="str">
        <f>IFERROR(VLOOKUP(J12,'ДДС статьи'!$A$2:$D$210,3,FALSE),"")</f>
        <v>Поступление</v>
      </c>
      <c r="L12" s="24" t="str">
        <f>IFERROR(VLOOKUP(J12,'ДДС статьи'!$A$2:$D$210,2,FALSE),"")</f>
        <v>Продажи</v>
      </c>
      <c r="M12" s="24" t="str">
        <f>IFERROR(VLOOKUP(J12,'ДДС статьи'!$A$2:$D$210,4,FALSE),"")</f>
        <v>Операционная</v>
      </c>
      <c r="N12" s="33"/>
      <c r="O12" s="34">
        <f t="shared" si="3"/>
        <v>-20000</v>
      </c>
    </row>
    <row r="13">
      <c r="A13" s="24" t="str">
        <f>IFERROR(VLOOKUP(C13,'Технический лист'!$A$3:$B$14,2,FALSE),"")</f>
        <v>Февраль</v>
      </c>
      <c r="B13" s="24">
        <f t="shared" si="1"/>
        <v>2018</v>
      </c>
      <c r="C13" s="24">
        <f t="shared" si="2"/>
        <v>2</v>
      </c>
      <c r="D13" s="27">
        <v>43136.0</v>
      </c>
      <c r="E13" s="28">
        <v>-10000.0</v>
      </c>
      <c r="F13" s="29" t="s">
        <v>4</v>
      </c>
      <c r="G13" s="32" t="s">
        <v>26</v>
      </c>
      <c r="H13" s="32" t="s">
        <v>43</v>
      </c>
      <c r="I13" s="32" t="s">
        <v>24</v>
      </c>
      <c r="J13" s="32" t="s">
        <v>44</v>
      </c>
      <c r="K13" s="24" t="str">
        <f>IFERROR(VLOOKUP(J13,'ДДС статьи'!$A$2:$D$210,3,FALSE),"")</f>
        <v>Выбытие</v>
      </c>
      <c r="L13" s="24" t="str">
        <f>IFERROR(VLOOKUP(J13,'ДДС статьи'!$A$2:$D$210,2,FALSE),"")</f>
        <v>Себестоимость</v>
      </c>
      <c r="M13" s="24" t="str">
        <f>IFERROR(VLOOKUP(J13,'ДДС статьи'!$A$2:$D$210,4,FALSE),"")</f>
        <v>Операционная</v>
      </c>
      <c r="N13" s="33"/>
      <c r="O13" s="34" t="str">
        <f t="shared" si="3"/>
        <v/>
      </c>
    </row>
    <row r="14">
      <c r="A14" s="24" t="str">
        <f>IFERROR(VLOOKUP(C14,'Технический лист'!$A$3:$B$14,2,FALSE),"")</f>
        <v>Май</v>
      </c>
      <c r="B14" s="24">
        <f t="shared" si="1"/>
        <v>2018</v>
      </c>
      <c r="C14" s="24">
        <f t="shared" si="2"/>
        <v>5</v>
      </c>
      <c r="D14" s="27">
        <v>43227.0</v>
      </c>
      <c r="E14" s="28">
        <v>30000.0</v>
      </c>
      <c r="F14" s="29" t="s">
        <v>1</v>
      </c>
      <c r="G14" s="32" t="s">
        <v>22</v>
      </c>
      <c r="H14" s="32" t="s">
        <v>45</v>
      </c>
      <c r="I14" s="32" t="s">
        <v>28</v>
      </c>
      <c r="J14" s="32" t="s">
        <v>35</v>
      </c>
      <c r="K14" s="24" t="str">
        <f>IFERROR(VLOOKUP(J14,'ДДС статьи'!$A$2:$D$210,3,FALSE),"")</f>
        <v>Поступление</v>
      </c>
      <c r="L14" s="24" t="str">
        <f>IFERROR(VLOOKUP(J14,'ДДС статьи'!$A$2:$D$210,2,FALSE),"")</f>
        <v>Продажи</v>
      </c>
      <c r="M14" s="24" t="str">
        <f>IFERROR(VLOOKUP(J14,'ДДС статьи'!$A$2:$D$210,4,FALSE),"")</f>
        <v>Операционная</v>
      </c>
      <c r="N14" s="33"/>
      <c r="O14" s="34">
        <f t="shared" si="3"/>
        <v>-30000</v>
      </c>
    </row>
    <row r="15">
      <c r="A15" s="24" t="str">
        <f>IFERROR(VLOOKUP(C15,'Технический лист'!$A$3:$B$14,2,FALSE),"")</f>
        <v>Август</v>
      </c>
      <c r="B15" s="24">
        <f t="shared" si="1"/>
        <v>2018</v>
      </c>
      <c r="C15" s="24">
        <f t="shared" si="2"/>
        <v>8</v>
      </c>
      <c r="D15" s="27">
        <v>43320.0</v>
      </c>
      <c r="E15" s="28">
        <v>-50000.0</v>
      </c>
      <c r="F15" s="29" t="s">
        <v>2</v>
      </c>
      <c r="G15" s="32" t="s">
        <v>33</v>
      </c>
      <c r="H15" s="32" t="s">
        <v>46</v>
      </c>
      <c r="I15" s="32" t="s">
        <v>31</v>
      </c>
      <c r="J15" s="32" t="s">
        <v>44</v>
      </c>
      <c r="K15" s="24" t="str">
        <f>IFERROR(VLOOKUP(J15,'ДДС статьи'!$A$2:$D$210,3,FALSE),"")</f>
        <v>Выбытие</v>
      </c>
      <c r="L15" s="24" t="str">
        <f>IFERROR(VLOOKUP(J15,'ДДС статьи'!$A$2:$D$210,2,FALSE),"")</f>
        <v>Себестоимость</v>
      </c>
      <c r="M15" s="24" t="str">
        <f>IFERROR(VLOOKUP(J15,'ДДС статьи'!$A$2:$D$210,4,FALSE),"")</f>
        <v>Операционная</v>
      </c>
      <c r="N15" s="33"/>
      <c r="O15" s="34" t="str">
        <f t="shared" si="3"/>
        <v/>
      </c>
    </row>
    <row r="16">
      <c r="A16" s="24" t="str">
        <f>IFERROR(VLOOKUP(C16,'Технический лист'!$A$3:$B$14,2,FALSE),"")</f>
        <v>Февраль</v>
      </c>
      <c r="B16" s="24">
        <f t="shared" si="1"/>
        <v>2018</v>
      </c>
      <c r="C16" s="24">
        <f t="shared" si="2"/>
        <v>2</v>
      </c>
      <c r="D16" s="27">
        <v>43136.0</v>
      </c>
      <c r="E16" s="28">
        <v>-20000.0</v>
      </c>
      <c r="F16" s="29" t="s">
        <v>1</v>
      </c>
      <c r="G16" s="32" t="s">
        <v>33</v>
      </c>
      <c r="H16" s="32" t="s">
        <v>47</v>
      </c>
      <c r="I16" s="32" t="s">
        <v>24</v>
      </c>
      <c r="J16" s="32" t="s">
        <v>29</v>
      </c>
      <c r="K16" s="24" t="str">
        <f>IFERROR(VLOOKUP(J16,'ДДС статьи'!$A$2:$D$210,3,FALSE),"")</f>
        <v>Выбытие</v>
      </c>
      <c r="L16" s="24" t="str">
        <f>IFERROR(VLOOKUP(J16,'ДДС статьи'!$A$2:$D$210,2,FALSE),"")</f>
        <v>Операция</v>
      </c>
      <c r="M16" s="24" t="str">
        <f>IFERROR(VLOOKUP(J16,'ДДС статьи'!$A$2:$D$210,4,FALSE),"")</f>
        <v>Техническая операция</v>
      </c>
      <c r="N16" s="33"/>
      <c r="O16" s="34" t="str">
        <f t="shared" si="3"/>
        <v/>
      </c>
    </row>
    <row r="17">
      <c r="A17" s="24" t="str">
        <f>IFERROR(VLOOKUP(C17,'Технический лист'!$A$3:$B$14,2,FALSE),"")</f>
        <v>Май</v>
      </c>
      <c r="B17" s="24">
        <f t="shared" si="1"/>
        <v>2018</v>
      </c>
      <c r="C17" s="24">
        <f t="shared" si="2"/>
        <v>5</v>
      </c>
      <c r="D17" s="27">
        <v>43227.0</v>
      </c>
      <c r="E17" s="28">
        <v>-10000.0</v>
      </c>
      <c r="F17" s="29" t="s">
        <v>2</v>
      </c>
      <c r="G17" s="32" t="s">
        <v>26</v>
      </c>
      <c r="H17" s="32" t="s">
        <v>48</v>
      </c>
      <c r="I17" s="32" t="s">
        <v>28</v>
      </c>
      <c r="J17" s="32" t="s">
        <v>25</v>
      </c>
      <c r="K17" s="24" t="str">
        <f>IFERROR(VLOOKUP(J17,'ДДС статьи'!$A$2:$D$210,3,FALSE),"")</f>
        <v>Выбытие</v>
      </c>
      <c r="L17" s="24" t="str">
        <f>IFERROR(VLOOKUP(J17,'ДДС статьи'!$A$2:$D$210,2,FALSE),"")</f>
        <v>Себестоимость</v>
      </c>
      <c r="M17" s="24" t="str">
        <f>IFERROR(VLOOKUP(J17,'ДДС статьи'!$A$2:$D$210,4,FALSE),"")</f>
        <v>Операционная</v>
      </c>
      <c r="N17" s="33"/>
      <c r="O17" s="34" t="str">
        <f t="shared" si="3"/>
        <v/>
      </c>
    </row>
    <row r="18">
      <c r="A18" s="24" t="str">
        <f>IFERROR(VLOOKUP(C18,'Технический лист'!$A$3:$B$14,2,FALSE),"")</f>
        <v/>
      </c>
      <c r="B18" s="24" t="str">
        <f t="shared" si="1"/>
        <v/>
      </c>
      <c r="C18" s="24" t="str">
        <f t="shared" si="2"/>
        <v/>
      </c>
      <c r="D18" s="35"/>
      <c r="E18" s="36"/>
      <c r="F18" s="37"/>
      <c r="G18" s="38"/>
      <c r="H18" s="38"/>
      <c r="I18" s="38"/>
      <c r="J18" s="38"/>
      <c r="K18" s="24" t="str">
        <f>IFERROR(VLOOKUP(J18,'ДДС статьи'!$A$2:$D$210,3,FALSE),"")</f>
        <v/>
      </c>
      <c r="L18" s="24" t="str">
        <f>IFERROR(VLOOKUP(J18,'ДДС статьи'!$A$2:$D$210,2,FALSE),"")</f>
        <v/>
      </c>
      <c r="M18" s="24" t="str">
        <f>IFERROR(VLOOKUP(J18,'ДДС статьи'!$A$2:$D$210,4,FALSE),"")</f>
        <v/>
      </c>
      <c r="N18" s="33"/>
      <c r="O18" s="34" t="str">
        <f t="shared" si="3"/>
        <v/>
      </c>
    </row>
    <row r="19">
      <c r="A19" s="24" t="str">
        <f>IFERROR(VLOOKUP(C19,'Технический лист'!$A$3:$B$14,2,FALSE),"")</f>
        <v/>
      </c>
      <c r="B19" s="24" t="str">
        <f t="shared" si="1"/>
        <v/>
      </c>
      <c r="C19" s="24" t="str">
        <f t="shared" si="2"/>
        <v/>
      </c>
      <c r="D19" s="35"/>
      <c r="E19" s="36"/>
      <c r="F19" s="37"/>
      <c r="G19" s="38"/>
      <c r="H19" s="38"/>
      <c r="I19" s="38"/>
      <c r="J19" s="38"/>
      <c r="K19" s="24" t="str">
        <f>IFERROR(VLOOKUP(J19,'ДДС статьи'!$A$2:$D$210,3,FALSE),"")</f>
        <v/>
      </c>
      <c r="L19" s="24" t="str">
        <f>IFERROR(VLOOKUP(J19,'ДДС статьи'!$A$2:$D$210,2,FALSE),"")</f>
        <v/>
      </c>
      <c r="M19" s="24" t="str">
        <f>IFERROR(VLOOKUP(J19,'ДДС статьи'!$A$2:$D$210,4,FALSE),"")</f>
        <v/>
      </c>
      <c r="N19" s="33"/>
      <c r="O19" s="34" t="str">
        <f t="shared" si="3"/>
        <v/>
      </c>
    </row>
    <row r="20">
      <c r="A20" s="24" t="str">
        <f>IFERROR(VLOOKUP(C20,'Технический лист'!$A$3:$B$14,2,FALSE),"")</f>
        <v/>
      </c>
      <c r="B20" s="24" t="str">
        <f t="shared" si="1"/>
        <v/>
      </c>
      <c r="C20" s="24" t="str">
        <f t="shared" si="2"/>
        <v/>
      </c>
      <c r="D20" s="35"/>
      <c r="E20" s="36"/>
      <c r="F20" s="37"/>
      <c r="G20" s="38"/>
      <c r="H20" s="38"/>
      <c r="I20" s="38"/>
      <c r="J20" s="38"/>
      <c r="K20" s="24" t="str">
        <f>IFERROR(VLOOKUP(J20,'ДДС статьи'!$A$2:$D$210,3,FALSE),"")</f>
        <v/>
      </c>
      <c r="L20" s="24" t="str">
        <f>IFERROR(VLOOKUP(J20,'ДДС статьи'!$A$2:$D$210,2,FALSE),"")</f>
        <v/>
      </c>
      <c r="M20" s="24" t="str">
        <f>IFERROR(VLOOKUP(J20,'ДДС статьи'!$A$2:$D$210,4,FALSE),"")</f>
        <v/>
      </c>
      <c r="N20" s="33"/>
      <c r="O20" s="34" t="str">
        <f t="shared" si="3"/>
        <v/>
      </c>
    </row>
    <row r="21">
      <c r="A21" s="24" t="str">
        <f>IFERROR(VLOOKUP(C21,'Технический лист'!$A$3:$B$14,2,FALSE),"")</f>
        <v/>
      </c>
      <c r="B21" s="24" t="str">
        <f t="shared" si="1"/>
        <v/>
      </c>
      <c r="C21" s="24" t="str">
        <f t="shared" si="2"/>
        <v/>
      </c>
      <c r="D21" s="35"/>
      <c r="E21" s="36"/>
      <c r="F21" s="37"/>
      <c r="G21" s="38"/>
      <c r="H21" s="38"/>
      <c r="I21" s="38"/>
      <c r="J21" s="38"/>
      <c r="K21" s="24" t="str">
        <f>IFERROR(VLOOKUP(J21,'ДДС статьи'!$A$2:$D$210,3,FALSE),"")</f>
        <v/>
      </c>
      <c r="L21" s="24" t="str">
        <f>IFERROR(VLOOKUP(J21,'ДДС статьи'!$A$2:$D$210,2,FALSE),"")</f>
        <v/>
      </c>
      <c r="M21" s="24" t="str">
        <f>IFERROR(VLOOKUP(J21,'ДДС статьи'!$A$2:$D$210,4,FALSE),"")</f>
        <v/>
      </c>
      <c r="N21" s="33"/>
      <c r="O21" s="34" t="str">
        <f t="shared" si="3"/>
        <v/>
      </c>
    </row>
    <row r="22">
      <c r="A22" s="24" t="str">
        <f>IFERROR(VLOOKUP(C22,'Технический лист'!$A$3:$B$14,2,FALSE),"")</f>
        <v/>
      </c>
      <c r="B22" s="24" t="str">
        <f t="shared" si="1"/>
        <v/>
      </c>
      <c r="C22" s="24" t="str">
        <f t="shared" si="2"/>
        <v/>
      </c>
      <c r="D22" s="35"/>
      <c r="E22" s="36"/>
      <c r="F22" s="37"/>
      <c r="G22" s="38"/>
      <c r="H22" s="38"/>
      <c r="I22" s="38"/>
      <c r="J22" s="38"/>
      <c r="K22" s="24" t="str">
        <f>IFERROR(VLOOKUP(J22,'ДДС статьи'!$A$2:$D$210,3,FALSE),"")</f>
        <v/>
      </c>
      <c r="L22" s="24" t="str">
        <f>IFERROR(VLOOKUP(J22,'ДДС статьи'!$A$2:$D$210,2,FALSE),"")</f>
        <v/>
      </c>
      <c r="M22" s="24" t="str">
        <f>IFERROR(VLOOKUP(J22,'ДДС статьи'!$A$2:$D$210,4,FALSE),"")</f>
        <v/>
      </c>
      <c r="N22" s="33"/>
      <c r="O22" s="34" t="str">
        <f t="shared" si="3"/>
        <v/>
      </c>
    </row>
    <row r="23">
      <c r="A23" s="24" t="str">
        <f>IFERROR(VLOOKUP(C23,'Технический лист'!$A$3:$B$14,2,FALSE),"")</f>
        <v/>
      </c>
      <c r="B23" s="24" t="str">
        <f t="shared" si="1"/>
        <v/>
      </c>
      <c r="C23" s="24" t="str">
        <f t="shared" si="2"/>
        <v/>
      </c>
      <c r="D23" s="35"/>
      <c r="E23" s="36"/>
      <c r="F23" s="37"/>
      <c r="G23" s="38"/>
      <c r="H23" s="38"/>
      <c r="I23" s="38"/>
      <c r="J23" s="38"/>
      <c r="K23" s="24" t="str">
        <f>IFERROR(VLOOKUP(J23,'ДДС статьи'!$A$2:$D$210,3,FALSE),"")</f>
        <v/>
      </c>
      <c r="L23" s="24" t="str">
        <f>IFERROR(VLOOKUP(J23,'ДДС статьи'!$A$2:$D$210,2,FALSE),"")</f>
        <v/>
      </c>
      <c r="M23" s="24" t="str">
        <f>IFERROR(VLOOKUP(J23,'ДДС статьи'!$A$2:$D$210,4,FALSE),"")</f>
        <v/>
      </c>
      <c r="N23" s="33"/>
      <c r="O23" s="34" t="str">
        <f t="shared" si="3"/>
        <v/>
      </c>
    </row>
    <row r="24">
      <c r="A24" s="24" t="str">
        <f>IFERROR(VLOOKUP(C24,'Технический лист'!$A$3:$B$14,2,FALSE),"")</f>
        <v/>
      </c>
      <c r="B24" s="24" t="str">
        <f t="shared" si="1"/>
        <v/>
      </c>
      <c r="C24" s="24" t="str">
        <f t="shared" si="2"/>
        <v/>
      </c>
      <c r="D24" s="35"/>
      <c r="E24" s="36"/>
      <c r="F24" s="37"/>
      <c r="G24" s="38"/>
      <c r="H24" s="38"/>
      <c r="I24" s="38"/>
      <c r="J24" s="38"/>
      <c r="K24" s="24" t="str">
        <f>IFERROR(VLOOKUP(J24,'ДДС статьи'!$A$2:$D$210,3,FALSE),"")</f>
        <v/>
      </c>
      <c r="L24" s="24" t="str">
        <f>IFERROR(VLOOKUP(J24,'ДДС статьи'!$A$2:$D$210,2,FALSE),"")</f>
        <v/>
      </c>
      <c r="M24" s="24" t="str">
        <f>IFERROR(VLOOKUP(J24,'ДДС статьи'!$A$2:$D$210,4,FALSE),"")</f>
        <v/>
      </c>
      <c r="N24" s="33"/>
      <c r="O24" s="34" t="str">
        <f t="shared" si="3"/>
        <v/>
      </c>
    </row>
    <row r="25">
      <c r="A25" s="24" t="str">
        <f>IFERROR(VLOOKUP(C25,'Технический лист'!$A$3:$B$14,2,FALSE),"")</f>
        <v/>
      </c>
      <c r="B25" s="24" t="str">
        <f t="shared" si="1"/>
        <v/>
      </c>
      <c r="C25" s="24" t="str">
        <f t="shared" si="2"/>
        <v/>
      </c>
      <c r="D25" s="35"/>
      <c r="E25" s="36"/>
      <c r="F25" s="37"/>
      <c r="G25" s="38"/>
      <c r="H25" s="38"/>
      <c r="I25" s="38"/>
      <c r="J25" s="38"/>
      <c r="K25" s="24" t="str">
        <f>IFERROR(VLOOKUP(J25,'ДДС статьи'!$A$2:$D$210,3,FALSE),"")</f>
        <v/>
      </c>
      <c r="L25" s="24" t="str">
        <f>IFERROR(VLOOKUP(J25,'ДДС статьи'!$A$2:$D$210,2,FALSE),"")</f>
        <v/>
      </c>
      <c r="M25" s="24" t="str">
        <f>IFERROR(VLOOKUP(J25,'ДДС статьи'!$A$2:$D$210,4,FALSE),"")</f>
        <v/>
      </c>
      <c r="N25" s="33"/>
      <c r="O25" s="34" t="str">
        <f t="shared" si="3"/>
        <v/>
      </c>
    </row>
    <row r="26">
      <c r="A26" s="24" t="str">
        <f>IFERROR(VLOOKUP(C26,'Технический лист'!$A$3:$B$14,2,FALSE),"")</f>
        <v/>
      </c>
      <c r="B26" s="24" t="str">
        <f t="shared" si="1"/>
        <v/>
      </c>
      <c r="C26" s="24" t="str">
        <f t="shared" si="2"/>
        <v/>
      </c>
      <c r="D26" s="35"/>
      <c r="E26" s="36"/>
      <c r="F26" s="37"/>
      <c r="G26" s="38"/>
      <c r="H26" s="38"/>
      <c r="I26" s="38"/>
      <c r="J26" s="38"/>
      <c r="K26" s="24" t="str">
        <f>IFERROR(VLOOKUP(J26,'ДДС статьи'!$A$2:$D$210,3,FALSE),"")</f>
        <v/>
      </c>
      <c r="L26" s="24" t="str">
        <f>IFERROR(VLOOKUP(J26,'ДДС статьи'!$A$2:$D$210,2,FALSE),"")</f>
        <v/>
      </c>
      <c r="M26" s="24" t="str">
        <f>IFERROR(VLOOKUP(J26,'ДДС статьи'!$A$2:$D$210,4,FALSE),"")</f>
        <v/>
      </c>
      <c r="N26" s="33"/>
      <c r="O26" s="34" t="str">
        <f t="shared" si="3"/>
        <v/>
      </c>
    </row>
    <row r="27">
      <c r="A27" s="24" t="str">
        <f>IFERROR(VLOOKUP(C27,'Технический лист'!$A$3:$B$14,2,FALSE),"")</f>
        <v/>
      </c>
      <c r="B27" s="24" t="str">
        <f t="shared" si="1"/>
        <v/>
      </c>
      <c r="C27" s="24" t="str">
        <f t="shared" si="2"/>
        <v/>
      </c>
      <c r="D27" s="35"/>
      <c r="E27" s="36"/>
      <c r="F27" s="37"/>
      <c r="G27" s="38"/>
      <c r="H27" s="38"/>
      <c r="I27" s="38"/>
      <c r="J27" s="38"/>
      <c r="K27" s="24" t="str">
        <f>IFERROR(VLOOKUP(J27,'ДДС статьи'!$A$2:$D$210,3,FALSE),"")</f>
        <v/>
      </c>
      <c r="L27" s="24" t="str">
        <f>IFERROR(VLOOKUP(J27,'ДДС статьи'!$A$2:$D$210,2,FALSE),"")</f>
        <v/>
      </c>
      <c r="M27" s="24" t="str">
        <f>IFERROR(VLOOKUP(J27,'ДДС статьи'!$A$2:$D$210,4,FALSE),"")</f>
        <v/>
      </c>
      <c r="N27" s="33"/>
      <c r="O27" s="34" t="str">
        <f t="shared" si="3"/>
        <v/>
      </c>
    </row>
    <row r="28">
      <c r="A28" s="24" t="str">
        <f>IFERROR(VLOOKUP(C28,'Технический лист'!$A$3:$B$14,2,FALSE),"")</f>
        <v/>
      </c>
      <c r="B28" s="24" t="str">
        <f t="shared" si="1"/>
        <v/>
      </c>
      <c r="C28" s="24" t="str">
        <f t="shared" si="2"/>
        <v/>
      </c>
      <c r="D28" s="35"/>
      <c r="E28" s="36"/>
      <c r="F28" s="37"/>
      <c r="G28" s="38"/>
      <c r="H28" s="38"/>
      <c r="I28" s="38"/>
      <c r="J28" s="38"/>
      <c r="K28" s="24" t="str">
        <f>IFERROR(VLOOKUP(J28,'ДДС статьи'!$A$2:$D$210,3,FALSE),"")</f>
        <v/>
      </c>
      <c r="L28" s="24" t="str">
        <f>IFERROR(VLOOKUP(J28,'ДДС статьи'!$A$2:$D$210,2,FALSE),"")</f>
        <v/>
      </c>
      <c r="M28" s="24" t="str">
        <f>IFERROR(VLOOKUP(J28,'ДДС статьи'!$A$2:$D$210,4,FALSE),"")</f>
        <v/>
      </c>
      <c r="N28" s="33"/>
      <c r="O28" s="34" t="str">
        <f t="shared" si="3"/>
        <v/>
      </c>
    </row>
    <row r="29">
      <c r="A29" s="24" t="str">
        <f>IFERROR(VLOOKUP(C29,'Технический лист'!$A$3:$B$14,2,FALSE),"")</f>
        <v/>
      </c>
      <c r="B29" s="24" t="str">
        <f t="shared" si="1"/>
        <v/>
      </c>
      <c r="C29" s="24" t="str">
        <f t="shared" si="2"/>
        <v/>
      </c>
      <c r="D29" s="35"/>
      <c r="E29" s="36"/>
      <c r="F29" s="37"/>
      <c r="G29" s="38"/>
      <c r="H29" s="38"/>
      <c r="I29" s="38"/>
      <c r="J29" s="38"/>
      <c r="K29" s="24" t="str">
        <f>IFERROR(VLOOKUP(J29,'ДДС статьи'!$A$2:$D$210,3,FALSE),"")</f>
        <v/>
      </c>
      <c r="L29" s="24" t="str">
        <f>IFERROR(VLOOKUP(J29,'ДДС статьи'!$A$2:$D$210,2,FALSE),"")</f>
        <v/>
      </c>
      <c r="M29" s="24" t="str">
        <f>IFERROR(VLOOKUP(J29,'ДДС статьи'!$A$2:$D$210,4,FALSE),"")</f>
        <v/>
      </c>
      <c r="N29" s="33"/>
      <c r="O29" s="34" t="str">
        <f t="shared" si="3"/>
        <v/>
      </c>
    </row>
    <row r="30">
      <c r="A30" s="24" t="str">
        <f>IFERROR(VLOOKUP(C30,'Технический лист'!$A$3:$B$14,2,FALSE),"")</f>
        <v/>
      </c>
      <c r="B30" s="24" t="str">
        <f t="shared" si="1"/>
        <v/>
      </c>
      <c r="C30" s="24" t="str">
        <f t="shared" si="2"/>
        <v/>
      </c>
      <c r="D30" s="35"/>
      <c r="E30" s="36"/>
      <c r="F30" s="37"/>
      <c r="G30" s="38"/>
      <c r="H30" s="38"/>
      <c r="I30" s="38"/>
      <c r="J30" s="38"/>
      <c r="K30" s="24" t="str">
        <f>IFERROR(VLOOKUP(J30,'ДДС статьи'!$A$2:$D$210,3,FALSE),"")</f>
        <v/>
      </c>
      <c r="L30" s="24" t="str">
        <f>IFERROR(VLOOKUP(J30,'ДДС статьи'!$A$2:$D$210,2,FALSE),"")</f>
        <v/>
      </c>
      <c r="M30" s="24" t="str">
        <f>IFERROR(VLOOKUP(J30,'ДДС статьи'!$A$2:$D$210,4,FALSE),"")</f>
        <v/>
      </c>
      <c r="N30" s="33"/>
      <c r="O30" s="34" t="str">
        <f t="shared" si="3"/>
        <v/>
      </c>
    </row>
    <row r="31">
      <c r="A31" s="24" t="str">
        <f>IFERROR(VLOOKUP(C31,'Технический лист'!$A$3:$B$14,2,FALSE),"")</f>
        <v/>
      </c>
      <c r="B31" s="24" t="str">
        <f t="shared" si="1"/>
        <v/>
      </c>
      <c r="C31" s="24" t="str">
        <f t="shared" si="2"/>
        <v/>
      </c>
      <c r="D31" s="35"/>
      <c r="E31" s="36"/>
      <c r="F31" s="37"/>
      <c r="G31" s="38"/>
      <c r="H31" s="38"/>
      <c r="I31" s="38"/>
      <c r="J31" s="38"/>
      <c r="K31" s="24" t="str">
        <f>IFERROR(VLOOKUP(J31,'ДДС статьи'!$A$2:$D$210,3,FALSE),"")</f>
        <v/>
      </c>
      <c r="L31" s="24" t="str">
        <f>IFERROR(VLOOKUP(J31,'ДДС статьи'!$A$2:$D$210,2,FALSE),"")</f>
        <v/>
      </c>
      <c r="M31" s="24" t="str">
        <f>IFERROR(VLOOKUP(J31,'ДДС статьи'!$A$2:$D$210,4,FALSE),"")</f>
        <v/>
      </c>
      <c r="N31" s="33"/>
      <c r="O31" s="34" t="str">
        <f t="shared" si="3"/>
        <v/>
      </c>
    </row>
    <row r="32">
      <c r="A32" s="24" t="str">
        <f>IFERROR(VLOOKUP(C32,'Технический лист'!$A$3:$B$14,2,FALSE),"")</f>
        <v/>
      </c>
      <c r="B32" s="24" t="str">
        <f t="shared" si="1"/>
        <v/>
      </c>
      <c r="C32" s="24" t="str">
        <f t="shared" si="2"/>
        <v/>
      </c>
      <c r="D32" s="35"/>
      <c r="E32" s="36"/>
      <c r="F32" s="37"/>
      <c r="G32" s="38"/>
      <c r="H32" s="38"/>
      <c r="I32" s="38"/>
      <c r="J32" s="38"/>
      <c r="K32" s="24" t="str">
        <f>IFERROR(VLOOKUP(J32,'ДДС статьи'!$A$2:$D$210,3,FALSE),"")</f>
        <v/>
      </c>
      <c r="L32" s="24" t="str">
        <f>IFERROR(VLOOKUP(J32,'ДДС статьи'!$A$2:$D$210,2,FALSE),"")</f>
        <v/>
      </c>
      <c r="M32" s="24" t="str">
        <f>IFERROR(VLOOKUP(J32,'ДДС статьи'!$A$2:$D$210,4,FALSE),"")</f>
        <v/>
      </c>
      <c r="N32" s="33"/>
      <c r="O32" s="34" t="str">
        <f t="shared" si="3"/>
        <v/>
      </c>
    </row>
    <row r="33">
      <c r="A33" s="24" t="str">
        <f>IFERROR(VLOOKUP(C33,'Технический лист'!$A$3:$B$14,2,FALSE),"")</f>
        <v/>
      </c>
      <c r="B33" s="24" t="str">
        <f t="shared" si="1"/>
        <v/>
      </c>
      <c r="C33" s="24" t="str">
        <f t="shared" si="2"/>
        <v/>
      </c>
      <c r="D33" s="35"/>
      <c r="E33" s="36"/>
      <c r="F33" s="37"/>
      <c r="G33" s="38"/>
      <c r="H33" s="38"/>
      <c r="I33" s="38"/>
      <c r="J33" s="38"/>
      <c r="K33" s="24" t="str">
        <f>IFERROR(VLOOKUP(J33,'ДДС статьи'!$A$2:$D$210,3,FALSE),"")</f>
        <v/>
      </c>
      <c r="L33" s="24" t="str">
        <f>IFERROR(VLOOKUP(J33,'ДДС статьи'!$A$2:$D$210,2,FALSE),"")</f>
        <v/>
      </c>
      <c r="M33" s="24" t="str">
        <f>IFERROR(VLOOKUP(J33,'ДДС статьи'!$A$2:$D$210,4,FALSE),"")</f>
        <v/>
      </c>
      <c r="N33" s="33"/>
      <c r="O33" s="34" t="str">
        <f t="shared" si="3"/>
        <v/>
      </c>
    </row>
    <row r="34">
      <c r="A34" s="24" t="str">
        <f>IFERROR(VLOOKUP(C34,'Технический лист'!$A$3:$B$14,2,FALSE),"")</f>
        <v/>
      </c>
      <c r="B34" s="24" t="str">
        <f t="shared" si="1"/>
        <v/>
      </c>
      <c r="C34" s="24" t="str">
        <f t="shared" si="2"/>
        <v/>
      </c>
      <c r="D34" s="35"/>
      <c r="E34" s="36"/>
      <c r="F34" s="37"/>
      <c r="G34" s="38"/>
      <c r="H34" s="38"/>
      <c r="I34" s="38"/>
      <c r="J34" s="38"/>
      <c r="K34" s="24" t="str">
        <f>IFERROR(VLOOKUP(J34,'ДДС статьи'!$A$2:$D$210,3,FALSE),"")</f>
        <v/>
      </c>
      <c r="L34" s="24" t="str">
        <f>IFERROR(VLOOKUP(J34,'ДДС статьи'!$A$2:$D$210,2,FALSE),"")</f>
        <v/>
      </c>
      <c r="M34" s="24" t="str">
        <f>IFERROR(VLOOKUP(J34,'ДДС статьи'!$A$2:$D$210,4,FALSE),"")</f>
        <v/>
      </c>
      <c r="N34" s="33"/>
      <c r="O34" s="34" t="str">
        <f t="shared" si="3"/>
        <v/>
      </c>
    </row>
    <row r="35">
      <c r="A35" s="24" t="str">
        <f>IFERROR(VLOOKUP(C35,'Технический лист'!$A$3:$B$14,2,FALSE),"")</f>
        <v/>
      </c>
      <c r="B35" s="24" t="str">
        <f t="shared" si="1"/>
        <v/>
      </c>
      <c r="C35" s="24" t="str">
        <f t="shared" si="2"/>
        <v/>
      </c>
      <c r="D35" s="35"/>
      <c r="E35" s="36"/>
      <c r="F35" s="37"/>
      <c r="G35" s="38"/>
      <c r="H35" s="38"/>
      <c r="I35" s="38"/>
      <c r="J35" s="38"/>
      <c r="K35" s="24" t="str">
        <f>IFERROR(VLOOKUP(J35,'ДДС статьи'!$A$2:$D$210,3,FALSE),"")</f>
        <v/>
      </c>
      <c r="L35" s="24" t="str">
        <f>IFERROR(VLOOKUP(J35,'ДДС статьи'!$A$2:$D$210,2,FALSE),"")</f>
        <v/>
      </c>
      <c r="M35" s="24" t="str">
        <f>IFERROR(VLOOKUP(J35,'ДДС статьи'!$A$2:$D$210,4,FALSE),"")</f>
        <v/>
      </c>
      <c r="N35" s="33"/>
      <c r="O35" s="34" t="str">
        <f t="shared" si="3"/>
        <v/>
      </c>
    </row>
    <row r="36">
      <c r="A36" s="24" t="str">
        <f>IFERROR(VLOOKUP(C36,'Технический лист'!$A$3:$B$14,2,FALSE),"")</f>
        <v/>
      </c>
      <c r="B36" s="24" t="str">
        <f t="shared" si="1"/>
        <v/>
      </c>
      <c r="C36" s="24" t="str">
        <f t="shared" si="2"/>
        <v/>
      </c>
      <c r="D36" s="35"/>
      <c r="E36" s="36"/>
      <c r="F36" s="37"/>
      <c r="G36" s="38"/>
      <c r="H36" s="38"/>
      <c r="I36" s="38"/>
      <c r="J36" s="38"/>
      <c r="K36" s="24" t="str">
        <f>IFERROR(VLOOKUP(J36,'ДДС статьи'!$A$2:$D$210,3,FALSE),"")</f>
        <v/>
      </c>
      <c r="L36" s="24" t="str">
        <f>IFERROR(VLOOKUP(J36,'ДДС статьи'!$A$2:$D$210,2,FALSE),"")</f>
        <v/>
      </c>
      <c r="M36" s="24" t="str">
        <f>IFERROR(VLOOKUP(J36,'ДДС статьи'!$A$2:$D$210,4,FALSE),"")</f>
        <v/>
      </c>
      <c r="N36" s="33"/>
      <c r="O36" s="34" t="str">
        <f t="shared" si="3"/>
        <v/>
      </c>
    </row>
    <row r="37">
      <c r="A37" s="24" t="str">
        <f>IFERROR(VLOOKUP(C37,'Технический лист'!$A$3:$B$14,2,FALSE),"")</f>
        <v/>
      </c>
      <c r="B37" s="24" t="str">
        <f t="shared" si="1"/>
        <v/>
      </c>
      <c r="C37" s="24" t="str">
        <f t="shared" si="2"/>
        <v/>
      </c>
      <c r="D37" s="35"/>
      <c r="E37" s="36"/>
      <c r="F37" s="37"/>
      <c r="G37" s="38"/>
      <c r="H37" s="38"/>
      <c r="I37" s="38"/>
      <c r="J37" s="38"/>
      <c r="K37" s="24" t="str">
        <f>IFERROR(VLOOKUP(J37,'ДДС статьи'!$A$2:$D$210,3,FALSE),"")</f>
        <v/>
      </c>
      <c r="L37" s="24" t="str">
        <f>IFERROR(VLOOKUP(J37,'ДДС статьи'!$A$2:$D$210,2,FALSE),"")</f>
        <v/>
      </c>
      <c r="M37" s="24" t="str">
        <f>IFERROR(VLOOKUP(J37,'ДДС статьи'!$A$2:$D$210,4,FALSE),"")</f>
        <v/>
      </c>
      <c r="N37" s="33"/>
      <c r="O37" s="34" t="str">
        <f t="shared" si="3"/>
        <v/>
      </c>
    </row>
    <row r="38">
      <c r="A38" s="24" t="str">
        <f>IFERROR(VLOOKUP(C38,'Технический лист'!$A$3:$B$14,2,FALSE),"")</f>
        <v/>
      </c>
      <c r="B38" s="24" t="str">
        <f t="shared" si="1"/>
        <v/>
      </c>
      <c r="C38" s="24" t="str">
        <f t="shared" si="2"/>
        <v/>
      </c>
      <c r="D38" s="35"/>
      <c r="E38" s="36"/>
      <c r="F38" s="37"/>
      <c r="G38" s="38"/>
      <c r="H38" s="38"/>
      <c r="I38" s="38"/>
      <c r="J38" s="38"/>
      <c r="K38" s="24" t="str">
        <f>IFERROR(VLOOKUP(J38,'ДДС статьи'!$A$2:$D$210,3,FALSE),"")</f>
        <v/>
      </c>
      <c r="L38" s="24" t="str">
        <f>IFERROR(VLOOKUP(J38,'ДДС статьи'!$A$2:$D$210,2,FALSE),"")</f>
        <v/>
      </c>
      <c r="M38" s="24" t="str">
        <f>IFERROR(VLOOKUP(J38,'ДДС статьи'!$A$2:$D$210,4,FALSE),"")</f>
        <v/>
      </c>
      <c r="N38" s="33"/>
      <c r="O38" s="34" t="str">
        <f t="shared" si="3"/>
        <v/>
      </c>
    </row>
    <row r="39">
      <c r="A39" s="24" t="str">
        <f>IFERROR(VLOOKUP(C39,'Технический лист'!$A$3:$B$14,2,FALSE),"")</f>
        <v/>
      </c>
      <c r="B39" s="24" t="str">
        <f t="shared" si="1"/>
        <v/>
      </c>
      <c r="C39" s="24" t="str">
        <f t="shared" si="2"/>
        <v/>
      </c>
      <c r="D39" s="35"/>
      <c r="E39" s="36"/>
      <c r="F39" s="37"/>
      <c r="G39" s="38"/>
      <c r="H39" s="38"/>
      <c r="I39" s="38"/>
      <c r="J39" s="38"/>
      <c r="K39" s="24" t="str">
        <f>IFERROR(VLOOKUP(J39,'ДДС статьи'!$A$2:$D$210,3,FALSE),"")</f>
        <v/>
      </c>
      <c r="L39" s="24" t="str">
        <f>IFERROR(VLOOKUP(J39,'ДДС статьи'!$A$2:$D$210,2,FALSE),"")</f>
        <v/>
      </c>
      <c r="M39" s="24" t="str">
        <f>IFERROR(VLOOKUP(J39,'ДДС статьи'!$A$2:$D$210,4,FALSE),"")</f>
        <v/>
      </c>
      <c r="N39" s="33"/>
      <c r="O39" s="34" t="str">
        <f t="shared" si="3"/>
        <v/>
      </c>
    </row>
    <row r="40">
      <c r="A40" s="24" t="str">
        <f>IFERROR(VLOOKUP(C40,'Технический лист'!$A$3:$B$14,2,FALSE),"")</f>
        <v/>
      </c>
      <c r="B40" s="24" t="str">
        <f t="shared" si="1"/>
        <v/>
      </c>
      <c r="C40" s="24" t="str">
        <f t="shared" si="2"/>
        <v/>
      </c>
      <c r="D40" s="35"/>
      <c r="E40" s="36"/>
      <c r="F40" s="37"/>
      <c r="G40" s="38"/>
      <c r="H40" s="38"/>
      <c r="I40" s="38"/>
      <c r="J40" s="38"/>
      <c r="K40" s="24" t="str">
        <f>IFERROR(VLOOKUP(J40,'ДДС статьи'!$A$2:$D$210,3,FALSE),"")</f>
        <v/>
      </c>
      <c r="L40" s="24" t="str">
        <f>IFERROR(VLOOKUP(J40,'ДДС статьи'!$A$2:$D$210,2,FALSE),"")</f>
        <v/>
      </c>
      <c r="M40" s="24" t="str">
        <f>IFERROR(VLOOKUP(J40,'ДДС статьи'!$A$2:$D$210,4,FALSE),"")</f>
        <v/>
      </c>
      <c r="N40" s="33"/>
      <c r="O40" s="34" t="str">
        <f t="shared" si="3"/>
        <v/>
      </c>
    </row>
    <row r="41">
      <c r="A41" s="24" t="str">
        <f>IFERROR(VLOOKUP(C41,'Технический лист'!$A$3:$B$14,2,FALSE),"")</f>
        <v/>
      </c>
      <c r="B41" s="24" t="str">
        <f t="shared" si="1"/>
        <v/>
      </c>
      <c r="C41" s="24" t="str">
        <f t="shared" si="2"/>
        <v/>
      </c>
      <c r="D41" s="35"/>
      <c r="E41" s="36"/>
      <c r="F41" s="37"/>
      <c r="G41" s="38"/>
      <c r="H41" s="38"/>
      <c r="I41" s="38"/>
      <c r="J41" s="38"/>
      <c r="K41" s="24" t="str">
        <f>IFERROR(VLOOKUP(J41,'ДДС статьи'!$A$2:$D$210,3,FALSE),"")</f>
        <v/>
      </c>
      <c r="L41" s="24" t="str">
        <f>IFERROR(VLOOKUP(J41,'ДДС статьи'!$A$2:$D$210,2,FALSE),"")</f>
        <v/>
      </c>
      <c r="M41" s="24" t="str">
        <f>IFERROR(VLOOKUP(J41,'ДДС статьи'!$A$2:$D$210,4,FALSE),"")</f>
        <v/>
      </c>
      <c r="N41" s="33"/>
      <c r="O41" s="34" t="str">
        <f t="shared" si="3"/>
        <v/>
      </c>
    </row>
    <row r="42">
      <c r="A42" s="24" t="str">
        <f>IFERROR(VLOOKUP(C42,'Технический лист'!$A$3:$B$14,2,FALSE),"")</f>
        <v/>
      </c>
      <c r="B42" s="24" t="str">
        <f t="shared" si="1"/>
        <v/>
      </c>
      <c r="C42" s="24" t="str">
        <f t="shared" si="2"/>
        <v/>
      </c>
      <c r="D42" s="35"/>
      <c r="E42" s="36"/>
      <c r="F42" s="37"/>
      <c r="G42" s="38"/>
      <c r="H42" s="38"/>
      <c r="I42" s="38"/>
      <c r="J42" s="38"/>
      <c r="K42" s="24" t="str">
        <f>IFERROR(VLOOKUP(J42,'ДДС статьи'!$A$2:$D$210,3,FALSE),"")</f>
        <v/>
      </c>
      <c r="L42" s="24" t="str">
        <f>IFERROR(VLOOKUP(J42,'ДДС статьи'!$A$2:$D$210,2,FALSE),"")</f>
        <v/>
      </c>
      <c r="M42" s="24" t="str">
        <f>IFERROR(VLOOKUP(J42,'ДДС статьи'!$A$2:$D$210,4,FALSE),"")</f>
        <v/>
      </c>
      <c r="N42" s="33"/>
      <c r="O42" s="34" t="str">
        <f t="shared" si="3"/>
        <v/>
      </c>
    </row>
    <row r="43">
      <c r="A43" s="24" t="str">
        <f>IFERROR(VLOOKUP(C43,'Технический лист'!$A$3:$B$14,2,FALSE),"")</f>
        <v/>
      </c>
      <c r="B43" s="24" t="str">
        <f t="shared" si="1"/>
        <v/>
      </c>
      <c r="C43" s="24" t="str">
        <f t="shared" si="2"/>
        <v/>
      </c>
      <c r="D43" s="35"/>
      <c r="E43" s="36"/>
      <c r="F43" s="37"/>
      <c r="G43" s="38"/>
      <c r="H43" s="38"/>
      <c r="I43" s="38"/>
      <c r="J43" s="38"/>
      <c r="K43" s="24" t="str">
        <f>IFERROR(VLOOKUP(J43,'ДДС статьи'!$A$2:$D$210,3,FALSE),"")</f>
        <v/>
      </c>
      <c r="L43" s="24" t="str">
        <f>IFERROR(VLOOKUP(J43,'ДДС статьи'!$A$2:$D$210,2,FALSE),"")</f>
        <v/>
      </c>
      <c r="M43" s="24" t="str">
        <f>IFERROR(VLOOKUP(J43,'ДДС статьи'!$A$2:$D$210,4,FALSE),"")</f>
        <v/>
      </c>
      <c r="N43" s="33"/>
      <c r="O43" s="34" t="str">
        <f t="shared" si="3"/>
        <v/>
      </c>
    </row>
    <row r="44">
      <c r="A44" s="24" t="str">
        <f>IFERROR(VLOOKUP(C44,'Технический лист'!$A$3:$B$14,2,FALSE),"")</f>
        <v/>
      </c>
      <c r="B44" s="24" t="str">
        <f t="shared" si="1"/>
        <v/>
      </c>
      <c r="C44" s="24" t="str">
        <f t="shared" si="2"/>
        <v/>
      </c>
      <c r="D44" s="35"/>
      <c r="E44" s="36"/>
      <c r="F44" s="37"/>
      <c r="G44" s="38"/>
      <c r="H44" s="38"/>
      <c r="I44" s="38"/>
      <c r="J44" s="38"/>
      <c r="K44" s="24" t="str">
        <f>IFERROR(VLOOKUP(J44,'ДДС статьи'!$A$2:$D$210,3,FALSE),"")</f>
        <v/>
      </c>
      <c r="L44" s="24" t="str">
        <f>IFERROR(VLOOKUP(J44,'ДДС статьи'!$A$2:$D$210,2,FALSE),"")</f>
        <v/>
      </c>
      <c r="M44" s="24" t="str">
        <f>IFERROR(VLOOKUP(J44,'ДДС статьи'!$A$2:$D$210,4,FALSE),"")</f>
        <v/>
      </c>
      <c r="N44" s="33"/>
      <c r="O44" s="34" t="str">
        <f t="shared" si="3"/>
        <v/>
      </c>
    </row>
    <row r="45">
      <c r="A45" s="24" t="str">
        <f>IFERROR(VLOOKUP(C45,'Технический лист'!$A$3:$B$14,2,FALSE),"")</f>
        <v/>
      </c>
      <c r="B45" s="24" t="str">
        <f t="shared" si="1"/>
        <v/>
      </c>
      <c r="C45" s="24" t="str">
        <f t="shared" si="2"/>
        <v/>
      </c>
      <c r="D45" s="35"/>
      <c r="E45" s="36"/>
      <c r="F45" s="37"/>
      <c r="G45" s="38"/>
      <c r="H45" s="38"/>
      <c r="I45" s="38"/>
      <c r="J45" s="38"/>
      <c r="K45" s="24" t="str">
        <f>IFERROR(VLOOKUP(J45,'ДДС статьи'!$A$2:$D$210,3,FALSE),"")</f>
        <v/>
      </c>
      <c r="L45" s="24" t="str">
        <f>IFERROR(VLOOKUP(J45,'ДДС статьи'!$A$2:$D$210,2,FALSE),"")</f>
        <v/>
      </c>
      <c r="M45" s="24" t="str">
        <f>IFERROR(VLOOKUP(J45,'ДДС статьи'!$A$2:$D$210,4,FALSE),"")</f>
        <v/>
      </c>
      <c r="N45" s="33"/>
      <c r="O45" s="34" t="str">
        <f t="shared" si="3"/>
        <v/>
      </c>
    </row>
    <row r="46">
      <c r="A46" s="24" t="str">
        <f>IFERROR(VLOOKUP(C46,'Технический лист'!$A$3:$B$14,2,FALSE),"")</f>
        <v/>
      </c>
      <c r="B46" s="24" t="str">
        <f t="shared" si="1"/>
        <v/>
      </c>
      <c r="C46" s="24" t="str">
        <f t="shared" si="2"/>
        <v/>
      </c>
      <c r="D46" s="35"/>
      <c r="E46" s="36"/>
      <c r="F46" s="37"/>
      <c r="G46" s="38"/>
      <c r="H46" s="38"/>
      <c r="I46" s="38"/>
      <c r="J46" s="38"/>
      <c r="K46" s="24" t="str">
        <f>IFERROR(VLOOKUP(J46,'ДДС статьи'!$A$2:$D$210,3,FALSE),"")</f>
        <v/>
      </c>
      <c r="L46" s="24" t="str">
        <f>IFERROR(VLOOKUP(J46,'ДДС статьи'!$A$2:$D$210,2,FALSE),"")</f>
        <v/>
      </c>
      <c r="M46" s="24" t="str">
        <f>IFERROR(VLOOKUP(J46,'ДДС статьи'!$A$2:$D$210,4,FALSE),"")</f>
        <v/>
      </c>
      <c r="N46" s="33"/>
      <c r="O46" s="34" t="str">
        <f t="shared" si="3"/>
        <v/>
      </c>
    </row>
    <row r="47">
      <c r="A47" s="24" t="str">
        <f>IFERROR(VLOOKUP(C47,'Технический лист'!$A$3:$B$14,2,FALSE),"")</f>
        <v/>
      </c>
      <c r="B47" s="24" t="str">
        <f t="shared" si="1"/>
        <v/>
      </c>
      <c r="C47" s="24" t="str">
        <f t="shared" si="2"/>
        <v/>
      </c>
      <c r="D47" s="35"/>
      <c r="E47" s="36"/>
      <c r="F47" s="37"/>
      <c r="G47" s="38"/>
      <c r="H47" s="38"/>
      <c r="I47" s="38"/>
      <c r="J47" s="38"/>
      <c r="K47" s="24" t="str">
        <f>IFERROR(VLOOKUP(J47,'ДДС статьи'!$A$2:$D$210,3,FALSE),"")</f>
        <v/>
      </c>
      <c r="L47" s="24" t="str">
        <f>IFERROR(VLOOKUP(J47,'ДДС статьи'!$A$2:$D$210,2,FALSE),"")</f>
        <v/>
      </c>
      <c r="M47" s="24" t="str">
        <f>IFERROR(VLOOKUP(J47,'ДДС статьи'!$A$2:$D$210,4,FALSE),"")</f>
        <v/>
      </c>
      <c r="N47" s="33"/>
      <c r="O47" s="34" t="str">
        <f t="shared" si="3"/>
        <v/>
      </c>
    </row>
    <row r="48">
      <c r="A48" s="24" t="str">
        <f>IFERROR(VLOOKUP(C48,'Технический лист'!$A$3:$B$14,2,FALSE),"")</f>
        <v/>
      </c>
      <c r="B48" s="24" t="str">
        <f t="shared" si="1"/>
        <v/>
      </c>
      <c r="C48" s="24" t="str">
        <f t="shared" si="2"/>
        <v/>
      </c>
      <c r="D48" s="35"/>
      <c r="E48" s="36"/>
      <c r="F48" s="37"/>
      <c r="G48" s="38"/>
      <c r="H48" s="38"/>
      <c r="I48" s="38"/>
      <c r="J48" s="38"/>
      <c r="K48" s="24" t="str">
        <f>IFERROR(VLOOKUP(J48,'ДДС статьи'!$A$2:$D$210,3,FALSE),"")</f>
        <v/>
      </c>
      <c r="L48" s="24" t="str">
        <f>IFERROR(VLOOKUP(J48,'ДДС статьи'!$A$2:$D$210,2,FALSE),"")</f>
        <v/>
      </c>
      <c r="M48" s="24" t="str">
        <f>IFERROR(VLOOKUP(J48,'ДДС статьи'!$A$2:$D$210,4,FALSE),"")</f>
        <v/>
      </c>
      <c r="N48" s="33"/>
      <c r="O48" s="34" t="str">
        <f t="shared" si="3"/>
        <v/>
      </c>
    </row>
    <row r="49">
      <c r="A49" s="24" t="str">
        <f>IFERROR(VLOOKUP(C49,'Технический лист'!$A$3:$B$14,2,FALSE),"")</f>
        <v/>
      </c>
      <c r="B49" s="24" t="str">
        <f t="shared" si="1"/>
        <v/>
      </c>
      <c r="C49" s="24" t="str">
        <f t="shared" si="2"/>
        <v/>
      </c>
      <c r="D49" s="35"/>
      <c r="E49" s="36"/>
      <c r="F49" s="37"/>
      <c r="G49" s="38"/>
      <c r="H49" s="38"/>
      <c r="I49" s="38"/>
      <c r="J49" s="38"/>
      <c r="K49" s="24" t="str">
        <f>IFERROR(VLOOKUP(J49,'ДДС статьи'!$A$2:$D$210,3,FALSE),"")</f>
        <v/>
      </c>
      <c r="L49" s="24" t="str">
        <f>IFERROR(VLOOKUP(J49,'ДДС статьи'!$A$2:$D$210,2,FALSE),"")</f>
        <v/>
      </c>
      <c r="M49" s="24" t="str">
        <f>IFERROR(VLOOKUP(J49,'ДДС статьи'!$A$2:$D$210,4,FALSE),"")</f>
        <v/>
      </c>
      <c r="N49" s="33"/>
      <c r="O49" s="34" t="str">
        <f t="shared" si="3"/>
        <v/>
      </c>
    </row>
    <row r="50">
      <c r="A50" s="24" t="str">
        <f>IFERROR(VLOOKUP(C50,'Технический лист'!$A$3:$B$14,2,FALSE),"")</f>
        <v/>
      </c>
      <c r="B50" s="24" t="str">
        <f t="shared" si="1"/>
        <v/>
      </c>
      <c r="C50" s="24" t="str">
        <f t="shared" si="2"/>
        <v/>
      </c>
      <c r="D50" s="35"/>
      <c r="E50" s="36"/>
      <c r="F50" s="37"/>
      <c r="G50" s="38"/>
      <c r="H50" s="38"/>
      <c r="I50" s="38"/>
      <c r="J50" s="38"/>
      <c r="K50" s="24" t="str">
        <f>IFERROR(VLOOKUP(J50,'ДДС статьи'!$A$2:$D$210,3,FALSE),"")</f>
        <v/>
      </c>
      <c r="L50" s="24" t="str">
        <f>IFERROR(VLOOKUP(J50,'ДДС статьи'!$A$2:$D$210,2,FALSE),"")</f>
        <v/>
      </c>
      <c r="M50" s="24" t="str">
        <f>IFERROR(VLOOKUP(J50,'ДДС статьи'!$A$2:$D$210,4,FALSE),"")</f>
        <v/>
      </c>
      <c r="N50" s="33"/>
      <c r="O50" s="34" t="str">
        <f t="shared" si="3"/>
        <v/>
      </c>
    </row>
    <row r="51">
      <c r="A51" s="24" t="str">
        <f>IFERROR(VLOOKUP(C51,'Технический лист'!$A$3:$B$14,2,FALSE),"")</f>
        <v/>
      </c>
      <c r="B51" s="24" t="str">
        <f t="shared" si="1"/>
        <v/>
      </c>
      <c r="C51" s="24" t="str">
        <f t="shared" si="2"/>
        <v/>
      </c>
      <c r="D51" s="35"/>
      <c r="E51" s="36"/>
      <c r="F51" s="37"/>
      <c r="G51" s="38"/>
      <c r="H51" s="38"/>
      <c r="I51" s="38"/>
      <c r="J51" s="38"/>
      <c r="K51" s="24" t="str">
        <f>IFERROR(VLOOKUP(J51,'ДДС статьи'!$A$2:$D$210,3,FALSE),"")</f>
        <v/>
      </c>
      <c r="L51" s="24" t="str">
        <f>IFERROR(VLOOKUP(J51,'ДДС статьи'!$A$2:$D$210,2,FALSE),"")</f>
        <v/>
      </c>
      <c r="M51" s="24" t="str">
        <f>IFERROR(VLOOKUP(J51,'ДДС статьи'!$A$2:$D$210,4,FALSE),"")</f>
        <v/>
      </c>
      <c r="N51" s="33"/>
      <c r="O51" s="34" t="str">
        <f t="shared" si="3"/>
        <v/>
      </c>
    </row>
    <row r="52">
      <c r="A52" s="24" t="str">
        <f>IFERROR(VLOOKUP(C52,'Технический лист'!$A$3:$B$14,2,FALSE),"")</f>
        <v/>
      </c>
      <c r="B52" s="24" t="str">
        <f t="shared" si="1"/>
        <v/>
      </c>
      <c r="C52" s="24" t="str">
        <f t="shared" si="2"/>
        <v/>
      </c>
      <c r="D52" s="35"/>
      <c r="E52" s="36"/>
      <c r="F52" s="37"/>
      <c r="G52" s="38"/>
      <c r="H52" s="38"/>
      <c r="I52" s="38"/>
      <c r="J52" s="38"/>
      <c r="K52" s="24" t="str">
        <f>IFERROR(VLOOKUP(J52,'ДДС статьи'!$A$2:$D$210,3,FALSE),"")</f>
        <v/>
      </c>
      <c r="L52" s="24" t="str">
        <f>IFERROR(VLOOKUP(J52,'ДДС статьи'!$A$2:$D$210,2,FALSE),"")</f>
        <v/>
      </c>
      <c r="M52" s="24" t="str">
        <f>IFERROR(VLOOKUP(J52,'ДДС статьи'!$A$2:$D$210,4,FALSE),"")</f>
        <v/>
      </c>
      <c r="N52" s="33"/>
      <c r="O52" s="34" t="str">
        <f t="shared" si="3"/>
        <v/>
      </c>
    </row>
    <row r="53">
      <c r="A53" s="24" t="str">
        <f>IFERROR(VLOOKUP(C53,'Технический лист'!$A$3:$B$14,2,FALSE),"")</f>
        <v/>
      </c>
      <c r="B53" s="24" t="str">
        <f t="shared" si="1"/>
        <v/>
      </c>
      <c r="C53" s="24" t="str">
        <f t="shared" si="2"/>
        <v/>
      </c>
      <c r="D53" s="35"/>
      <c r="E53" s="36"/>
      <c r="F53" s="37"/>
      <c r="G53" s="38"/>
      <c r="H53" s="38"/>
      <c r="I53" s="38"/>
      <c r="J53" s="38"/>
      <c r="K53" s="24" t="str">
        <f>IFERROR(VLOOKUP(J53,'ДДС статьи'!$A$2:$D$210,3,FALSE),"")</f>
        <v/>
      </c>
      <c r="L53" s="24" t="str">
        <f>IFERROR(VLOOKUP(J53,'ДДС статьи'!$A$2:$D$210,2,FALSE),"")</f>
        <v/>
      </c>
      <c r="M53" s="24" t="str">
        <f>IFERROR(VLOOKUP(J53,'ДДС статьи'!$A$2:$D$210,4,FALSE),"")</f>
        <v/>
      </c>
      <c r="N53" s="33"/>
      <c r="O53" s="34" t="str">
        <f t="shared" si="3"/>
        <v/>
      </c>
    </row>
    <row r="54">
      <c r="A54" s="24" t="str">
        <f>IFERROR(VLOOKUP(C54,'Технический лист'!$A$3:$B$14,2,FALSE),"")</f>
        <v/>
      </c>
      <c r="B54" s="24" t="str">
        <f t="shared" si="1"/>
        <v/>
      </c>
      <c r="C54" s="24" t="str">
        <f t="shared" si="2"/>
        <v/>
      </c>
      <c r="D54" s="35"/>
      <c r="E54" s="36"/>
      <c r="F54" s="37"/>
      <c r="G54" s="38"/>
      <c r="H54" s="38"/>
      <c r="I54" s="38"/>
      <c r="J54" s="38"/>
      <c r="K54" s="24" t="str">
        <f>IFERROR(VLOOKUP(J54,'ДДС статьи'!$A$2:$D$210,3,FALSE),"")</f>
        <v/>
      </c>
      <c r="L54" s="24" t="str">
        <f>IFERROR(VLOOKUP(J54,'ДДС статьи'!$A$2:$D$210,2,FALSE),"")</f>
        <v/>
      </c>
      <c r="M54" s="24" t="str">
        <f>IFERROR(VLOOKUP(J54,'ДДС статьи'!$A$2:$D$210,4,FALSE),"")</f>
        <v/>
      </c>
      <c r="N54" s="33"/>
      <c r="O54" s="34" t="str">
        <f t="shared" si="3"/>
        <v/>
      </c>
    </row>
    <row r="55">
      <c r="A55" s="24" t="str">
        <f>IFERROR(VLOOKUP(C55,'Технический лист'!$A$3:$B$14,2,FALSE),"")</f>
        <v/>
      </c>
      <c r="B55" s="24" t="str">
        <f t="shared" si="1"/>
        <v/>
      </c>
      <c r="C55" s="24" t="str">
        <f t="shared" si="2"/>
        <v/>
      </c>
      <c r="D55" s="35"/>
      <c r="E55" s="36"/>
      <c r="F55" s="37"/>
      <c r="G55" s="38"/>
      <c r="H55" s="38"/>
      <c r="I55" s="38"/>
      <c r="J55" s="38"/>
      <c r="K55" s="24" t="str">
        <f>IFERROR(VLOOKUP(J55,'ДДС статьи'!$A$2:$D$210,3,FALSE),"")</f>
        <v/>
      </c>
      <c r="L55" s="24" t="str">
        <f>IFERROR(VLOOKUP(J55,'ДДС статьи'!$A$2:$D$210,2,FALSE),"")</f>
        <v/>
      </c>
      <c r="M55" s="24" t="str">
        <f>IFERROR(VLOOKUP(J55,'ДДС статьи'!$A$2:$D$210,4,FALSE),"")</f>
        <v/>
      </c>
      <c r="N55" s="33"/>
      <c r="O55" s="34" t="str">
        <f t="shared" si="3"/>
        <v/>
      </c>
    </row>
    <row r="56">
      <c r="A56" s="24" t="str">
        <f>IFERROR(VLOOKUP(C56,'Технический лист'!$A$3:$B$14,2,FALSE),"")</f>
        <v/>
      </c>
      <c r="B56" s="24" t="str">
        <f t="shared" si="1"/>
        <v/>
      </c>
      <c r="C56" s="24" t="str">
        <f t="shared" si="2"/>
        <v/>
      </c>
      <c r="D56" s="35"/>
      <c r="E56" s="36"/>
      <c r="F56" s="37"/>
      <c r="G56" s="38"/>
      <c r="H56" s="38"/>
      <c r="I56" s="38"/>
      <c r="J56" s="38"/>
      <c r="K56" s="24" t="str">
        <f>IFERROR(VLOOKUP(J56,'ДДС статьи'!$A$2:$D$210,3,FALSE),"")</f>
        <v/>
      </c>
      <c r="L56" s="24" t="str">
        <f>IFERROR(VLOOKUP(J56,'ДДС статьи'!$A$2:$D$210,2,FALSE),"")</f>
        <v/>
      </c>
      <c r="M56" s="24" t="str">
        <f>IFERROR(VLOOKUP(J56,'ДДС статьи'!$A$2:$D$210,4,FALSE),"")</f>
        <v/>
      </c>
      <c r="N56" s="33"/>
      <c r="O56" s="34" t="str">
        <f t="shared" si="3"/>
        <v/>
      </c>
    </row>
    <row r="57">
      <c r="A57" s="24" t="str">
        <f>IFERROR(VLOOKUP(C57,'Технический лист'!$A$3:$B$14,2,FALSE),"")</f>
        <v/>
      </c>
      <c r="B57" s="24" t="str">
        <f t="shared" si="1"/>
        <v/>
      </c>
      <c r="C57" s="24" t="str">
        <f t="shared" si="2"/>
        <v/>
      </c>
      <c r="D57" s="35"/>
      <c r="E57" s="36"/>
      <c r="F57" s="37"/>
      <c r="G57" s="38"/>
      <c r="H57" s="38"/>
      <c r="I57" s="38"/>
      <c r="J57" s="38"/>
      <c r="K57" s="24" t="str">
        <f>IFERROR(VLOOKUP(J57,'ДДС статьи'!$A$2:$D$210,3,FALSE),"")</f>
        <v/>
      </c>
      <c r="L57" s="24" t="str">
        <f>IFERROR(VLOOKUP(J57,'ДДС статьи'!$A$2:$D$210,2,FALSE),"")</f>
        <v/>
      </c>
      <c r="M57" s="24" t="str">
        <f>IFERROR(VLOOKUP(J57,'ДДС статьи'!$A$2:$D$210,4,FALSE),"")</f>
        <v/>
      </c>
      <c r="N57" s="33"/>
      <c r="O57" s="34" t="str">
        <f t="shared" si="3"/>
        <v/>
      </c>
    </row>
    <row r="58">
      <c r="A58" s="24" t="str">
        <f>IFERROR(VLOOKUP(C58,'Технический лист'!$A$3:$B$14,2,FALSE),"")</f>
        <v/>
      </c>
      <c r="B58" s="24" t="str">
        <f t="shared" si="1"/>
        <v/>
      </c>
      <c r="C58" s="24" t="str">
        <f t="shared" si="2"/>
        <v/>
      </c>
      <c r="D58" s="35"/>
      <c r="E58" s="36"/>
      <c r="F58" s="37"/>
      <c r="G58" s="38"/>
      <c r="H58" s="38"/>
      <c r="I58" s="38"/>
      <c r="J58" s="38"/>
      <c r="K58" s="24" t="str">
        <f>IFERROR(VLOOKUP(J58,'ДДС статьи'!$A$2:$D$210,3,FALSE),"")</f>
        <v/>
      </c>
      <c r="L58" s="24" t="str">
        <f>IFERROR(VLOOKUP(J58,'ДДС статьи'!$A$2:$D$210,2,FALSE),"")</f>
        <v/>
      </c>
      <c r="M58" s="24" t="str">
        <f>IFERROR(VLOOKUP(J58,'ДДС статьи'!$A$2:$D$210,4,FALSE),"")</f>
        <v/>
      </c>
      <c r="N58" s="33"/>
      <c r="O58" s="34" t="str">
        <f t="shared" si="3"/>
        <v/>
      </c>
    </row>
    <row r="59">
      <c r="A59" s="24" t="str">
        <f>IFERROR(VLOOKUP(C59,'Технический лист'!$A$3:$B$14,2,FALSE),"")</f>
        <v/>
      </c>
      <c r="B59" s="24" t="str">
        <f t="shared" si="1"/>
        <v/>
      </c>
      <c r="C59" s="24" t="str">
        <f t="shared" si="2"/>
        <v/>
      </c>
      <c r="D59" s="35"/>
      <c r="E59" s="36"/>
      <c r="F59" s="37"/>
      <c r="G59" s="38"/>
      <c r="H59" s="38"/>
      <c r="I59" s="38"/>
      <c r="J59" s="38"/>
      <c r="K59" s="24" t="str">
        <f>IFERROR(VLOOKUP(J59,'ДДС статьи'!$A$2:$D$210,3,FALSE),"")</f>
        <v/>
      </c>
      <c r="L59" s="24" t="str">
        <f>IFERROR(VLOOKUP(J59,'ДДС статьи'!$A$2:$D$210,2,FALSE),"")</f>
        <v/>
      </c>
      <c r="M59" s="24" t="str">
        <f>IFERROR(VLOOKUP(J59,'ДДС статьи'!$A$2:$D$210,4,FALSE),"")</f>
        <v/>
      </c>
      <c r="N59" s="33"/>
      <c r="O59" s="34" t="str">
        <f t="shared" si="3"/>
        <v/>
      </c>
    </row>
    <row r="60">
      <c r="A60" s="24" t="str">
        <f>IFERROR(VLOOKUP(C60,'Технический лист'!$A$3:$B$14,2,FALSE),"")</f>
        <v/>
      </c>
      <c r="B60" s="24" t="str">
        <f t="shared" si="1"/>
        <v/>
      </c>
      <c r="C60" s="24" t="str">
        <f t="shared" si="2"/>
        <v/>
      </c>
      <c r="D60" s="35"/>
      <c r="E60" s="36"/>
      <c r="F60" s="37"/>
      <c r="G60" s="38"/>
      <c r="H60" s="38"/>
      <c r="I60" s="38"/>
      <c r="J60" s="38"/>
      <c r="K60" s="24" t="str">
        <f>IFERROR(VLOOKUP(J60,'ДДС статьи'!$A$2:$D$210,3,FALSE),"")</f>
        <v/>
      </c>
      <c r="L60" s="24" t="str">
        <f>IFERROR(VLOOKUP(J60,'ДДС статьи'!$A$2:$D$210,2,FALSE),"")</f>
        <v/>
      </c>
      <c r="M60" s="24" t="str">
        <f>IFERROR(VLOOKUP(J60,'ДДС статьи'!$A$2:$D$210,4,FALSE),"")</f>
        <v/>
      </c>
      <c r="N60" s="33"/>
      <c r="O60" s="34" t="str">
        <f t="shared" si="3"/>
        <v/>
      </c>
    </row>
    <row r="61">
      <c r="A61" s="24" t="str">
        <f>IFERROR(VLOOKUP(C61,'Технический лист'!$A$3:$B$14,2,FALSE),"")</f>
        <v/>
      </c>
      <c r="B61" s="24" t="str">
        <f t="shared" si="1"/>
        <v/>
      </c>
      <c r="C61" s="24" t="str">
        <f t="shared" si="2"/>
        <v/>
      </c>
      <c r="D61" s="35"/>
      <c r="E61" s="36"/>
      <c r="F61" s="37"/>
      <c r="G61" s="38"/>
      <c r="H61" s="38"/>
      <c r="I61" s="38"/>
      <c r="J61" s="38"/>
      <c r="K61" s="24" t="str">
        <f>IFERROR(VLOOKUP(J61,'ДДС статьи'!$A$2:$D$210,3,FALSE),"")</f>
        <v/>
      </c>
      <c r="L61" s="24" t="str">
        <f>IFERROR(VLOOKUP(J61,'ДДС статьи'!$A$2:$D$210,2,FALSE),"")</f>
        <v/>
      </c>
      <c r="M61" s="24" t="str">
        <f>IFERROR(VLOOKUP(J61,'ДДС статьи'!$A$2:$D$210,4,FALSE),"")</f>
        <v/>
      </c>
      <c r="N61" s="33"/>
      <c r="O61" s="34" t="str">
        <f t="shared" si="3"/>
        <v/>
      </c>
    </row>
    <row r="62">
      <c r="A62" s="24" t="str">
        <f>IFERROR(VLOOKUP(C62,'Технический лист'!$A$3:$B$14,2,FALSE),"")</f>
        <v/>
      </c>
      <c r="B62" s="24" t="str">
        <f t="shared" si="1"/>
        <v/>
      </c>
      <c r="C62" s="24" t="str">
        <f t="shared" si="2"/>
        <v/>
      </c>
      <c r="D62" s="35"/>
      <c r="E62" s="36"/>
      <c r="F62" s="37"/>
      <c r="G62" s="38"/>
      <c r="H62" s="38"/>
      <c r="I62" s="38"/>
      <c r="J62" s="38"/>
      <c r="K62" s="24" t="str">
        <f>IFERROR(VLOOKUP(J62,'ДДС статьи'!$A$2:$D$210,3,FALSE),"")</f>
        <v/>
      </c>
      <c r="L62" s="24" t="str">
        <f>IFERROR(VLOOKUP(J62,'ДДС статьи'!$A$2:$D$210,2,FALSE),"")</f>
        <v/>
      </c>
      <c r="M62" s="24" t="str">
        <f>IFERROR(VLOOKUP(J62,'ДДС статьи'!$A$2:$D$210,4,FALSE),"")</f>
        <v/>
      </c>
      <c r="N62" s="33"/>
      <c r="O62" s="34" t="str">
        <f t="shared" si="3"/>
        <v/>
      </c>
    </row>
    <row r="63">
      <c r="A63" s="24" t="str">
        <f>IFERROR(VLOOKUP(C63,'Технический лист'!$A$3:$B$14,2,FALSE),"")</f>
        <v/>
      </c>
      <c r="B63" s="24" t="str">
        <f t="shared" si="1"/>
        <v/>
      </c>
      <c r="C63" s="24" t="str">
        <f t="shared" si="2"/>
        <v/>
      </c>
      <c r="D63" s="35"/>
      <c r="E63" s="36"/>
      <c r="F63" s="37"/>
      <c r="G63" s="38"/>
      <c r="H63" s="38"/>
      <c r="I63" s="38"/>
      <c r="J63" s="38"/>
      <c r="K63" s="24" t="str">
        <f>IFERROR(VLOOKUP(J63,'ДДС статьи'!$A$2:$D$210,3,FALSE),"")</f>
        <v/>
      </c>
      <c r="L63" s="24" t="str">
        <f>IFERROR(VLOOKUP(J63,'ДДС статьи'!$A$2:$D$210,2,FALSE),"")</f>
        <v/>
      </c>
      <c r="M63" s="24" t="str">
        <f>IFERROR(VLOOKUP(J63,'ДДС статьи'!$A$2:$D$210,4,FALSE),"")</f>
        <v/>
      </c>
      <c r="N63" s="33"/>
      <c r="O63" s="34" t="str">
        <f t="shared" si="3"/>
        <v/>
      </c>
    </row>
    <row r="64">
      <c r="A64" s="24" t="str">
        <f>IFERROR(VLOOKUP(C64,'Технический лист'!$A$3:$B$14,2,FALSE),"")</f>
        <v/>
      </c>
      <c r="B64" s="24" t="str">
        <f t="shared" si="1"/>
        <v/>
      </c>
      <c r="C64" s="24" t="str">
        <f t="shared" si="2"/>
        <v/>
      </c>
      <c r="D64" s="35"/>
      <c r="E64" s="36"/>
      <c r="F64" s="37"/>
      <c r="G64" s="38"/>
      <c r="H64" s="38"/>
      <c r="I64" s="38"/>
      <c r="J64" s="38"/>
      <c r="K64" s="24" t="str">
        <f>IFERROR(VLOOKUP(J64,'ДДС статьи'!$A$2:$D$210,3,FALSE),"")</f>
        <v/>
      </c>
      <c r="L64" s="24" t="str">
        <f>IFERROR(VLOOKUP(J64,'ДДС статьи'!$A$2:$D$210,2,FALSE),"")</f>
        <v/>
      </c>
      <c r="M64" s="24" t="str">
        <f>IFERROR(VLOOKUP(J64,'ДДС статьи'!$A$2:$D$210,4,FALSE),"")</f>
        <v/>
      </c>
      <c r="N64" s="33"/>
      <c r="O64" s="34" t="str">
        <f t="shared" si="3"/>
        <v/>
      </c>
    </row>
    <row r="65">
      <c r="A65" s="24" t="str">
        <f>IFERROR(VLOOKUP(C65,'Технический лист'!$A$3:$B$14,2,FALSE),"")</f>
        <v/>
      </c>
      <c r="B65" s="24" t="str">
        <f t="shared" si="1"/>
        <v/>
      </c>
      <c r="C65" s="24" t="str">
        <f t="shared" si="2"/>
        <v/>
      </c>
      <c r="D65" s="35"/>
      <c r="E65" s="36"/>
      <c r="F65" s="37"/>
      <c r="G65" s="38"/>
      <c r="H65" s="38"/>
      <c r="I65" s="38"/>
      <c r="J65" s="38"/>
      <c r="K65" s="24" t="str">
        <f>IFERROR(VLOOKUP(J65,'ДДС статьи'!$A$2:$D$210,3,FALSE),"")</f>
        <v/>
      </c>
      <c r="L65" s="24" t="str">
        <f>IFERROR(VLOOKUP(J65,'ДДС статьи'!$A$2:$D$210,2,FALSE),"")</f>
        <v/>
      </c>
      <c r="M65" s="24" t="str">
        <f>IFERROR(VLOOKUP(J65,'ДДС статьи'!$A$2:$D$210,4,FALSE),"")</f>
        <v/>
      </c>
      <c r="N65" s="33"/>
      <c r="O65" s="34" t="str">
        <f t="shared" si="3"/>
        <v/>
      </c>
    </row>
    <row r="66">
      <c r="A66" s="24" t="str">
        <f>IFERROR(VLOOKUP(C66,'Технический лист'!$A$3:$B$14,2,FALSE),"")</f>
        <v/>
      </c>
      <c r="B66" s="24" t="str">
        <f t="shared" si="1"/>
        <v/>
      </c>
      <c r="C66" s="24" t="str">
        <f t="shared" si="2"/>
        <v/>
      </c>
      <c r="D66" s="35"/>
      <c r="E66" s="36"/>
      <c r="F66" s="37"/>
      <c r="G66" s="38"/>
      <c r="H66" s="38"/>
      <c r="I66" s="38"/>
      <c r="J66" s="38"/>
      <c r="K66" s="24" t="str">
        <f>IFERROR(VLOOKUP(J66,'ДДС статьи'!$A$2:$D$210,3,FALSE),"")</f>
        <v/>
      </c>
      <c r="L66" s="24" t="str">
        <f>IFERROR(VLOOKUP(J66,'ДДС статьи'!$A$2:$D$210,2,FALSE),"")</f>
        <v/>
      </c>
      <c r="M66" s="24" t="str">
        <f>IFERROR(VLOOKUP(J66,'ДДС статьи'!$A$2:$D$210,4,FALSE),"")</f>
        <v/>
      </c>
      <c r="N66" s="33"/>
      <c r="O66" s="34" t="str">
        <f t="shared" si="3"/>
        <v/>
      </c>
    </row>
    <row r="67">
      <c r="A67" s="24" t="str">
        <f>IFERROR(VLOOKUP(C67,'Технический лист'!$A$3:$B$14,2,FALSE),"")</f>
        <v/>
      </c>
      <c r="B67" s="24" t="str">
        <f t="shared" si="1"/>
        <v/>
      </c>
      <c r="C67" s="24" t="str">
        <f t="shared" si="2"/>
        <v/>
      </c>
      <c r="D67" s="35"/>
      <c r="E67" s="36"/>
      <c r="F67" s="37"/>
      <c r="G67" s="38"/>
      <c r="H67" s="38"/>
      <c r="I67" s="38"/>
      <c r="J67" s="38"/>
      <c r="K67" s="24" t="str">
        <f>IFERROR(VLOOKUP(J67,'ДДС статьи'!$A$2:$D$210,3,FALSE),"")</f>
        <v/>
      </c>
      <c r="L67" s="24" t="str">
        <f>IFERROR(VLOOKUP(J67,'ДДС статьи'!$A$2:$D$210,2,FALSE),"")</f>
        <v/>
      </c>
      <c r="M67" s="24" t="str">
        <f>IFERROR(VLOOKUP(J67,'ДДС статьи'!$A$2:$D$210,4,FALSE),"")</f>
        <v/>
      </c>
      <c r="N67" s="33"/>
      <c r="O67" s="34" t="str">
        <f t="shared" si="3"/>
        <v/>
      </c>
    </row>
    <row r="68">
      <c r="A68" s="24" t="str">
        <f>IFERROR(VLOOKUP(C68,'Технический лист'!$A$3:$B$14,2,FALSE),"")</f>
        <v/>
      </c>
      <c r="B68" s="24" t="str">
        <f t="shared" si="1"/>
        <v/>
      </c>
      <c r="C68" s="24" t="str">
        <f t="shared" si="2"/>
        <v/>
      </c>
      <c r="D68" s="35"/>
      <c r="E68" s="36"/>
      <c r="F68" s="37"/>
      <c r="G68" s="38"/>
      <c r="H68" s="38"/>
      <c r="I68" s="38"/>
      <c r="J68" s="38"/>
      <c r="K68" s="24" t="str">
        <f>IFERROR(VLOOKUP(J68,'ДДС статьи'!$A$2:$D$210,3,FALSE),"")</f>
        <v/>
      </c>
      <c r="L68" s="24" t="str">
        <f>IFERROR(VLOOKUP(J68,'ДДС статьи'!$A$2:$D$210,2,FALSE),"")</f>
        <v/>
      </c>
      <c r="M68" s="24" t="str">
        <f>IFERROR(VLOOKUP(J68,'ДДС статьи'!$A$2:$D$210,4,FALSE),"")</f>
        <v/>
      </c>
      <c r="N68" s="33"/>
      <c r="O68" s="34" t="str">
        <f t="shared" si="3"/>
        <v/>
      </c>
    </row>
    <row r="69">
      <c r="A69" s="24" t="str">
        <f>IFERROR(VLOOKUP(C69,'Технический лист'!$A$3:$B$14,2,FALSE),"")</f>
        <v/>
      </c>
      <c r="B69" s="24" t="str">
        <f t="shared" si="1"/>
        <v/>
      </c>
      <c r="C69" s="24" t="str">
        <f t="shared" si="2"/>
        <v/>
      </c>
      <c r="D69" s="35"/>
      <c r="E69" s="36"/>
      <c r="F69" s="37"/>
      <c r="G69" s="38"/>
      <c r="H69" s="38"/>
      <c r="I69" s="38"/>
      <c r="J69" s="38"/>
      <c r="K69" s="24" t="str">
        <f>IFERROR(VLOOKUP(J69,'ДДС статьи'!$A$2:$D$210,3,FALSE),"")</f>
        <v/>
      </c>
      <c r="L69" s="24" t="str">
        <f>IFERROR(VLOOKUP(J69,'ДДС статьи'!$A$2:$D$210,2,FALSE),"")</f>
        <v/>
      </c>
      <c r="M69" s="24" t="str">
        <f>IFERROR(VLOOKUP(J69,'ДДС статьи'!$A$2:$D$210,4,FALSE),"")</f>
        <v/>
      </c>
      <c r="N69" s="33"/>
      <c r="O69" s="34" t="str">
        <f t="shared" si="3"/>
        <v/>
      </c>
    </row>
    <row r="70">
      <c r="A70" s="24" t="str">
        <f>IFERROR(VLOOKUP(C70,'Технический лист'!$A$3:$B$14,2,FALSE),"")</f>
        <v/>
      </c>
      <c r="B70" s="24" t="str">
        <f t="shared" si="1"/>
        <v/>
      </c>
      <c r="C70" s="24" t="str">
        <f t="shared" si="2"/>
        <v/>
      </c>
      <c r="D70" s="35"/>
      <c r="E70" s="36"/>
      <c r="F70" s="37"/>
      <c r="G70" s="38"/>
      <c r="H70" s="38"/>
      <c r="I70" s="38"/>
      <c r="J70" s="38"/>
      <c r="K70" s="24" t="str">
        <f>IFERROR(VLOOKUP(J70,'ДДС статьи'!$A$2:$D$210,3,FALSE),"")</f>
        <v/>
      </c>
      <c r="L70" s="24" t="str">
        <f>IFERROR(VLOOKUP(J70,'ДДС статьи'!$A$2:$D$210,2,FALSE),"")</f>
        <v/>
      </c>
      <c r="M70" s="24" t="str">
        <f>IFERROR(VLOOKUP(J70,'ДДС статьи'!$A$2:$D$210,4,FALSE),"")</f>
        <v/>
      </c>
      <c r="N70" s="33"/>
      <c r="O70" s="34" t="str">
        <f t="shared" si="3"/>
        <v/>
      </c>
    </row>
    <row r="71">
      <c r="A71" s="24" t="str">
        <f>IFERROR(VLOOKUP(C71,'Технический лист'!$A$3:$B$14,2,FALSE),"")</f>
        <v/>
      </c>
      <c r="B71" s="24" t="str">
        <f t="shared" si="1"/>
        <v/>
      </c>
      <c r="C71" s="24" t="str">
        <f t="shared" si="2"/>
        <v/>
      </c>
      <c r="D71" s="35"/>
      <c r="E71" s="36"/>
      <c r="F71" s="37"/>
      <c r="G71" s="38"/>
      <c r="H71" s="38"/>
      <c r="I71" s="38"/>
      <c r="J71" s="38"/>
      <c r="K71" s="24" t="str">
        <f>IFERROR(VLOOKUP(J71,'ДДС статьи'!$A$2:$D$210,3,FALSE),"")</f>
        <v/>
      </c>
      <c r="L71" s="24" t="str">
        <f>IFERROR(VLOOKUP(J71,'ДДС статьи'!$A$2:$D$210,2,FALSE),"")</f>
        <v/>
      </c>
      <c r="M71" s="24" t="str">
        <f>IFERROR(VLOOKUP(J71,'ДДС статьи'!$A$2:$D$210,4,FALSE),"")</f>
        <v/>
      </c>
      <c r="N71" s="33"/>
      <c r="O71" s="34" t="str">
        <f t="shared" si="3"/>
        <v/>
      </c>
    </row>
    <row r="72">
      <c r="A72" s="24" t="str">
        <f>IFERROR(VLOOKUP(C72,'Технический лист'!$A$3:$B$14,2,FALSE),"")</f>
        <v/>
      </c>
      <c r="B72" s="24" t="str">
        <f t="shared" si="1"/>
        <v/>
      </c>
      <c r="C72" s="24" t="str">
        <f t="shared" si="2"/>
        <v/>
      </c>
      <c r="D72" s="35"/>
      <c r="E72" s="36"/>
      <c r="F72" s="37"/>
      <c r="G72" s="38"/>
      <c r="H72" s="38"/>
      <c r="I72" s="38"/>
      <c r="J72" s="38"/>
      <c r="K72" s="24" t="str">
        <f>IFERROR(VLOOKUP(J72,'ДДС статьи'!$A$2:$D$210,3,FALSE),"")</f>
        <v/>
      </c>
      <c r="L72" s="24" t="str">
        <f>IFERROR(VLOOKUP(J72,'ДДС статьи'!$A$2:$D$210,2,FALSE),"")</f>
        <v/>
      </c>
      <c r="M72" s="24" t="str">
        <f>IFERROR(VLOOKUP(J72,'ДДС статьи'!$A$2:$D$210,4,FALSE),"")</f>
        <v/>
      </c>
      <c r="N72" s="33"/>
      <c r="O72" s="34" t="str">
        <f t="shared" si="3"/>
        <v/>
      </c>
    </row>
    <row r="73">
      <c r="A73" s="24" t="str">
        <f>IFERROR(VLOOKUP(C73,'Технический лист'!$A$3:$B$14,2,FALSE),"")</f>
        <v/>
      </c>
      <c r="B73" s="24" t="str">
        <f t="shared" si="1"/>
        <v/>
      </c>
      <c r="C73" s="24" t="str">
        <f t="shared" si="2"/>
        <v/>
      </c>
      <c r="D73" s="35"/>
      <c r="E73" s="36"/>
      <c r="F73" s="37"/>
      <c r="G73" s="38"/>
      <c r="H73" s="38"/>
      <c r="I73" s="38"/>
      <c r="J73" s="38"/>
      <c r="K73" s="24" t="str">
        <f>IFERROR(VLOOKUP(J73,'ДДС статьи'!$A$2:$D$210,3,FALSE),"")</f>
        <v/>
      </c>
      <c r="L73" s="24" t="str">
        <f>IFERROR(VLOOKUP(J73,'ДДС статьи'!$A$2:$D$210,2,FALSE),"")</f>
        <v/>
      </c>
      <c r="M73" s="24" t="str">
        <f>IFERROR(VLOOKUP(J73,'ДДС статьи'!$A$2:$D$210,4,FALSE),"")</f>
        <v/>
      </c>
      <c r="N73" s="33"/>
      <c r="O73" s="34" t="str">
        <f t="shared" si="3"/>
        <v/>
      </c>
    </row>
    <row r="74">
      <c r="A74" s="24" t="str">
        <f>IFERROR(VLOOKUP(C74,'Технический лист'!$A$3:$B$14,2,FALSE),"")</f>
        <v/>
      </c>
      <c r="B74" s="24" t="str">
        <f t="shared" si="1"/>
        <v/>
      </c>
      <c r="C74" s="24" t="str">
        <f t="shared" si="2"/>
        <v/>
      </c>
      <c r="D74" s="35"/>
      <c r="E74" s="36"/>
      <c r="F74" s="37"/>
      <c r="G74" s="38"/>
      <c r="H74" s="38"/>
      <c r="I74" s="38"/>
      <c r="J74" s="38"/>
      <c r="K74" s="24" t="str">
        <f>IFERROR(VLOOKUP(J74,'ДДС статьи'!$A$2:$D$210,3,FALSE),"")</f>
        <v/>
      </c>
      <c r="L74" s="24" t="str">
        <f>IFERROR(VLOOKUP(J74,'ДДС статьи'!$A$2:$D$210,2,FALSE),"")</f>
        <v/>
      </c>
      <c r="M74" s="24" t="str">
        <f>IFERROR(VLOOKUP(J74,'ДДС статьи'!$A$2:$D$210,4,FALSE),"")</f>
        <v/>
      </c>
      <c r="N74" s="33"/>
      <c r="O74" s="34" t="str">
        <f t="shared" si="3"/>
        <v/>
      </c>
    </row>
    <row r="75">
      <c r="A75" s="24" t="str">
        <f>IFERROR(VLOOKUP(C75,'Технический лист'!$A$3:$B$14,2,FALSE),"")</f>
        <v/>
      </c>
      <c r="B75" s="24" t="str">
        <f t="shared" si="1"/>
        <v/>
      </c>
      <c r="C75" s="24" t="str">
        <f t="shared" si="2"/>
        <v/>
      </c>
      <c r="D75" s="35"/>
      <c r="E75" s="36"/>
      <c r="F75" s="37"/>
      <c r="G75" s="38"/>
      <c r="H75" s="38"/>
      <c r="I75" s="38"/>
      <c r="J75" s="38"/>
      <c r="K75" s="24" t="str">
        <f>IFERROR(VLOOKUP(J75,'ДДС статьи'!$A$2:$D$210,3,FALSE),"")</f>
        <v/>
      </c>
      <c r="L75" s="24" t="str">
        <f>IFERROR(VLOOKUP(J75,'ДДС статьи'!$A$2:$D$210,2,FALSE),"")</f>
        <v/>
      </c>
      <c r="M75" s="24" t="str">
        <f>IFERROR(VLOOKUP(J75,'ДДС статьи'!$A$2:$D$210,4,FALSE),"")</f>
        <v/>
      </c>
      <c r="N75" s="33"/>
      <c r="O75" s="34" t="str">
        <f t="shared" si="3"/>
        <v/>
      </c>
    </row>
    <row r="76">
      <c r="A76" s="24" t="str">
        <f>IFERROR(VLOOKUP(C76,'Технический лист'!$A$3:$B$14,2,FALSE),"")</f>
        <v/>
      </c>
      <c r="B76" s="24" t="str">
        <f t="shared" si="1"/>
        <v/>
      </c>
      <c r="C76" s="24" t="str">
        <f t="shared" si="2"/>
        <v/>
      </c>
      <c r="D76" s="35"/>
      <c r="E76" s="36"/>
      <c r="F76" s="37"/>
      <c r="G76" s="38"/>
      <c r="H76" s="38"/>
      <c r="I76" s="38"/>
      <c r="J76" s="38"/>
      <c r="K76" s="24" t="str">
        <f>IFERROR(VLOOKUP(J76,'ДДС статьи'!$A$2:$D$210,3,FALSE),"")</f>
        <v/>
      </c>
      <c r="L76" s="24" t="str">
        <f>IFERROR(VLOOKUP(J76,'ДДС статьи'!$A$2:$D$210,2,FALSE),"")</f>
        <v/>
      </c>
      <c r="M76" s="24" t="str">
        <f>IFERROR(VLOOKUP(J76,'ДДС статьи'!$A$2:$D$210,4,FALSE),"")</f>
        <v/>
      </c>
      <c r="N76" s="33"/>
      <c r="O76" s="34" t="str">
        <f t="shared" si="3"/>
        <v/>
      </c>
    </row>
    <row r="77">
      <c r="A77" s="24" t="str">
        <f>IFERROR(VLOOKUP(C77,'Технический лист'!$A$3:$B$14,2,FALSE),"")</f>
        <v/>
      </c>
      <c r="B77" s="24" t="str">
        <f t="shared" si="1"/>
        <v/>
      </c>
      <c r="C77" s="24" t="str">
        <f t="shared" si="2"/>
        <v/>
      </c>
      <c r="D77" s="35"/>
      <c r="E77" s="36"/>
      <c r="F77" s="37"/>
      <c r="G77" s="38"/>
      <c r="H77" s="38"/>
      <c r="I77" s="38"/>
      <c r="J77" s="38"/>
      <c r="K77" s="24" t="str">
        <f>IFERROR(VLOOKUP(J77,'ДДС статьи'!$A$2:$D$210,3,FALSE),"")</f>
        <v/>
      </c>
      <c r="L77" s="24" t="str">
        <f>IFERROR(VLOOKUP(J77,'ДДС статьи'!$A$2:$D$210,2,FALSE),"")</f>
        <v/>
      </c>
      <c r="M77" s="24" t="str">
        <f>IFERROR(VLOOKUP(J77,'ДДС статьи'!$A$2:$D$210,4,FALSE),"")</f>
        <v/>
      </c>
      <c r="N77" s="33"/>
      <c r="O77" s="34" t="str">
        <f t="shared" si="3"/>
        <v/>
      </c>
    </row>
    <row r="78">
      <c r="A78" s="24" t="str">
        <f>IFERROR(VLOOKUP(C78,'Технический лист'!$A$3:$B$14,2,FALSE),"")</f>
        <v/>
      </c>
      <c r="B78" s="24" t="str">
        <f t="shared" si="1"/>
        <v/>
      </c>
      <c r="C78" s="24" t="str">
        <f t="shared" si="2"/>
        <v/>
      </c>
      <c r="D78" s="35"/>
      <c r="E78" s="36"/>
      <c r="F78" s="37"/>
      <c r="G78" s="38"/>
      <c r="H78" s="38"/>
      <c r="I78" s="38"/>
      <c r="J78" s="38"/>
      <c r="K78" s="24" t="str">
        <f>IFERROR(VLOOKUP(J78,'ДДС статьи'!$A$2:$D$210,3,FALSE),"")</f>
        <v/>
      </c>
      <c r="L78" s="24" t="str">
        <f>IFERROR(VLOOKUP(J78,'ДДС статьи'!$A$2:$D$210,2,FALSE),"")</f>
        <v/>
      </c>
      <c r="M78" s="24" t="str">
        <f>IFERROR(VLOOKUP(J78,'ДДС статьи'!$A$2:$D$210,4,FALSE),"")</f>
        <v/>
      </c>
      <c r="N78" s="33"/>
      <c r="O78" s="34" t="str">
        <f t="shared" si="3"/>
        <v/>
      </c>
    </row>
    <row r="79">
      <c r="A79" s="24" t="str">
        <f>IFERROR(VLOOKUP(C79,'Технический лист'!$A$3:$B$14,2,FALSE),"")</f>
        <v/>
      </c>
      <c r="B79" s="24" t="str">
        <f t="shared" si="1"/>
        <v/>
      </c>
      <c r="C79" s="24" t="str">
        <f t="shared" si="2"/>
        <v/>
      </c>
      <c r="D79" s="35"/>
      <c r="E79" s="36"/>
      <c r="F79" s="37"/>
      <c r="G79" s="38"/>
      <c r="H79" s="38"/>
      <c r="I79" s="38"/>
      <c r="J79" s="38"/>
      <c r="K79" s="24" t="str">
        <f>IFERROR(VLOOKUP(J79,'ДДС статьи'!$A$2:$D$210,3,FALSE),"")</f>
        <v/>
      </c>
      <c r="L79" s="24" t="str">
        <f>IFERROR(VLOOKUP(J79,'ДДС статьи'!$A$2:$D$210,2,FALSE),"")</f>
        <v/>
      </c>
      <c r="M79" s="24" t="str">
        <f>IFERROR(VLOOKUP(J79,'ДДС статьи'!$A$2:$D$210,4,FALSE),"")</f>
        <v/>
      </c>
      <c r="N79" s="33"/>
      <c r="O79" s="34" t="str">
        <f t="shared" si="3"/>
        <v/>
      </c>
    </row>
    <row r="80">
      <c r="A80" s="24" t="str">
        <f>IFERROR(VLOOKUP(C80,'Технический лист'!$A$3:$B$14,2,FALSE),"")</f>
        <v/>
      </c>
      <c r="B80" s="24" t="str">
        <f t="shared" si="1"/>
        <v/>
      </c>
      <c r="C80" s="24" t="str">
        <f t="shared" si="2"/>
        <v/>
      </c>
      <c r="D80" s="35"/>
      <c r="E80" s="36"/>
      <c r="F80" s="37"/>
      <c r="G80" s="38"/>
      <c r="H80" s="38"/>
      <c r="I80" s="38"/>
      <c r="J80" s="38"/>
      <c r="K80" s="24" t="str">
        <f>IFERROR(VLOOKUP(J80,'ДДС статьи'!$A$2:$D$210,3,FALSE),"")</f>
        <v/>
      </c>
      <c r="L80" s="24" t="str">
        <f>IFERROR(VLOOKUP(J80,'ДДС статьи'!$A$2:$D$210,2,FALSE),"")</f>
        <v/>
      </c>
      <c r="M80" s="24" t="str">
        <f>IFERROR(VLOOKUP(J80,'ДДС статьи'!$A$2:$D$210,4,FALSE),"")</f>
        <v/>
      </c>
      <c r="N80" s="33"/>
      <c r="O80" s="34" t="str">
        <f t="shared" si="3"/>
        <v/>
      </c>
    </row>
    <row r="81">
      <c r="A81" s="24" t="str">
        <f>IFERROR(VLOOKUP(C81,'Технический лист'!$A$3:$B$14,2,FALSE),"")</f>
        <v/>
      </c>
      <c r="B81" s="24" t="str">
        <f t="shared" si="1"/>
        <v/>
      </c>
      <c r="C81" s="24" t="str">
        <f t="shared" si="2"/>
        <v/>
      </c>
      <c r="D81" s="35"/>
      <c r="E81" s="36"/>
      <c r="F81" s="37"/>
      <c r="G81" s="38"/>
      <c r="H81" s="38"/>
      <c r="I81" s="38"/>
      <c r="J81" s="38"/>
      <c r="K81" s="24" t="str">
        <f>IFERROR(VLOOKUP(J81,'ДДС статьи'!$A$2:$D$210,3,FALSE),"")</f>
        <v/>
      </c>
      <c r="L81" s="24" t="str">
        <f>IFERROR(VLOOKUP(J81,'ДДС статьи'!$A$2:$D$210,2,FALSE),"")</f>
        <v/>
      </c>
      <c r="M81" s="24" t="str">
        <f>IFERROR(VLOOKUP(J81,'ДДС статьи'!$A$2:$D$210,4,FALSE),"")</f>
        <v/>
      </c>
      <c r="N81" s="33"/>
      <c r="O81" s="34" t="str">
        <f t="shared" si="3"/>
        <v/>
      </c>
    </row>
    <row r="82">
      <c r="A82" s="24" t="str">
        <f>IFERROR(VLOOKUP(C82,'Технический лист'!$A$3:$B$14,2,FALSE),"")</f>
        <v/>
      </c>
      <c r="B82" s="24" t="str">
        <f t="shared" si="1"/>
        <v/>
      </c>
      <c r="C82" s="24" t="str">
        <f t="shared" si="2"/>
        <v/>
      </c>
      <c r="D82" s="35"/>
      <c r="E82" s="36"/>
      <c r="F82" s="37"/>
      <c r="G82" s="38"/>
      <c r="H82" s="38"/>
      <c r="I82" s="38"/>
      <c r="J82" s="38"/>
      <c r="K82" s="24" t="str">
        <f>IFERROR(VLOOKUP(J82,'ДДС статьи'!$A$2:$D$210,3,FALSE),"")</f>
        <v/>
      </c>
      <c r="L82" s="24" t="str">
        <f>IFERROR(VLOOKUP(J82,'ДДС статьи'!$A$2:$D$210,2,FALSE),"")</f>
        <v/>
      </c>
      <c r="M82" s="24" t="str">
        <f>IFERROR(VLOOKUP(J82,'ДДС статьи'!$A$2:$D$210,4,FALSE),"")</f>
        <v/>
      </c>
      <c r="N82" s="33"/>
      <c r="O82" s="34" t="str">
        <f t="shared" si="3"/>
        <v/>
      </c>
    </row>
    <row r="83">
      <c r="A83" s="24" t="str">
        <f>IFERROR(VLOOKUP(C83,'Технический лист'!$A$3:$B$14,2,FALSE),"")</f>
        <v/>
      </c>
      <c r="B83" s="24" t="str">
        <f t="shared" si="1"/>
        <v/>
      </c>
      <c r="C83" s="24" t="str">
        <f t="shared" si="2"/>
        <v/>
      </c>
      <c r="D83" s="35"/>
      <c r="E83" s="36"/>
      <c r="F83" s="37"/>
      <c r="G83" s="38"/>
      <c r="H83" s="38"/>
      <c r="I83" s="38"/>
      <c r="J83" s="38"/>
      <c r="K83" s="24" t="str">
        <f>IFERROR(VLOOKUP(J83,'ДДС статьи'!$A$2:$D$210,3,FALSE),"")</f>
        <v/>
      </c>
      <c r="L83" s="24" t="str">
        <f>IFERROR(VLOOKUP(J83,'ДДС статьи'!$A$2:$D$210,2,FALSE),"")</f>
        <v/>
      </c>
      <c r="M83" s="24" t="str">
        <f>IFERROR(VLOOKUP(J83,'ДДС статьи'!$A$2:$D$210,4,FALSE),"")</f>
        <v/>
      </c>
      <c r="N83" s="33"/>
      <c r="O83" s="34" t="str">
        <f t="shared" si="3"/>
        <v/>
      </c>
    </row>
    <row r="84">
      <c r="A84" s="24" t="str">
        <f>IFERROR(VLOOKUP(C84,'Технический лист'!$A$3:$B$14,2,FALSE),"")</f>
        <v/>
      </c>
      <c r="B84" s="24" t="str">
        <f t="shared" si="1"/>
        <v/>
      </c>
      <c r="C84" s="24" t="str">
        <f t="shared" si="2"/>
        <v/>
      </c>
      <c r="D84" s="35"/>
      <c r="E84" s="36"/>
      <c r="F84" s="37"/>
      <c r="G84" s="38"/>
      <c r="H84" s="38"/>
      <c r="I84" s="38"/>
      <c r="J84" s="38"/>
      <c r="K84" s="24" t="str">
        <f>IFERROR(VLOOKUP(J84,'ДДС статьи'!$A$2:$D$210,3,FALSE),"")</f>
        <v/>
      </c>
      <c r="L84" s="24" t="str">
        <f>IFERROR(VLOOKUP(J84,'ДДС статьи'!$A$2:$D$210,2,FALSE),"")</f>
        <v/>
      </c>
      <c r="M84" s="24" t="str">
        <f>IFERROR(VLOOKUP(J84,'ДДС статьи'!$A$2:$D$210,4,FALSE),"")</f>
        <v/>
      </c>
      <c r="N84" s="33"/>
      <c r="O84" s="34" t="str">
        <f t="shared" si="3"/>
        <v/>
      </c>
    </row>
    <row r="85">
      <c r="A85" s="24" t="str">
        <f>IFERROR(VLOOKUP(C85,'Технический лист'!$A$3:$B$14,2,FALSE),"")</f>
        <v/>
      </c>
      <c r="B85" s="24" t="str">
        <f t="shared" si="1"/>
        <v/>
      </c>
      <c r="C85" s="24" t="str">
        <f t="shared" si="2"/>
        <v/>
      </c>
      <c r="D85" s="35"/>
      <c r="E85" s="36"/>
      <c r="F85" s="37"/>
      <c r="G85" s="38"/>
      <c r="H85" s="38"/>
      <c r="I85" s="38"/>
      <c r="J85" s="38"/>
      <c r="K85" s="24" t="str">
        <f>IFERROR(VLOOKUP(J85,'ДДС статьи'!$A$2:$D$210,3,FALSE),"")</f>
        <v/>
      </c>
      <c r="L85" s="24" t="str">
        <f>IFERROR(VLOOKUP(J85,'ДДС статьи'!$A$2:$D$210,2,FALSE),"")</f>
        <v/>
      </c>
      <c r="M85" s="24" t="str">
        <f>IFERROR(VLOOKUP(J85,'ДДС статьи'!$A$2:$D$210,4,FALSE),"")</f>
        <v/>
      </c>
      <c r="N85" s="33"/>
      <c r="O85" s="34" t="str">
        <f t="shared" si="3"/>
        <v/>
      </c>
    </row>
    <row r="86">
      <c r="A86" s="24" t="str">
        <f>IFERROR(VLOOKUP(C86,'Технический лист'!$A$3:$B$14,2,FALSE),"")</f>
        <v/>
      </c>
      <c r="B86" s="24" t="str">
        <f t="shared" si="1"/>
        <v/>
      </c>
      <c r="C86" s="24" t="str">
        <f t="shared" si="2"/>
        <v/>
      </c>
      <c r="D86" s="35"/>
      <c r="E86" s="36"/>
      <c r="F86" s="37"/>
      <c r="G86" s="38"/>
      <c r="H86" s="38"/>
      <c r="I86" s="38"/>
      <c r="J86" s="38"/>
      <c r="K86" s="24" t="str">
        <f>IFERROR(VLOOKUP(J86,'ДДС статьи'!$A$2:$D$210,3,FALSE),"")</f>
        <v/>
      </c>
      <c r="L86" s="24" t="str">
        <f>IFERROR(VLOOKUP(J86,'ДДС статьи'!$A$2:$D$210,2,FALSE),"")</f>
        <v/>
      </c>
      <c r="M86" s="24" t="str">
        <f>IFERROR(VLOOKUP(J86,'ДДС статьи'!$A$2:$D$210,4,FALSE),"")</f>
        <v/>
      </c>
      <c r="N86" s="33"/>
      <c r="O86" s="34" t="str">
        <f t="shared" si="3"/>
        <v/>
      </c>
    </row>
    <row r="87">
      <c r="A87" s="24" t="str">
        <f>IFERROR(VLOOKUP(C87,'Технический лист'!$A$3:$B$14,2,FALSE),"")</f>
        <v/>
      </c>
      <c r="B87" s="24" t="str">
        <f t="shared" si="1"/>
        <v/>
      </c>
      <c r="C87" s="24" t="str">
        <f t="shared" si="2"/>
        <v/>
      </c>
      <c r="D87" s="35"/>
      <c r="E87" s="36"/>
      <c r="F87" s="37"/>
      <c r="G87" s="38"/>
      <c r="H87" s="38"/>
      <c r="I87" s="38"/>
      <c r="J87" s="38"/>
      <c r="K87" s="24" t="str">
        <f>IFERROR(VLOOKUP(J87,'ДДС статьи'!$A$2:$D$210,3,FALSE),"")</f>
        <v/>
      </c>
      <c r="L87" s="24" t="str">
        <f>IFERROR(VLOOKUP(J87,'ДДС статьи'!$A$2:$D$210,2,FALSE),"")</f>
        <v/>
      </c>
      <c r="M87" s="24" t="str">
        <f>IFERROR(VLOOKUP(J87,'ДДС статьи'!$A$2:$D$210,4,FALSE),"")</f>
        <v/>
      </c>
      <c r="N87" s="33"/>
      <c r="O87" s="34" t="str">
        <f t="shared" si="3"/>
        <v/>
      </c>
    </row>
    <row r="88">
      <c r="A88" s="24" t="str">
        <f>IFERROR(VLOOKUP(C88,'Технический лист'!$A$3:$B$14,2,FALSE),"")</f>
        <v/>
      </c>
      <c r="B88" s="24" t="str">
        <f t="shared" si="1"/>
        <v/>
      </c>
      <c r="C88" s="24" t="str">
        <f t="shared" si="2"/>
        <v/>
      </c>
      <c r="D88" s="35"/>
      <c r="E88" s="36"/>
      <c r="F88" s="37"/>
      <c r="G88" s="38"/>
      <c r="H88" s="38"/>
      <c r="I88" s="38"/>
      <c r="J88" s="38"/>
      <c r="K88" s="24" t="str">
        <f>IFERROR(VLOOKUP(J88,'ДДС статьи'!$A$2:$D$210,3,FALSE),"")</f>
        <v/>
      </c>
      <c r="L88" s="24" t="str">
        <f>IFERROR(VLOOKUP(J88,'ДДС статьи'!$A$2:$D$210,2,FALSE),"")</f>
        <v/>
      </c>
      <c r="M88" s="24" t="str">
        <f>IFERROR(VLOOKUP(J88,'ДДС статьи'!$A$2:$D$210,4,FALSE),"")</f>
        <v/>
      </c>
      <c r="N88" s="33"/>
      <c r="O88" s="34" t="str">
        <f t="shared" si="3"/>
        <v/>
      </c>
    </row>
    <row r="89">
      <c r="A89" s="24" t="str">
        <f>IFERROR(VLOOKUP(C89,'Технический лист'!$A$3:$B$14,2,FALSE),"")</f>
        <v/>
      </c>
      <c r="B89" s="24" t="str">
        <f t="shared" si="1"/>
        <v/>
      </c>
      <c r="C89" s="24" t="str">
        <f t="shared" si="2"/>
        <v/>
      </c>
      <c r="D89" s="35"/>
      <c r="E89" s="36"/>
      <c r="F89" s="37"/>
      <c r="G89" s="38"/>
      <c r="H89" s="38"/>
      <c r="I89" s="38"/>
      <c r="J89" s="38"/>
      <c r="K89" s="24" t="str">
        <f>IFERROR(VLOOKUP(J89,'ДДС статьи'!$A$2:$D$210,3,FALSE),"")</f>
        <v/>
      </c>
      <c r="L89" s="24" t="str">
        <f>IFERROR(VLOOKUP(J89,'ДДС статьи'!$A$2:$D$210,2,FALSE),"")</f>
        <v/>
      </c>
      <c r="M89" s="24" t="str">
        <f>IFERROR(VLOOKUP(J89,'ДДС статьи'!$A$2:$D$210,4,FALSE),"")</f>
        <v/>
      </c>
      <c r="N89" s="33"/>
      <c r="O89" s="34" t="str">
        <f t="shared" si="3"/>
        <v/>
      </c>
    </row>
    <row r="90">
      <c r="A90" s="24" t="str">
        <f>IFERROR(VLOOKUP(C90,'Технический лист'!$A$3:$B$14,2,FALSE),"")</f>
        <v/>
      </c>
      <c r="B90" s="24" t="str">
        <f t="shared" si="1"/>
        <v/>
      </c>
      <c r="C90" s="24" t="str">
        <f t="shared" si="2"/>
        <v/>
      </c>
      <c r="D90" s="35"/>
      <c r="E90" s="36"/>
      <c r="F90" s="37"/>
      <c r="G90" s="38"/>
      <c r="H90" s="38"/>
      <c r="I90" s="38"/>
      <c r="J90" s="38"/>
      <c r="K90" s="24" t="str">
        <f>IFERROR(VLOOKUP(J90,'ДДС статьи'!$A$2:$D$210,3,FALSE),"")</f>
        <v/>
      </c>
      <c r="L90" s="24" t="str">
        <f>IFERROR(VLOOKUP(J90,'ДДС статьи'!$A$2:$D$210,2,FALSE),"")</f>
        <v/>
      </c>
      <c r="M90" s="24" t="str">
        <f>IFERROR(VLOOKUP(J90,'ДДС статьи'!$A$2:$D$210,4,FALSE),"")</f>
        <v/>
      </c>
      <c r="N90" s="33"/>
      <c r="O90" s="34" t="str">
        <f t="shared" si="3"/>
        <v/>
      </c>
    </row>
    <row r="91">
      <c r="A91" s="24" t="str">
        <f>IFERROR(VLOOKUP(C91,'Технический лист'!$A$3:$B$14,2,FALSE),"")</f>
        <v/>
      </c>
      <c r="B91" s="24" t="str">
        <f t="shared" si="1"/>
        <v/>
      </c>
      <c r="C91" s="24" t="str">
        <f t="shared" si="2"/>
        <v/>
      </c>
      <c r="D91" s="35"/>
      <c r="E91" s="36"/>
      <c r="F91" s="37"/>
      <c r="G91" s="38"/>
      <c r="H91" s="38"/>
      <c r="I91" s="38"/>
      <c r="J91" s="38"/>
      <c r="K91" s="24" t="str">
        <f>IFERROR(VLOOKUP(J91,'ДДС статьи'!$A$2:$D$210,3,FALSE),"")</f>
        <v/>
      </c>
      <c r="L91" s="24" t="str">
        <f>IFERROR(VLOOKUP(J91,'ДДС статьи'!$A$2:$D$210,2,FALSE),"")</f>
        <v/>
      </c>
      <c r="M91" s="24" t="str">
        <f>IFERROR(VLOOKUP(J91,'ДДС статьи'!$A$2:$D$210,4,FALSE),"")</f>
        <v/>
      </c>
      <c r="N91" s="33"/>
      <c r="O91" s="34" t="str">
        <f t="shared" si="3"/>
        <v/>
      </c>
    </row>
    <row r="92">
      <c r="A92" s="24" t="str">
        <f>IFERROR(VLOOKUP(C92,'Технический лист'!$A$3:$B$14,2,FALSE),"")</f>
        <v/>
      </c>
      <c r="B92" s="24" t="str">
        <f t="shared" si="1"/>
        <v/>
      </c>
      <c r="C92" s="24" t="str">
        <f t="shared" si="2"/>
        <v/>
      </c>
      <c r="D92" s="35"/>
      <c r="E92" s="36"/>
      <c r="F92" s="37"/>
      <c r="G92" s="38"/>
      <c r="H92" s="38"/>
      <c r="I92" s="38"/>
      <c r="J92" s="38"/>
      <c r="K92" s="24" t="str">
        <f>IFERROR(VLOOKUP(J92,'ДДС статьи'!$A$2:$D$210,3,FALSE),"")</f>
        <v/>
      </c>
      <c r="L92" s="24" t="str">
        <f>IFERROR(VLOOKUP(J92,'ДДС статьи'!$A$2:$D$210,2,FALSE),"")</f>
        <v/>
      </c>
      <c r="M92" s="24" t="str">
        <f>IFERROR(VLOOKUP(J92,'ДДС статьи'!$A$2:$D$210,4,FALSE),"")</f>
        <v/>
      </c>
      <c r="N92" s="33"/>
      <c r="O92" s="34" t="str">
        <f t="shared" si="3"/>
        <v/>
      </c>
    </row>
    <row r="93">
      <c r="A93" s="24" t="str">
        <f>IFERROR(VLOOKUP(C93,'Технический лист'!$A$3:$B$14,2,FALSE),"")</f>
        <v/>
      </c>
      <c r="B93" s="24" t="str">
        <f t="shared" si="1"/>
        <v/>
      </c>
      <c r="C93" s="24" t="str">
        <f t="shared" si="2"/>
        <v/>
      </c>
      <c r="D93" s="35"/>
      <c r="E93" s="36"/>
      <c r="F93" s="37"/>
      <c r="G93" s="38"/>
      <c r="H93" s="38"/>
      <c r="I93" s="38"/>
      <c r="J93" s="38"/>
      <c r="K93" s="24" t="str">
        <f>IFERROR(VLOOKUP(J93,'ДДС статьи'!$A$2:$D$210,3,FALSE),"")</f>
        <v/>
      </c>
      <c r="L93" s="24" t="str">
        <f>IFERROR(VLOOKUP(J93,'ДДС статьи'!$A$2:$D$210,2,FALSE),"")</f>
        <v/>
      </c>
      <c r="M93" s="24" t="str">
        <f>IFERROR(VLOOKUP(J93,'ДДС статьи'!$A$2:$D$210,4,FALSE),"")</f>
        <v/>
      </c>
      <c r="N93" s="33"/>
      <c r="O93" s="34" t="str">
        <f t="shared" si="3"/>
        <v/>
      </c>
    </row>
    <row r="94">
      <c r="A94" s="24" t="str">
        <f>IFERROR(VLOOKUP(C94,'Технический лист'!$A$3:$B$14,2,FALSE),"")</f>
        <v/>
      </c>
      <c r="B94" s="24" t="str">
        <f t="shared" si="1"/>
        <v/>
      </c>
      <c r="C94" s="24" t="str">
        <f t="shared" si="2"/>
        <v/>
      </c>
      <c r="D94" s="35"/>
      <c r="E94" s="36"/>
      <c r="F94" s="37"/>
      <c r="G94" s="38"/>
      <c r="H94" s="38"/>
      <c r="I94" s="38"/>
      <c r="J94" s="38"/>
      <c r="K94" s="24" t="str">
        <f>IFERROR(VLOOKUP(J94,'ДДС статьи'!$A$2:$D$210,3,FALSE),"")</f>
        <v/>
      </c>
      <c r="L94" s="24" t="str">
        <f>IFERROR(VLOOKUP(J94,'ДДС статьи'!$A$2:$D$210,2,FALSE),"")</f>
        <v/>
      </c>
      <c r="M94" s="24" t="str">
        <f>IFERROR(VLOOKUP(J94,'ДДС статьи'!$A$2:$D$210,4,FALSE),"")</f>
        <v/>
      </c>
      <c r="N94" s="33"/>
      <c r="O94" s="34" t="str">
        <f t="shared" si="3"/>
        <v/>
      </c>
    </row>
    <row r="95">
      <c r="A95" s="24" t="str">
        <f>IFERROR(VLOOKUP(C95,'Технический лист'!$A$3:$B$14,2,FALSE),"")</f>
        <v/>
      </c>
      <c r="B95" s="24" t="str">
        <f t="shared" si="1"/>
        <v/>
      </c>
      <c r="C95" s="24" t="str">
        <f t="shared" si="2"/>
        <v/>
      </c>
      <c r="D95" s="35"/>
      <c r="E95" s="36"/>
      <c r="F95" s="37"/>
      <c r="G95" s="38"/>
      <c r="H95" s="38"/>
      <c r="I95" s="38"/>
      <c r="J95" s="38"/>
      <c r="K95" s="24" t="str">
        <f>IFERROR(VLOOKUP(J95,'ДДС статьи'!$A$2:$D$210,3,FALSE),"")</f>
        <v/>
      </c>
      <c r="L95" s="24" t="str">
        <f>IFERROR(VLOOKUP(J95,'ДДС статьи'!$A$2:$D$210,2,FALSE),"")</f>
        <v/>
      </c>
      <c r="M95" s="24" t="str">
        <f>IFERROR(VLOOKUP(J95,'ДДС статьи'!$A$2:$D$210,4,FALSE),"")</f>
        <v/>
      </c>
      <c r="N95" s="33"/>
      <c r="O95" s="34" t="str">
        <f t="shared" si="3"/>
        <v/>
      </c>
    </row>
    <row r="96">
      <c r="A96" s="24" t="str">
        <f>IFERROR(VLOOKUP(C96,'Технический лист'!$A$3:$B$14,2,FALSE),"")</f>
        <v/>
      </c>
      <c r="B96" s="24" t="str">
        <f t="shared" si="1"/>
        <v/>
      </c>
      <c r="C96" s="24" t="str">
        <f t="shared" si="2"/>
        <v/>
      </c>
      <c r="D96" s="35"/>
      <c r="E96" s="36"/>
      <c r="F96" s="37"/>
      <c r="G96" s="38"/>
      <c r="H96" s="38"/>
      <c r="I96" s="38"/>
      <c r="J96" s="38"/>
      <c r="K96" s="24" t="str">
        <f>IFERROR(VLOOKUP(J96,'ДДС статьи'!$A$2:$D$210,3,FALSE),"")</f>
        <v/>
      </c>
      <c r="L96" s="24" t="str">
        <f>IFERROR(VLOOKUP(J96,'ДДС статьи'!$A$2:$D$210,2,FALSE),"")</f>
        <v/>
      </c>
      <c r="M96" s="24" t="str">
        <f>IFERROR(VLOOKUP(J96,'ДДС статьи'!$A$2:$D$210,4,FALSE),"")</f>
        <v/>
      </c>
      <c r="N96" s="33"/>
      <c r="O96" s="34" t="str">
        <f t="shared" si="3"/>
        <v/>
      </c>
    </row>
    <row r="97">
      <c r="A97" s="24" t="str">
        <f>IFERROR(VLOOKUP(C97,'Технический лист'!$A$3:$B$14,2,FALSE),"")</f>
        <v/>
      </c>
      <c r="B97" s="24" t="str">
        <f t="shared" si="1"/>
        <v/>
      </c>
      <c r="C97" s="24" t="str">
        <f t="shared" si="2"/>
        <v/>
      </c>
      <c r="D97" s="35"/>
      <c r="E97" s="36"/>
      <c r="F97" s="37"/>
      <c r="G97" s="38"/>
      <c r="H97" s="38"/>
      <c r="I97" s="38"/>
      <c r="J97" s="38"/>
      <c r="K97" s="24" t="str">
        <f>IFERROR(VLOOKUP(J97,'ДДС статьи'!$A$2:$D$210,3,FALSE),"")</f>
        <v/>
      </c>
      <c r="L97" s="24" t="str">
        <f>IFERROR(VLOOKUP(J97,'ДДС статьи'!$A$2:$D$210,2,FALSE),"")</f>
        <v/>
      </c>
      <c r="M97" s="24" t="str">
        <f>IFERROR(VLOOKUP(J97,'ДДС статьи'!$A$2:$D$210,4,FALSE),"")</f>
        <v/>
      </c>
      <c r="N97" s="33"/>
      <c r="O97" s="34" t="str">
        <f t="shared" si="3"/>
        <v/>
      </c>
    </row>
    <row r="98">
      <c r="A98" s="24" t="str">
        <f>IFERROR(VLOOKUP(C98,'Технический лист'!$A$3:$B$14,2,FALSE),"")</f>
        <v/>
      </c>
      <c r="B98" s="24" t="str">
        <f t="shared" si="1"/>
        <v/>
      </c>
      <c r="C98" s="24" t="str">
        <f t="shared" si="2"/>
        <v/>
      </c>
      <c r="D98" s="35"/>
      <c r="E98" s="36"/>
      <c r="F98" s="37"/>
      <c r="G98" s="38"/>
      <c r="H98" s="38"/>
      <c r="I98" s="38"/>
      <c r="J98" s="38"/>
      <c r="K98" s="24" t="str">
        <f>IFERROR(VLOOKUP(J98,'ДДС статьи'!$A$2:$D$210,3,FALSE),"")</f>
        <v/>
      </c>
      <c r="L98" s="24" t="str">
        <f>IFERROR(VLOOKUP(J98,'ДДС статьи'!$A$2:$D$210,2,FALSE),"")</f>
        <v/>
      </c>
      <c r="M98" s="24" t="str">
        <f>IFERROR(VLOOKUP(J98,'ДДС статьи'!$A$2:$D$210,4,FALSE),"")</f>
        <v/>
      </c>
      <c r="N98" s="33"/>
      <c r="O98" s="34" t="str">
        <f t="shared" si="3"/>
        <v/>
      </c>
    </row>
    <row r="99">
      <c r="A99" s="24" t="str">
        <f>IFERROR(VLOOKUP(C99,'Технический лист'!$A$3:$B$14,2,FALSE),"")</f>
        <v/>
      </c>
      <c r="B99" s="24" t="str">
        <f t="shared" si="1"/>
        <v/>
      </c>
      <c r="C99" s="24" t="str">
        <f t="shared" si="2"/>
        <v/>
      </c>
      <c r="D99" s="35"/>
      <c r="E99" s="36"/>
      <c r="F99" s="37"/>
      <c r="G99" s="38"/>
      <c r="H99" s="38"/>
      <c r="I99" s="38"/>
      <c r="J99" s="38"/>
      <c r="K99" s="24" t="str">
        <f>IFERROR(VLOOKUP(J99,'ДДС статьи'!$A$2:$D$210,3,FALSE),"")</f>
        <v/>
      </c>
      <c r="L99" s="24" t="str">
        <f>IFERROR(VLOOKUP(J99,'ДДС статьи'!$A$2:$D$210,2,FALSE),"")</f>
        <v/>
      </c>
      <c r="M99" s="24" t="str">
        <f>IFERROR(VLOOKUP(J99,'ДДС статьи'!$A$2:$D$210,4,FALSE),"")</f>
        <v/>
      </c>
      <c r="N99" s="33"/>
      <c r="O99" s="34" t="str">
        <f t="shared" si="3"/>
        <v/>
      </c>
    </row>
    <row r="100">
      <c r="A100" s="24" t="str">
        <f>IFERROR(VLOOKUP(C100,'Технический лист'!$A$3:$B$14,2,FALSE),"")</f>
        <v/>
      </c>
      <c r="B100" s="24" t="str">
        <f t="shared" si="1"/>
        <v/>
      </c>
      <c r="C100" s="24" t="str">
        <f t="shared" si="2"/>
        <v/>
      </c>
      <c r="D100" s="35"/>
      <c r="E100" s="36"/>
      <c r="F100" s="37"/>
      <c r="G100" s="38"/>
      <c r="H100" s="38"/>
      <c r="I100" s="38"/>
      <c r="J100" s="38"/>
      <c r="K100" s="24" t="str">
        <f>IFERROR(VLOOKUP(J100,'ДДС статьи'!$A$2:$D$210,3,FALSE),"")</f>
        <v/>
      </c>
      <c r="L100" s="24" t="str">
        <f>IFERROR(VLOOKUP(J100,'ДДС статьи'!$A$2:$D$210,2,FALSE),"")</f>
        <v/>
      </c>
      <c r="M100" s="24" t="str">
        <f>IFERROR(VLOOKUP(J100,'ДДС статьи'!$A$2:$D$210,4,FALSE),"")</f>
        <v/>
      </c>
      <c r="N100" s="33"/>
      <c r="O100" s="34" t="str">
        <f t="shared" si="3"/>
        <v/>
      </c>
    </row>
    <row r="101">
      <c r="A101" s="24" t="str">
        <f>IFERROR(VLOOKUP(C101,'Технический лист'!$A$3:$B$14,2,FALSE),"")</f>
        <v/>
      </c>
      <c r="B101" s="24" t="str">
        <f t="shared" si="1"/>
        <v/>
      </c>
      <c r="C101" s="24" t="str">
        <f t="shared" si="2"/>
        <v/>
      </c>
      <c r="D101" s="35"/>
      <c r="E101" s="36"/>
      <c r="F101" s="37"/>
      <c r="G101" s="38"/>
      <c r="H101" s="38"/>
      <c r="I101" s="38"/>
      <c r="J101" s="38"/>
      <c r="K101" s="24" t="str">
        <f>IFERROR(VLOOKUP(J101,'ДДС статьи'!$A$2:$D$210,3,FALSE),"")</f>
        <v/>
      </c>
      <c r="L101" s="24" t="str">
        <f>IFERROR(VLOOKUP(J101,'ДДС статьи'!$A$2:$D$210,2,FALSE),"")</f>
        <v/>
      </c>
      <c r="M101" s="24" t="str">
        <f>IFERROR(VLOOKUP(J101,'ДДС статьи'!$A$2:$D$210,4,FALSE),"")</f>
        <v/>
      </c>
      <c r="N101" s="33"/>
      <c r="O101" s="34" t="str">
        <f t="shared" si="3"/>
        <v/>
      </c>
    </row>
    <row r="102">
      <c r="A102" s="24" t="str">
        <f>IFERROR(VLOOKUP(C102,'Технический лист'!$A$3:$B$14,2,FALSE),"")</f>
        <v/>
      </c>
      <c r="B102" s="24" t="str">
        <f t="shared" si="1"/>
        <v/>
      </c>
      <c r="C102" s="24" t="str">
        <f t="shared" si="2"/>
        <v/>
      </c>
      <c r="D102" s="35"/>
      <c r="E102" s="36"/>
      <c r="F102" s="37"/>
      <c r="G102" s="38"/>
      <c r="H102" s="38"/>
      <c r="I102" s="38"/>
      <c r="J102" s="38"/>
      <c r="K102" s="24" t="str">
        <f>IFERROR(VLOOKUP(J102,'ДДС статьи'!$A$2:$D$210,3,FALSE),"")</f>
        <v/>
      </c>
      <c r="L102" s="24" t="str">
        <f>IFERROR(VLOOKUP(J102,'ДДС статьи'!$A$2:$D$210,2,FALSE),"")</f>
        <v/>
      </c>
      <c r="M102" s="24" t="str">
        <f>IFERROR(VLOOKUP(J102,'ДДС статьи'!$A$2:$D$210,4,FALSE),"")</f>
        <v/>
      </c>
      <c r="N102" s="33"/>
      <c r="O102" s="34" t="str">
        <f t="shared" si="3"/>
        <v/>
      </c>
    </row>
    <row r="103">
      <c r="A103" s="24" t="str">
        <f>IFERROR(VLOOKUP(C103,'Технический лист'!$A$3:$B$14,2,FALSE),"")</f>
        <v/>
      </c>
      <c r="B103" s="24" t="str">
        <f t="shared" si="1"/>
        <v/>
      </c>
      <c r="C103" s="24" t="str">
        <f t="shared" si="2"/>
        <v/>
      </c>
      <c r="D103" s="35"/>
      <c r="E103" s="36"/>
      <c r="F103" s="37"/>
      <c r="G103" s="38"/>
      <c r="H103" s="38"/>
      <c r="I103" s="38"/>
      <c r="J103" s="38"/>
      <c r="K103" s="24" t="str">
        <f>IFERROR(VLOOKUP(J103,'ДДС статьи'!$A$2:$D$210,3,FALSE),"")</f>
        <v/>
      </c>
      <c r="L103" s="24" t="str">
        <f>IFERROR(VLOOKUP(J103,'ДДС статьи'!$A$2:$D$210,2,FALSE),"")</f>
        <v/>
      </c>
      <c r="M103" s="24" t="str">
        <f>IFERROR(VLOOKUP(J103,'ДДС статьи'!$A$2:$D$210,4,FALSE),"")</f>
        <v/>
      </c>
      <c r="N103" s="33"/>
      <c r="O103" s="34" t="str">
        <f t="shared" si="3"/>
        <v/>
      </c>
    </row>
    <row r="104">
      <c r="A104" s="24" t="str">
        <f>IFERROR(VLOOKUP(C104,'Технический лист'!$A$3:$B$14,2,FALSE),"")</f>
        <v/>
      </c>
      <c r="B104" s="24" t="str">
        <f t="shared" si="1"/>
        <v/>
      </c>
      <c r="C104" s="24" t="str">
        <f t="shared" si="2"/>
        <v/>
      </c>
      <c r="D104" s="35"/>
      <c r="E104" s="36"/>
      <c r="F104" s="37"/>
      <c r="G104" s="38"/>
      <c r="H104" s="38"/>
      <c r="I104" s="38"/>
      <c r="J104" s="38"/>
      <c r="K104" s="24" t="str">
        <f>IFERROR(VLOOKUP(J104,'ДДС статьи'!$A$2:$D$210,3,FALSE),"")</f>
        <v/>
      </c>
      <c r="L104" s="24" t="str">
        <f>IFERROR(VLOOKUP(J104,'ДДС статьи'!$A$2:$D$210,2,FALSE),"")</f>
        <v/>
      </c>
      <c r="M104" s="24" t="str">
        <f>IFERROR(VLOOKUP(J104,'ДДС статьи'!$A$2:$D$210,4,FALSE),"")</f>
        <v/>
      </c>
      <c r="N104" s="33"/>
      <c r="O104" s="34" t="str">
        <f t="shared" si="3"/>
        <v/>
      </c>
    </row>
    <row r="105">
      <c r="A105" s="24" t="str">
        <f>IFERROR(VLOOKUP(C105,'Технический лист'!$A$3:$B$14,2,FALSE),"")</f>
        <v/>
      </c>
      <c r="B105" s="24" t="str">
        <f t="shared" si="1"/>
        <v/>
      </c>
      <c r="C105" s="24" t="str">
        <f t="shared" si="2"/>
        <v/>
      </c>
      <c r="D105" s="35"/>
      <c r="E105" s="36"/>
      <c r="F105" s="37"/>
      <c r="G105" s="38"/>
      <c r="H105" s="38"/>
      <c r="I105" s="38"/>
      <c r="J105" s="38"/>
      <c r="K105" s="24" t="str">
        <f>IFERROR(VLOOKUP(J105,'ДДС статьи'!$A$2:$D$210,3,FALSE),"")</f>
        <v/>
      </c>
      <c r="L105" s="24" t="str">
        <f>IFERROR(VLOOKUP(J105,'ДДС статьи'!$A$2:$D$210,2,FALSE),"")</f>
        <v/>
      </c>
      <c r="M105" s="24" t="str">
        <f>IFERROR(VLOOKUP(J105,'ДДС статьи'!$A$2:$D$210,4,FALSE),"")</f>
        <v/>
      </c>
      <c r="N105" s="33"/>
      <c r="O105" s="34" t="str">
        <f t="shared" si="3"/>
        <v/>
      </c>
    </row>
    <row r="106">
      <c r="A106" s="24" t="str">
        <f>IFERROR(VLOOKUP(C106,'Технический лист'!$A$3:$B$14,2,FALSE),"")</f>
        <v/>
      </c>
      <c r="B106" s="24" t="str">
        <f t="shared" si="1"/>
        <v/>
      </c>
      <c r="C106" s="24" t="str">
        <f t="shared" si="2"/>
        <v/>
      </c>
      <c r="D106" s="35"/>
      <c r="E106" s="36"/>
      <c r="F106" s="37"/>
      <c r="G106" s="38"/>
      <c r="H106" s="38"/>
      <c r="I106" s="38"/>
      <c r="J106" s="38"/>
      <c r="K106" s="24" t="str">
        <f>IFERROR(VLOOKUP(J106,'ДДС статьи'!$A$2:$D$210,3,FALSE),"")</f>
        <v/>
      </c>
      <c r="L106" s="24" t="str">
        <f>IFERROR(VLOOKUP(J106,'ДДС статьи'!$A$2:$D$210,2,FALSE),"")</f>
        <v/>
      </c>
      <c r="M106" s="24" t="str">
        <f>IFERROR(VLOOKUP(J106,'ДДС статьи'!$A$2:$D$210,4,FALSE),"")</f>
        <v/>
      </c>
      <c r="N106" s="33"/>
      <c r="O106" s="34" t="str">
        <f t="shared" si="3"/>
        <v/>
      </c>
    </row>
    <row r="107">
      <c r="A107" s="24" t="str">
        <f>IFERROR(VLOOKUP(C107,'Технический лист'!$A$3:$B$14,2,FALSE),"")</f>
        <v/>
      </c>
      <c r="B107" s="24" t="str">
        <f t="shared" si="1"/>
        <v/>
      </c>
      <c r="C107" s="24" t="str">
        <f t="shared" si="2"/>
        <v/>
      </c>
      <c r="D107" s="35"/>
      <c r="E107" s="36"/>
      <c r="F107" s="37"/>
      <c r="G107" s="38"/>
      <c r="H107" s="38"/>
      <c r="I107" s="38"/>
      <c r="J107" s="38"/>
      <c r="K107" s="24" t="str">
        <f>IFERROR(VLOOKUP(J107,'ДДС статьи'!$A$2:$D$210,3,FALSE),"")</f>
        <v/>
      </c>
      <c r="L107" s="24" t="str">
        <f>IFERROR(VLOOKUP(J107,'ДДС статьи'!$A$2:$D$210,2,FALSE),"")</f>
        <v/>
      </c>
      <c r="M107" s="24" t="str">
        <f>IFERROR(VLOOKUP(J107,'ДДС статьи'!$A$2:$D$210,4,FALSE),"")</f>
        <v/>
      </c>
      <c r="N107" s="33"/>
      <c r="O107" s="34" t="str">
        <f t="shared" si="3"/>
        <v/>
      </c>
    </row>
    <row r="108">
      <c r="A108" s="24" t="str">
        <f>IFERROR(VLOOKUP(C108,'Технический лист'!$A$3:$B$14,2,FALSE),"")</f>
        <v/>
      </c>
      <c r="B108" s="24" t="str">
        <f t="shared" si="1"/>
        <v/>
      </c>
      <c r="C108" s="24" t="str">
        <f t="shared" si="2"/>
        <v/>
      </c>
      <c r="D108" s="35"/>
      <c r="E108" s="36"/>
      <c r="F108" s="37"/>
      <c r="G108" s="38"/>
      <c r="H108" s="38"/>
      <c r="I108" s="38"/>
      <c r="J108" s="38"/>
      <c r="K108" s="24" t="str">
        <f>IFERROR(VLOOKUP(J108,'ДДС статьи'!$A$2:$D$210,3,FALSE),"")</f>
        <v/>
      </c>
      <c r="L108" s="24" t="str">
        <f>IFERROR(VLOOKUP(J108,'ДДС статьи'!$A$2:$D$210,2,FALSE),"")</f>
        <v/>
      </c>
      <c r="M108" s="24" t="str">
        <f>IFERROR(VLOOKUP(J108,'ДДС статьи'!$A$2:$D$210,4,FALSE),"")</f>
        <v/>
      </c>
      <c r="N108" s="33"/>
      <c r="O108" s="34" t="str">
        <f t="shared" si="3"/>
        <v/>
      </c>
    </row>
    <row r="109">
      <c r="A109" s="24" t="str">
        <f>IFERROR(VLOOKUP(C109,'Технический лист'!$A$3:$B$14,2,FALSE),"")</f>
        <v/>
      </c>
      <c r="B109" s="24" t="str">
        <f t="shared" si="1"/>
        <v/>
      </c>
      <c r="C109" s="24" t="str">
        <f t="shared" si="2"/>
        <v/>
      </c>
      <c r="D109" s="35"/>
      <c r="E109" s="36"/>
      <c r="F109" s="37"/>
      <c r="G109" s="38"/>
      <c r="H109" s="38"/>
      <c r="I109" s="38"/>
      <c r="J109" s="38"/>
      <c r="K109" s="24" t="str">
        <f>IFERROR(VLOOKUP(J109,'ДДС статьи'!$A$2:$D$210,3,FALSE),"")</f>
        <v/>
      </c>
      <c r="L109" s="24" t="str">
        <f>IFERROR(VLOOKUP(J109,'ДДС статьи'!$A$2:$D$210,2,FALSE),"")</f>
        <v/>
      </c>
      <c r="M109" s="24" t="str">
        <f>IFERROR(VLOOKUP(J109,'ДДС статьи'!$A$2:$D$210,4,FALSE),"")</f>
        <v/>
      </c>
      <c r="N109" s="33"/>
      <c r="O109" s="34" t="str">
        <f t="shared" si="3"/>
        <v/>
      </c>
    </row>
    <row r="110">
      <c r="A110" s="24" t="str">
        <f>IFERROR(VLOOKUP(C110,'Технический лист'!$A$3:$B$14,2,FALSE),"")</f>
        <v/>
      </c>
      <c r="B110" s="24" t="str">
        <f t="shared" si="1"/>
        <v/>
      </c>
      <c r="C110" s="24" t="str">
        <f t="shared" si="2"/>
        <v/>
      </c>
      <c r="D110" s="35"/>
      <c r="E110" s="36"/>
      <c r="F110" s="37"/>
      <c r="G110" s="38"/>
      <c r="H110" s="38"/>
      <c r="I110" s="38"/>
      <c r="J110" s="38"/>
      <c r="K110" s="24" t="str">
        <f>IFERROR(VLOOKUP(J110,'ДДС статьи'!$A$2:$D$210,3,FALSE),"")</f>
        <v/>
      </c>
      <c r="L110" s="24" t="str">
        <f>IFERROR(VLOOKUP(J110,'ДДС статьи'!$A$2:$D$210,2,FALSE),"")</f>
        <v/>
      </c>
      <c r="M110" s="24" t="str">
        <f>IFERROR(VLOOKUP(J110,'ДДС статьи'!$A$2:$D$210,4,FALSE),"")</f>
        <v/>
      </c>
      <c r="N110" s="33"/>
      <c r="O110" s="34" t="str">
        <f t="shared" si="3"/>
        <v/>
      </c>
    </row>
    <row r="111">
      <c r="A111" s="24" t="str">
        <f>IFERROR(VLOOKUP(C111,'Технический лист'!$A$3:$B$14,2,FALSE),"")</f>
        <v/>
      </c>
      <c r="B111" s="24" t="str">
        <f t="shared" si="1"/>
        <v/>
      </c>
      <c r="C111" s="24" t="str">
        <f t="shared" si="2"/>
        <v/>
      </c>
      <c r="D111" s="35"/>
      <c r="E111" s="36"/>
      <c r="F111" s="37"/>
      <c r="G111" s="38"/>
      <c r="H111" s="38"/>
      <c r="I111" s="38"/>
      <c r="J111" s="38"/>
      <c r="K111" s="24" t="str">
        <f>IFERROR(VLOOKUP(J111,'ДДС статьи'!$A$2:$D$210,3,FALSE),"")</f>
        <v/>
      </c>
      <c r="L111" s="24" t="str">
        <f>IFERROR(VLOOKUP(J111,'ДДС статьи'!$A$2:$D$210,2,FALSE),"")</f>
        <v/>
      </c>
      <c r="M111" s="24" t="str">
        <f>IFERROR(VLOOKUP(J111,'ДДС статьи'!$A$2:$D$210,4,FALSE),"")</f>
        <v/>
      </c>
      <c r="N111" s="33"/>
      <c r="O111" s="34" t="str">
        <f t="shared" si="3"/>
        <v/>
      </c>
    </row>
    <row r="112">
      <c r="A112" s="24" t="str">
        <f>IFERROR(VLOOKUP(C112,'Технический лист'!$A$3:$B$14,2,FALSE),"")</f>
        <v/>
      </c>
      <c r="B112" s="24" t="str">
        <f t="shared" si="1"/>
        <v/>
      </c>
      <c r="C112" s="24" t="str">
        <f t="shared" si="2"/>
        <v/>
      </c>
      <c r="D112" s="35"/>
      <c r="E112" s="36"/>
      <c r="F112" s="37"/>
      <c r="G112" s="38"/>
      <c r="H112" s="38"/>
      <c r="I112" s="38"/>
      <c r="J112" s="38"/>
      <c r="K112" s="24" t="str">
        <f>IFERROR(VLOOKUP(J112,'ДДС статьи'!$A$2:$D$210,3,FALSE),"")</f>
        <v/>
      </c>
      <c r="L112" s="24" t="str">
        <f>IFERROR(VLOOKUP(J112,'ДДС статьи'!$A$2:$D$210,2,FALSE),"")</f>
        <v/>
      </c>
      <c r="M112" s="24" t="str">
        <f>IFERROR(VLOOKUP(J112,'ДДС статьи'!$A$2:$D$210,4,FALSE),"")</f>
        <v/>
      </c>
      <c r="N112" s="33"/>
      <c r="O112" s="34" t="str">
        <f t="shared" si="3"/>
        <v/>
      </c>
    </row>
    <row r="113">
      <c r="A113" s="24" t="str">
        <f>IFERROR(VLOOKUP(C113,'Технический лист'!$A$3:$B$14,2,FALSE),"")</f>
        <v/>
      </c>
      <c r="B113" s="24" t="str">
        <f t="shared" si="1"/>
        <v/>
      </c>
      <c r="C113" s="24" t="str">
        <f t="shared" si="2"/>
        <v/>
      </c>
      <c r="D113" s="35"/>
      <c r="E113" s="36"/>
      <c r="F113" s="37"/>
      <c r="G113" s="38"/>
      <c r="H113" s="38"/>
      <c r="I113" s="38"/>
      <c r="J113" s="38"/>
      <c r="K113" s="24" t="str">
        <f>IFERROR(VLOOKUP(J113,'ДДС статьи'!$A$2:$D$210,3,FALSE),"")</f>
        <v/>
      </c>
      <c r="L113" s="24" t="str">
        <f>IFERROR(VLOOKUP(J113,'ДДС статьи'!$A$2:$D$210,2,FALSE),"")</f>
        <v/>
      </c>
      <c r="M113" s="24" t="str">
        <f>IFERROR(VLOOKUP(J113,'ДДС статьи'!$A$2:$D$210,4,FALSE),"")</f>
        <v/>
      </c>
      <c r="N113" s="33"/>
      <c r="O113" s="34" t="str">
        <f t="shared" si="3"/>
        <v/>
      </c>
    </row>
    <row r="114">
      <c r="A114" s="24" t="str">
        <f>IFERROR(VLOOKUP(C114,'Технический лист'!$A$3:$B$14,2,FALSE),"")</f>
        <v/>
      </c>
      <c r="B114" s="24" t="str">
        <f t="shared" si="1"/>
        <v/>
      </c>
      <c r="C114" s="24" t="str">
        <f t="shared" si="2"/>
        <v/>
      </c>
      <c r="D114" s="35"/>
      <c r="E114" s="36"/>
      <c r="F114" s="37"/>
      <c r="G114" s="38"/>
      <c r="H114" s="38"/>
      <c r="I114" s="38"/>
      <c r="J114" s="38"/>
      <c r="K114" s="24" t="str">
        <f>IFERROR(VLOOKUP(J114,'ДДС статьи'!$A$2:$D$210,3,FALSE),"")</f>
        <v/>
      </c>
      <c r="L114" s="24" t="str">
        <f>IFERROR(VLOOKUP(J114,'ДДС статьи'!$A$2:$D$210,2,FALSE),"")</f>
        <v/>
      </c>
      <c r="M114" s="24" t="str">
        <f>IFERROR(VLOOKUP(J114,'ДДС статьи'!$A$2:$D$210,4,FALSE),"")</f>
        <v/>
      </c>
      <c r="N114" s="33"/>
      <c r="O114" s="34" t="str">
        <f t="shared" si="3"/>
        <v/>
      </c>
    </row>
    <row r="115">
      <c r="A115" s="24" t="str">
        <f>IFERROR(VLOOKUP(C115,'Технический лист'!$A$3:$B$14,2,FALSE),"")</f>
        <v/>
      </c>
      <c r="B115" s="24" t="str">
        <f t="shared" si="1"/>
        <v/>
      </c>
      <c r="C115" s="24" t="str">
        <f t="shared" si="2"/>
        <v/>
      </c>
      <c r="D115" s="35"/>
      <c r="E115" s="36"/>
      <c r="F115" s="37"/>
      <c r="G115" s="38"/>
      <c r="H115" s="38"/>
      <c r="I115" s="38"/>
      <c r="J115" s="38"/>
      <c r="K115" s="24" t="str">
        <f>IFERROR(VLOOKUP(J115,'ДДС статьи'!$A$2:$D$210,3,FALSE),"")</f>
        <v/>
      </c>
      <c r="L115" s="24" t="str">
        <f>IFERROR(VLOOKUP(J115,'ДДС статьи'!$A$2:$D$210,2,FALSE),"")</f>
        <v/>
      </c>
      <c r="M115" s="24" t="str">
        <f>IFERROR(VLOOKUP(J115,'ДДС статьи'!$A$2:$D$210,4,FALSE),"")</f>
        <v/>
      </c>
      <c r="N115" s="33"/>
      <c r="O115" s="34" t="str">
        <f t="shared" si="3"/>
        <v/>
      </c>
    </row>
    <row r="116">
      <c r="A116" s="24" t="str">
        <f>IFERROR(VLOOKUP(C116,'Технический лист'!$A$3:$B$14,2,FALSE),"")</f>
        <v/>
      </c>
      <c r="B116" s="24" t="str">
        <f t="shared" si="1"/>
        <v/>
      </c>
      <c r="C116" s="24" t="str">
        <f t="shared" si="2"/>
        <v/>
      </c>
      <c r="D116" s="35"/>
      <c r="E116" s="36"/>
      <c r="F116" s="37"/>
      <c r="G116" s="38"/>
      <c r="H116" s="38"/>
      <c r="I116" s="38"/>
      <c r="J116" s="38"/>
      <c r="K116" s="24" t="str">
        <f>IFERROR(VLOOKUP(J116,'ДДС статьи'!$A$2:$D$210,3,FALSE),"")</f>
        <v/>
      </c>
      <c r="L116" s="24" t="str">
        <f>IFERROR(VLOOKUP(J116,'ДДС статьи'!$A$2:$D$210,2,FALSE),"")</f>
        <v/>
      </c>
      <c r="M116" s="24" t="str">
        <f>IFERROR(VLOOKUP(J116,'ДДС статьи'!$A$2:$D$210,4,FALSE),"")</f>
        <v/>
      </c>
      <c r="N116" s="33"/>
      <c r="O116" s="34" t="str">
        <f t="shared" si="3"/>
        <v/>
      </c>
    </row>
    <row r="117">
      <c r="A117" s="24" t="str">
        <f>IFERROR(VLOOKUP(C117,'Технический лист'!$A$3:$B$14,2,FALSE),"")</f>
        <v/>
      </c>
      <c r="B117" s="24" t="str">
        <f t="shared" si="1"/>
        <v/>
      </c>
      <c r="C117" s="24" t="str">
        <f t="shared" si="2"/>
        <v/>
      </c>
      <c r="D117" s="35"/>
      <c r="E117" s="36"/>
      <c r="F117" s="37"/>
      <c r="G117" s="38"/>
      <c r="H117" s="38"/>
      <c r="I117" s="38"/>
      <c r="J117" s="38"/>
      <c r="K117" s="24" t="str">
        <f>IFERROR(VLOOKUP(J117,'ДДС статьи'!$A$2:$D$210,3,FALSE),"")</f>
        <v/>
      </c>
      <c r="L117" s="24" t="str">
        <f>IFERROR(VLOOKUP(J117,'ДДС статьи'!$A$2:$D$210,2,FALSE),"")</f>
        <v/>
      </c>
      <c r="M117" s="24" t="str">
        <f>IFERROR(VLOOKUP(J117,'ДДС статьи'!$A$2:$D$210,4,FALSE),"")</f>
        <v/>
      </c>
      <c r="N117" s="33"/>
      <c r="O117" s="34" t="str">
        <f t="shared" si="3"/>
        <v/>
      </c>
    </row>
    <row r="118">
      <c r="A118" s="24" t="str">
        <f>IFERROR(VLOOKUP(C118,'Технический лист'!$A$3:$B$14,2,FALSE),"")</f>
        <v/>
      </c>
      <c r="B118" s="24" t="str">
        <f t="shared" si="1"/>
        <v/>
      </c>
      <c r="C118" s="24" t="str">
        <f t="shared" si="2"/>
        <v/>
      </c>
      <c r="D118" s="35"/>
      <c r="E118" s="36"/>
      <c r="F118" s="37"/>
      <c r="G118" s="38"/>
      <c r="H118" s="38"/>
      <c r="I118" s="38"/>
      <c r="J118" s="38"/>
      <c r="K118" s="24" t="str">
        <f>IFERROR(VLOOKUP(J118,'ДДС статьи'!$A$2:$D$210,3,FALSE),"")</f>
        <v/>
      </c>
      <c r="L118" s="24" t="str">
        <f>IFERROR(VLOOKUP(J118,'ДДС статьи'!$A$2:$D$210,2,FALSE),"")</f>
        <v/>
      </c>
      <c r="M118" s="24" t="str">
        <f>IFERROR(VLOOKUP(J118,'ДДС статьи'!$A$2:$D$210,4,FALSE),"")</f>
        <v/>
      </c>
      <c r="N118" s="33"/>
      <c r="O118" s="34" t="str">
        <f t="shared" si="3"/>
        <v/>
      </c>
    </row>
    <row r="119">
      <c r="A119" s="24" t="str">
        <f>IFERROR(VLOOKUP(C119,'Технический лист'!$A$3:$B$14,2,FALSE),"")</f>
        <v/>
      </c>
      <c r="B119" s="24" t="str">
        <f t="shared" si="1"/>
        <v/>
      </c>
      <c r="C119" s="24" t="str">
        <f t="shared" si="2"/>
        <v/>
      </c>
      <c r="D119" s="35"/>
      <c r="E119" s="36"/>
      <c r="F119" s="37"/>
      <c r="G119" s="38"/>
      <c r="H119" s="38"/>
      <c r="I119" s="38"/>
      <c r="J119" s="38"/>
      <c r="K119" s="24" t="str">
        <f>IFERROR(VLOOKUP(J119,'ДДС статьи'!$A$2:$D$210,3,FALSE),"")</f>
        <v/>
      </c>
      <c r="L119" s="24" t="str">
        <f>IFERROR(VLOOKUP(J119,'ДДС статьи'!$A$2:$D$210,2,FALSE),"")</f>
        <v/>
      </c>
      <c r="M119" s="24" t="str">
        <f>IFERROR(VLOOKUP(J119,'ДДС статьи'!$A$2:$D$210,4,FALSE),"")</f>
        <v/>
      </c>
      <c r="N119" s="33"/>
      <c r="O119" s="34" t="str">
        <f t="shared" si="3"/>
        <v/>
      </c>
    </row>
    <row r="120">
      <c r="A120" s="24" t="str">
        <f>IFERROR(VLOOKUP(C120,'Технический лист'!$A$3:$B$14,2,FALSE),"")</f>
        <v/>
      </c>
      <c r="B120" s="24" t="str">
        <f t="shared" si="1"/>
        <v/>
      </c>
      <c r="C120" s="24" t="str">
        <f t="shared" si="2"/>
        <v/>
      </c>
      <c r="D120" s="35"/>
      <c r="E120" s="36"/>
      <c r="F120" s="37"/>
      <c r="G120" s="38"/>
      <c r="H120" s="38"/>
      <c r="I120" s="38"/>
      <c r="J120" s="38"/>
      <c r="K120" s="24" t="str">
        <f>IFERROR(VLOOKUP(J120,'ДДС статьи'!$A$2:$D$210,3,FALSE),"")</f>
        <v/>
      </c>
      <c r="L120" s="24" t="str">
        <f>IFERROR(VLOOKUP(J120,'ДДС статьи'!$A$2:$D$210,2,FALSE),"")</f>
        <v/>
      </c>
      <c r="M120" s="24" t="str">
        <f>IFERROR(VLOOKUP(J120,'ДДС статьи'!$A$2:$D$210,4,FALSE),"")</f>
        <v/>
      </c>
      <c r="N120" s="33"/>
      <c r="O120" s="34" t="str">
        <f t="shared" si="3"/>
        <v/>
      </c>
    </row>
    <row r="121">
      <c r="A121" s="24" t="str">
        <f>IFERROR(VLOOKUP(C121,'Технический лист'!$A$3:$B$14,2,FALSE),"")</f>
        <v/>
      </c>
      <c r="B121" s="24" t="str">
        <f t="shared" si="1"/>
        <v/>
      </c>
      <c r="C121" s="24" t="str">
        <f t="shared" si="2"/>
        <v/>
      </c>
      <c r="D121" s="35"/>
      <c r="E121" s="36"/>
      <c r="F121" s="37"/>
      <c r="G121" s="38"/>
      <c r="H121" s="38"/>
      <c r="I121" s="38"/>
      <c r="J121" s="38"/>
      <c r="K121" s="24" t="str">
        <f>IFERROR(VLOOKUP(J121,'ДДС статьи'!$A$2:$D$210,3,FALSE),"")</f>
        <v/>
      </c>
      <c r="L121" s="24" t="str">
        <f>IFERROR(VLOOKUP(J121,'ДДС статьи'!$A$2:$D$210,2,FALSE),"")</f>
        <v/>
      </c>
      <c r="M121" s="24" t="str">
        <f>IFERROR(VLOOKUP(J121,'ДДС статьи'!$A$2:$D$210,4,FALSE),"")</f>
        <v/>
      </c>
      <c r="N121" s="33"/>
      <c r="O121" s="34" t="str">
        <f t="shared" si="3"/>
        <v/>
      </c>
    </row>
    <row r="122">
      <c r="A122" s="24" t="str">
        <f>IFERROR(VLOOKUP(C122,'Технический лист'!$A$3:$B$14,2,FALSE),"")</f>
        <v/>
      </c>
      <c r="B122" s="24" t="str">
        <f t="shared" si="1"/>
        <v/>
      </c>
      <c r="C122" s="24" t="str">
        <f t="shared" si="2"/>
        <v/>
      </c>
      <c r="D122" s="35"/>
      <c r="E122" s="36"/>
      <c r="F122" s="37"/>
      <c r="G122" s="38"/>
      <c r="H122" s="38"/>
      <c r="I122" s="38"/>
      <c r="J122" s="38"/>
      <c r="K122" s="24" t="str">
        <f>IFERROR(VLOOKUP(J122,'ДДС статьи'!$A$2:$D$210,3,FALSE),"")</f>
        <v/>
      </c>
      <c r="L122" s="24" t="str">
        <f>IFERROR(VLOOKUP(J122,'ДДС статьи'!$A$2:$D$210,2,FALSE),"")</f>
        <v/>
      </c>
      <c r="M122" s="24" t="str">
        <f>IFERROR(VLOOKUP(J122,'ДДС статьи'!$A$2:$D$210,4,FALSE),"")</f>
        <v/>
      </c>
      <c r="N122" s="33"/>
      <c r="O122" s="34" t="str">
        <f t="shared" si="3"/>
        <v/>
      </c>
    </row>
    <row r="123">
      <c r="A123" s="24" t="str">
        <f>IFERROR(VLOOKUP(C123,'Технический лист'!$A$3:$B$14,2,FALSE),"")</f>
        <v/>
      </c>
      <c r="B123" s="24" t="str">
        <f t="shared" si="1"/>
        <v/>
      </c>
      <c r="C123" s="24" t="str">
        <f t="shared" si="2"/>
        <v/>
      </c>
      <c r="D123" s="35"/>
      <c r="E123" s="36"/>
      <c r="F123" s="37"/>
      <c r="G123" s="38"/>
      <c r="H123" s="38"/>
      <c r="I123" s="38"/>
      <c r="J123" s="38"/>
      <c r="K123" s="24" t="str">
        <f>IFERROR(VLOOKUP(J123,'ДДС статьи'!$A$2:$D$210,3,FALSE),"")</f>
        <v/>
      </c>
      <c r="L123" s="24" t="str">
        <f>IFERROR(VLOOKUP(J123,'ДДС статьи'!$A$2:$D$210,2,FALSE),"")</f>
        <v/>
      </c>
      <c r="M123" s="24" t="str">
        <f>IFERROR(VLOOKUP(J123,'ДДС статьи'!$A$2:$D$210,4,FALSE),"")</f>
        <v/>
      </c>
      <c r="N123" s="33"/>
      <c r="O123" s="34" t="str">
        <f t="shared" si="3"/>
        <v/>
      </c>
    </row>
    <row r="124">
      <c r="A124" s="24" t="str">
        <f>IFERROR(VLOOKUP(C124,'Технический лист'!$A$3:$B$14,2,FALSE),"")</f>
        <v/>
      </c>
      <c r="B124" s="24" t="str">
        <f t="shared" si="1"/>
        <v/>
      </c>
      <c r="C124" s="24" t="str">
        <f t="shared" si="2"/>
        <v/>
      </c>
      <c r="D124" s="35"/>
      <c r="E124" s="36"/>
      <c r="F124" s="37"/>
      <c r="G124" s="38"/>
      <c r="H124" s="38"/>
      <c r="I124" s="38"/>
      <c r="J124" s="38"/>
      <c r="K124" s="24" t="str">
        <f>IFERROR(VLOOKUP(J124,'ДДС статьи'!$A$2:$D$210,3,FALSE),"")</f>
        <v/>
      </c>
      <c r="L124" s="24" t="str">
        <f>IFERROR(VLOOKUP(J124,'ДДС статьи'!$A$2:$D$210,2,FALSE),"")</f>
        <v/>
      </c>
      <c r="M124" s="24" t="str">
        <f>IFERROR(VLOOKUP(J124,'ДДС статьи'!$A$2:$D$210,4,FALSE),"")</f>
        <v/>
      </c>
      <c r="N124" s="33"/>
      <c r="O124" s="34" t="str">
        <f t="shared" si="3"/>
        <v/>
      </c>
    </row>
    <row r="125">
      <c r="A125" s="24" t="str">
        <f>IFERROR(VLOOKUP(C125,'Технический лист'!$A$3:$B$14,2,FALSE),"")</f>
        <v/>
      </c>
      <c r="B125" s="24" t="str">
        <f t="shared" si="1"/>
        <v/>
      </c>
      <c r="C125" s="24" t="str">
        <f t="shared" si="2"/>
        <v/>
      </c>
      <c r="D125" s="35"/>
      <c r="E125" s="36"/>
      <c r="F125" s="37"/>
      <c r="G125" s="38"/>
      <c r="H125" s="38"/>
      <c r="I125" s="38"/>
      <c r="J125" s="38"/>
      <c r="K125" s="24" t="str">
        <f>IFERROR(VLOOKUP(J125,'ДДС статьи'!$A$2:$D$210,3,FALSE),"")</f>
        <v/>
      </c>
      <c r="L125" s="24" t="str">
        <f>IFERROR(VLOOKUP(J125,'ДДС статьи'!$A$2:$D$210,2,FALSE),"")</f>
        <v/>
      </c>
      <c r="M125" s="24" t="str">
        <f>IFERROR(VLOOKUP(J125,'ДДС статьи'!$A$2:$D$210,4,FALSE),"")</f>
        <v/>
      </c>
      <c r="N125" s="33"/>
      <c r="O125" s="34" t="str">
        <f t="shared" si="3"/>
        <v/>
      </c>
    </row>
    <row r="126">
      <c r="A126" s="24" t="str">
        <f>IFERROR(VLOOKUP(C126,'Технический лист'!$A$3:$B$14,2,FALSE),"")</f>
        <v/>
      </c>
      <c r="B126" s="24" t="str">
        <f t="shared" si="1"/>
        <v/>
      </c>
      <c r="C126" s="24" t="str">
        <f t="shared" si="2"/>
        <v/>
      </c>
      <c r="D126" s="35"/>
      <c r="E126" s="36"/>
      <c r="F126" s="37"/>
      <c r="G126" s="38"/>
      <c r="H126" s="38"/>
      <c r="I126" s="38"/>
      <c r="J126" s="38"/>
      <c r="K126" s="24" t="str">
        <f>IFERROR(VLOOKUP(J126,'ДДС статьи'!$A$2:$D$210,3,FALSE),"")</f>
        <v/>
      </c>
      <c r="L126" s="24" t="str">
        <f>IFERROR(VLOOKUP(J126,'ДДС статьи'!$A$2:$D$210,2,FALSE),"")</f>
        <v/>
      </c>
      <c r="M126" s="24" t="str">
        <f>IFERROR(VLOOKUP(J126,'ДДС статьи'!$A$2:$D$210,4,FALSE),"")</f>
        <v/>
      </c>
      <c r="N126" s="33"/>
      <c r="O126" s="34" t="str">
        <f t="shared" si="3"/>
        <v/>
      </c>
    </row>
    <row r="127">
      <c r="A127" s="24" t="str">
        <f>IFERROR(VLOOKUP(C127,'Технический лист'!$A$3:$B$14,2,FALSE),"")</f>
        <v/>
      </c>
      <c r="B127" s="24" t="str">
        <f t="shared" si="1"/>
        <v/>
      </c>
      <c r="C127" s="24" t="str">
        <f t="shared" si="2"/>
        <v/>
      </c>
      <c r="D127" s="35"/>
      <c r="E127" s="36"/>
      <c r="F127" s="37"/>
      <c r="G127" s="38"/>
      <c r="H127" s="38"/>
      <c r="I127" s="38"/>
      <c r="J127" s="38"/>
      <c r="K127" s="24" t="str">
        <f>IFERROR(VLOOKUP(J127,'ДДС статьи'!$A$2:$D$210,3,FALSE),"")</f>
        <v/>
      </c>
      <c r="L127" s="24" t="str">
        <f>IFERROR(VLOOKUP(J127,'ДДС статьи'!$A$2:$D$210,2,FALSE),"")</f>
        <v/>
      </c>
      <c r="M127" s="24" t="str">
        <f>IFERROR(VLOOKUP(J127,'ДДС статьи'!$A$2:$D$210,4,FALSE),"")</f>
        <v/>
      </c>
      <c r="N127" s="33"/>
      <c r="O127" s="34" t="str">
        <f t="shared" si="3"/>
        <v/>
      </c>
    </row>
    <row r="128">
      <c r="A128" s="24" t="str">
        <f>IFERROR(VLOOKUP(C128,'Технический лист'!$A$3:$B$14,2,FALSE),"")</f>
        <v/>
      </c>
      <c r="B128" s="24" t="str">
        <f t="shared" si="1"/>
        <v/>
      </c>
      <c r="C128" s="24" t="str">
        <f t="shared" si="2"/>
        <v/>
      </c>
      <c r="D128" s="35"/>
      <c r="E128" s="36"/>
      <c r="F128" s="37"/>
      <c r="G128" s="38"/>
      <c r="H128" s="38"/>
      <c r="I128" s="38"/>
      <c r="J128" s="38"/>
      <c r="K128" s="24" t="str">
        <f>IFERROR(VLOOKUP(J128,'ДДС статьи'!$A$2:$D$210,3,FALSE),"")</f>
        <v/>
      </c>
      <c r="L128" s="24" t="str">
        <f>IFERROR(VLOOKUP(J128,'ДДС статьи'!$A$2:$D$210,2,FALSE),"")</f>
        <v/>
      </c>
      <c r="M128" s="24" t="str">
        <f>IFERROR(VLOOKUP(J128,'ДДС статьи'!$A$2:$D$210,4,FALSE),"")</f>
        <v/>
      </c>
      <c r="N128" s="33"/>
      <c r="O128" s="34" t="str">
        <f t="shared" si="3"/>
        <v/>
      </c>
    </row>
    <row r="129">
      <c r="A129" s="24" t="str">
        <f>IFERROR(VLOOKUP(C129,'Технический лист'!$A$3:$B$14,2,FALSE),"")</f>
        <v/>
      </c>
      <c r="B129" s="24" t="str">
        <f t="shared" si="1"/>
        <v/>
      </c>
      <c r="C129" s="24" t="str">
        <f t="shared" si="2"/>
        <v/>
      </c>
      <c r="D129" s="35"/>
      <c r="E129" s="36"/>
      <c r="F129" s="37"/>
      <c r="G129" s="38"/>
      <c r="H129" s="38"/>
      <c r="I129" s="38"/>
      <c r="J129" s="38"/>
      <c r="K129" s="24" t="str">
        <f>IFERROR(VLOOKUP(J129,'ДДС статьи'!$A$2:$D$210,3,FALSE),"")</f>
        <v/>
      </c>
      <c r="L129" s="24" t="str">
        <f>IFERROR(VLOOKUP(J129,'ДДС статьи'!$A$2:$D$210,2,FALSE),"")</f>
        <v/>
      </c>
      <c r="M129" s="24" t="str">
        <f>IFERROR(VLOOKUP(J129,'ДДС статьи'!$A$2:$D$210,4,FALSE),"")</f>
        <v/>
      </c>
      <c r="N129" s="33"/>
      <c r="O129" s="34" t="str">
        <f t="shared" si="3"/>
        <v/>
      </c>
    </row>
    <row r="130">
      <c r="A130" s="24" t="str">
        <f>IFERROR(VLOOKUP(C130,'Технический лист'!$A$3:$B$14,2,FALSE),"")</f>
        <v/>
      </c>
      <c r="B130" s="24" t="str">
        <f t="shared" si="1"/>
        <v/>
      </c>
      <c r="C130" s="24" t="str">
        <f t="shared" si="2"/>
        <v/>
      </c>
      <c r="D130" s="35"/>
      <c r="E130" s="36"/>
      <c r="F130" s="37"/>
      <c r="G130" s="38"/>
      <c r="H130" s="38"/>
      <c r="I130" s="38"/>
      <c r="J130" s="38"/>
      <c r="K130" s="24" t="str">
        <f>IFERROR(VLOOKUP(J130,'ДДС статьи'!$A$2:$D$210,3,FALSE),"")</f>
        <v/>
      </c>
      <c r="L130" s="24" t="str">
        <f>IFERROR(VLOOKUP(J130,'ДДС статьи'!$A$2:$D$210,2,FALSE),"")</f>
        <v/>
      </c>
      <c r="M130" s="24" t="str">
        <f>IFERROR(VLOOKUP(J130,'ДДС статьи'!$A$2:$D$210,4,FALSE),"")</f>
        <v/>
      </c>
      <c r="N130" s="33"/>
      <c r="O130" s="34" t="str">
        <f t="shared" si="3"/>
        <v/>
      </c>
    </row>
    <row r="131">
      <c r="A131" s="24" t="str">
        <f>IFERROR(VLOOKUP(C131,'Технический лист'!$A$3:$B$14,2,FALSE),"")</f>
        <v/>
      </c>
      <c r="B131" s="24" t="str">
        <f t="shared" si="1"/>
        <v/>
      </c>
      <c r="C131" s="24" t="str">
        <f t="shared" si="2"/>
        <v/>
      </c>
      <c r="D131" s="35"/>
      <c r="E131" s="36"/>
      <c r="F131" s="37"/>
      <c r="G131" s="38"/>
      <c r="H131" s="38"/>
      <c r="I131" s="38"/>
      <c r="J131" s="38"/>
      <c r="K131" s="24" t="str">
        <f>IFERROR(VLOOKUP(J131,'ДДС статьи'!$A$2:$D$210,3,FALSE),"")</f>
        <v/>
      </c>
      <c r="L131" s="24" t="str">
        <f>IFERROR(VLOOKUP(J131,'ДДС статьи'!$A$2:$D$210,2,FALSE),"")</f>
        <v/>
      </c>
      <c r="M131" s="24" t="str">
        <f>IFERROR(VLOOKUP(J131,'ДДС статьи'!$A$2:$D$210,4,FALSE),"")</f>
        <v/>
      </c>
      <c r="N131" s="33"/>
      <c r="O131" s="34" t="str">
        <f t="shared" si="3"/>
        <v/>
      </c>
    </row>
    <row r="132">
      <c r="A132" s="24" t="str">
        <f>IFERROR(VLOOKUP(C132,'Технический лист'!$A$3:$B$14,2,FALSE),"")</f>
        <v/>
      </c>
      <c r="B132" s="24" t="str">
        <f t="shared" si="1"/>
        <v/>
      </c>
      <c r="C132" s="24" t="str">
        <f t="shared" si="2"/>
        <v/>
      </c>
      <c r="D132" s="35"/>
      <c r="E132" s="36"/>
      <c r="F132" s="37"/>
      <c r="G132" s="38"/>
      <c r="H132" s="38"/>
      <c r="I132" s="38"/>
      <c r="J132" s="38"/>
      <c r="K132" s="24" t="str">
        <f>IFERROR(VLOOKUP(J132,'ДДС статьи'!$A$2:$D$210,3,FALSE),"")</f>
        <v/>
      </c>
      <c r="L132" s="24" t="str">
        <f>IFERROR(VLOOKUP(J132,'ДДС статьи'!$A$2:$D$210,2,FALSE),"")</f>
        <v/>
      </c>
      <c r="M132" s="24" t="str">
        <f>IFERROR(VLOOKUP(J132,'ДДС статьи'!$A$2:$D$210,4,FALSE),"")</f>
        <v/>
      </c>
      <c r="N132" s="33"/>
      <c r="O132" s="34" t="str">
        <f t="shared" si="3"/>
        <v/>
      </c>
    </row>
    <row r="133">
      <c r="A133" s="24" t="str">
        <f>IFERROR(VLOOKUP(C133,'Технический лист'!$A$3:$B$14,2,FALSE),"")</f>
        <v/>
      </c>
      <c r="B133" s="24" t="str">
        <f t="shared" si="1"/>
        <v/>
      </c>
      <c r="C133" s="24" t="str">
        <f t="shared" si="2"/>
        <v/>
      </c>
      <c r="D133" s="35"/>
      <c r="E133" s="36"/>
      <c r="F133" s="37"/>
      <c r="G133" s="38"/>
      <c r="H133" s="38"/>
      <c r="I133" s="38"/>
      <c r="J133" s="38"/>
      <c r="K133" s="24" t="str">
        <f>IFERROR(VLOOKUP(J133,'ДДС статьи'!$A$2:$D$210,3,FALSE),"")</f>
        <v/>
      </c>
      <c r="L133" s="24" t="str">
        <f>IFERROR(VLOOKUP(J133,'ДДС статьи'!$A$2:$D$210,2,FALSE),"")</f>
        <v/>
      </c>
      <c r="M133" s="24" t="str">
        <f>IFERROR(VLOOKUP(J133,'ДДС статьи'!$A$2:$D$210,4,FALSE),"")</f>
        <v/>
      </c>
      <c r="N133" s="33"/>
      <c r="O133" s="34" t="str">
        <f t="shared" si="3"/>
        <v/>
      </c>
    </row>
    <row r="134">
      <c r="A134" s="24" t="str">
        <f>IFERROR(VLOOKUP(C134,'Технический лист'!$A$3:$B$14,2,FALSE),"")</f>
        <v/>
      </c>
      <c r="B134" s="24" t="str">
        <f t="shared" si="1"/>
        <v/>
      </c>
      <c r="C134" s="24" t="str">
        <f t="shared" si="2"/>
        <v/>
      </c>
      <c r="D134" s="35"/>
      <c r="E134" s="36"/>
      <c r="F134" s="37"/>
      <c r="G134" s="38"/>
      <c r="H134" s="38"/>
      <c r="I134" s="38"/>
      <c r="J134" s="38"/>
      <c r="K134" s="24" t="str">
        <f>IFERROR(VLOOKUP(J134,'ДДС статьи'!$A$2:$D$210,3,FALSE),"")</f>
        <v/>
      </c>
      <c r="L134" s="24" t="str">
        <f>IFERROR(VLOOKUP(J134,'ДДС статьи'!$A$2:$D$210,2,FALSE),"")</f>
        <v/>
      </c>
      <c r="M134" s="24" t="str">
        <f>IFERROR(VLOOKUP(J134,'ДДС статьи'!$A$2:$D$210,4,FALSE),"")</f>
        <v/>
      </c>
      <c r="N134" s="33"/>
      <c r="O134" s="34" t="str">
        <f t="shared" si="3"/>
        <v/>
      </c>
    </row>
    <row r="135">
      <c r="A135" s="24" t="str">
        <f>IFERROR(VLOOKUP(C135,'Технический лист'!$A$3:$B$14,2,FALSE),"")</f>
        <v/>
      </c>
      <c r="B135" s="24" t="str">
        <f t="shared" si="1"/>
        <v/>
      </c>
      <c r="C135" s="24" t="str">
        <f t="shared" si="2"/>
        <v/>
      </c>
      <c r="D135" s="35"/>
      <c r="E135" s="36"/>
      <c r="F135" s="37"/>
      <c r="G135" s="38"/>
      <c r="H135" s="38"/>
      <c r="I135" s="38"/>
      <c r="J135" s="38"/>
      <c r="K135" s="24" t="str">
        <f>IFERROR(VLOOKUP(J135,'ДДС статьи'!$A$2:$D$210,3,FALSE),"")</f>
        <v/>
      </c>
      <c r="L135" s="24" t="str">
        <f>IFERROR(VLOOKUP(J135,'ДДС статьи'!$A$2:$D$210,2,FALSE),"")</f>
        <v/>
      </c>
      <c r="M135" s="24" t="str">
        <f>IFERROR(VLOOKUP(J135,'ДДС статьи'!$A$2:$D$210,4,FALSE),"")</f>
        <v/>
      </c>
      <c r="N135" s="33"/>
      <c r="O135" s="34" t="str">
        <f t="shared" si="3"/>
        <v/>
      </c>
    </row>
    <row r="136">
      <c r="A136" s="24" t="str">
        <f>IFERROR(VLOOKUP(C136,'Технический лист'!$A$3:$B$14,2,FALSE),"")</f>
        <v/>
      </c>
      <c r="B136" s="24" t="str">
        <f t="shared" si="1"/>
        <v/>
      </c>
      <c r="C136" s="24" t="str">
        <f t="shared" si="2"/>
        <v/>
      </c>
      <c r="D136" s="35"/>
      <c r="E136" s="36"/>
      <c r="F136" s="37"/>
      <c r="G136" s="38"/>
      <c r="H136" s="38"/>
      <c r="I136" s="38"/>
      <c r="J136" s="38"/>
      <c r="K136" s="24" t="str">
        <f>IFERROR(VLOOKUP(J136,'ДДС статьи'!$A$2:$D$210,3,FALSE),"")</f>
        <v/>
      </c>
      <c r="L136" s="24" t="str">
        <f>IFERROR(VLOOKUP(J136,'ДДС статьи'!$A$2:$D$210,2,FALSE),"")</f>
        <v/>
      </c>
      <c r="M136" s="24" t="str">
        <f>IFERROR(VLOOKUP(J136,'ДДС статьи'!$A$2:$D$210,4,FALSE),"")</f>
        <v/>
      </c>
      <c r="N136" s="33"/>
      <c r="O136" s="34" t="str">
        <f t="shared" si="3"/>
        <v/>
      </c>
    </row>
    <row r="137">
      <c r="A137" s="24" t="str">
        <f>IFERROR(VLOOKUP(C137,'Технический лист'!$A$3:$B$14,2,FALSE),"")</f>
        <v/>
      </c>
      <c r="B137" s="24" t="str">
        <f t="shared" si="1"/>
        <v/>
      </c>
      <c r="C137" s="24" t="str">
        <f t="shared" si="2"/>
        <v/>
      </c>
      <c r="D137" s="35"/>
      <c r="E137" s="36"/>
      <c r="F137" s="37"/>
      <c r="G137" s="38"/>
      <c r="H137" s="38"/>
      <c r="I137" s="38"/>
      <c r="J137" s="38"/>
      <c r="K137" s="24" t="str">
        <f>IFERROR(VLOOKUP(J137,'ДДС статьи'!$A$2:$D$210,3,FALSE),"")</f>
        <v/>
      </c>
      <c r="L137" s="24" t="str">
        <f>IFERROR(VLOOKUP(J137,'ДДС статьи'!$A$2:$D$210,2,FALSE),"")</f>
        <v/>
      </c>
      <c r="M137" s="24" t="str">
        <f>IFERROR(VLOOKUP(J137,'ДДС статьи'!$A$2:$D$210,4,FALSE),"")</f>
        <v/>
      </c>
      <c r="N137" s="33"/>
      <c r="O137" s="34" t="str">
        <f t="shared" si="3"/>
        <v/>
      </c>
    </row>
    <row r="138">
      <c r="A138" s="24" t="str">
        <f>IFERROR(VLOOKUP(C138,'Технический лист'!$A$3:$B$14,2,FALSE),"")</f>
        <v/>
      </c>
      <c r="B138" s="24" t="str">
        <f t="shared" si="1"/>
        <v/>
      </c>
      <c r="C138" s="24" t="str">
        <f t="shared" si="2"/>
        <v/>
      </c>
      <c r="D138" s="35"/>
      <c r="E138" s="36"/>
      <c r="F138" s="37"/>
      <c r="G138" s="38"/>
      <c r="H138" s="38"/>
      <c r="I138" s="38"/>
      <c r="J138" s="38"/>
      <c r="K138" s="24" t="str">
        <f>IFERROR(VLOOKUP(J138,'ДДС статьи'!$A$2:$D$210,3,FALSE),"")</f>
        <v/>
      </c>
      <c r="L138" s="24" t="str">
        <f>IFERROR(VLOOKUP(J138,'ДДС статьи'!$A$2:$D$210,2,FALSE),"")</f>
        <v/>
      </c>
      <c r="M138" s="24" t="str">
        <f>IFERROR(VLOOKUP(J138,'ДДС статьи'!$A$2:$D$210,4,FALSE),"")</f>
        <v/>
      </c>
      <c r="N138" s="33"/>
      <c r="O138" s="34" t="str">
        <f t="shared" si="3"/>
        <v/>
      </c>
    </row>
    <row r="139">
      <c r="A139" s="24" t="str">
        <f>IFERROR(VLOOKUP(C139,'Технический лист'!$A$3:$B$14,2,FALSE),"")</f>
        <v/>
      </c>
      <c r="B139" s="24" t="str">
        <f t="shared" si="1"/>
        <v/>
      </c>
      <c r="C139" s="24" t="str">
        <f t="shared" si="2"/>
        <v/>
      </c>
      <c r="D139" s="35"/>
      <c r="E139" s="36"/>
      <c r="F139" s="37"/>
      <c r="G139" s="38"/>
      <c r="H139" s="38"/>
      <c r="I139" s="38"/>
      <c r="J139" s="38"/>
      <c r="K139" s="24" t="str">
        <f>IFERROR(VLOOKUP(J139,'ДДС статьи'!$A$2:$D$210,3,FALSE),"")</f>
        <v/>
      </c>
      <c r="L139" s="24" t="str">
        <f>IFERROR(VLOOKUP(J139,'ДДС статьи'!$A$2:$D$210,2,FALSE),"")</f>
        <v/>
      </c>
      <c r="M139" s="24" t="str">
        <f>IFERROR(VLOOKUP(J139,'ДДС статьи'!$A$2:$D$210,4,FALSE),"")</f>
        <v/>
      </c>
      <c r="N139" s="33"/>
      <c r="O139" s="34" t="str">
        <f t="shared" si="3"/>
        <v/>
      </c>
    </row>
    <row r="140">
      <c r="A140" s="24" t="str">
        <f>IFERROR(VLOOKUP(C140,'Технический лист'!$A$3:$B$14,2,FALSE),"")</f>
        <v/>
      </c>
      <c r="B140" s="24" t="str">
        <f t="shared" si="1"/>
        <v/>
      </c>
      <c r="C140" s="24" t="str">
        <f t="shared" si="2"/>
        <v/>
      </c>
      <c r="D140" s="35"/>
      <c r="E140" s="36"/>
      <c r="F140" s="37"/>
      <c r="G140" s="38"/>
      <c r="H140" s="38"/>
      <c r="I140" s="38"/>
      <c r="J140" s="38"/>
      <c r="K140" s="24" t="str">
        <f>IFERROR(VLOOKUP(J140,'ДДС статьи'!$A$2:$D$210,3,FALSE),"")</f>
        <v/>
      </c>
      <c r="L140" s="24" t="str">
        <f>IFERROR(VLOOKUP(J140,'ДДС статьи'!$A$2:$D$210,2,FALSE),"")</f>
        <v/>
      </c>
      <c r="M140" s="24" t="str">
        <f>IFERROR(VLOOKUP(J140,'ДДС статьи'!$A$2:$D$210,4,FALSE),"")</f>
        <v/>
      </c>
      <c r="N140" s="33"/>
      <c r="O140" s="34" t="str">
        <f t="shared" si="3"/>
        <v/>
      </c>
    </row>
    <row r="141">
      <c r="A141" s="24" t="str">
        <f>IFERROR(VLOOKUP(C141,'Технический лист'!$A$3:$B$14,2,FALSE),"")</f>
        <v/>
      </c>
      <c r="B141" s="24" t="str">
        <f t="shared" si="1"/>
        <v/>
      </c>
      <c r="C141" s="24" t="str">
        <f t="shared" si="2"/>
        <v/>
      </c>
      <c r="D141" s="35"/>
      <c r="E141" s="36"/>
      <c r="F141" s="37"/>
      <c r="G141" s="38"/>
      <c r="H141" s="38"/>
      <c r="I141" s="38"/>
      <c r="J141" s="38"/>
      <c r="K141" s="24" t="str">
        <f>IFERROR(VLOOKUP(J141,'ДДС статьи'!$A$2:$D$210,3,FALSE),"")</f>
        <v/>
      </c>
      <c r="L141" s="24" t="str">
        <f>IFERROR(VLOOKUP(J141,'ДДС статьи'!$A$2:$D$210,2,FALSE),"")</f>
        <v/>
      </c>
      <c r="M141" s="24" t="str">
        <f>IFERROR(VLOOKUP(J141,'ДДС статьи'!$A$2:$D$210,4,FALSE),"")</f>
        <v/>
      </c>
      <c r="N141" s="33"/>
      <c r="O141" s="34" t="str">
        <f t="shared" si="3"/>
        <v/>
      </c>
    </row>
    <row r="142">
      <c r="A142" s="24" t="str">
        <f>IFERROR(VLOOKUP(C142,'Технический лист'!$A$3:$B$14,2,FALSE),"")</f>
        <v/>
      </c>
      <c r="B142" s="24" t="str">
        <f t="shared" si="1"/>
        <v/>
      </c>
      <c r="C142" s="24" t="str">
        <f t="shared" si="2"/>
        <v/>
      </c>
      <c r="D142" s="35"/>
      <c r="E142" s="36"/>
      <c r="F142" s="37"/>
      <c r="G142" s="38"/>
      <c r="H142" s="38"/>
      <c r="I142" s="38"/>
      <c r="J142" s="38"/>
      <c r="K142" s="24" t="str">
        <f>IFERROR(VLOOKUP(J142,'ДДС статьи'!$A$2:$D$210,3,FALSE),"")</f>
        <v/>
      </c>
      <c r="L142" s="24" t="str">
        <f>IFERROR(VLOOKUP(J142,'ДДС статьи'!$A$2:$D$210,2,FALSE),"")</f>
        <v/>
      </c>
      <c r="M142" s="24" t="str">
        <f>IFERROR(VLOOKUP(J142,'ДДС статьи'!$A$2:$D$210,4,FALSE),"")</f>
        <v/>
      </c>
      <c r="N142" s="33"/>
      <c r="O142" s="34" t="str">
        <f t="shared" si="3"/>
        <v/>
      </c>
    </row>
    <row r="143">
      <c r="A143" s="24" t="str">
        <f>IFERROR(VLOOKUP(C143,'Технический лист'!$A$3:$B$14,2,FALSE),"")</f>
        <v/>
      </c>
      <c r="B143" s="24" t="str">
        <f t="shared" si="1"/>
        <v/>
      </c>
      <c r="C143" s="24" t="str">
        <f t="shared" si="2"/>
        <v/>
      </c>
      <c r="D143" s="35"/>
      <c r="E143" s="36"/>
      <c r="F143" s="37"/>
      <c r="G143" s="38"/>
      <c r="H143" s="38"/>
      <c r="I143" s="38"/>
      <c r="J143" s="38"/>
      <c r="K143" s="24" t="str">
        <f>IFERROR(VLOOKUP(J143,'ДДС статьи'!$A$2:$D$210,3,FALSE),"")</f>
        <v/>
      </c>
      <c r="L143" s="24" t="str">
        <f>IFERROR(VLOOKUP(J143,'ДДС статьи'!$A$2:$D$210,2,FALSE),"")</f>
        <v/>
      </c>
      <c r="M143" s="24" t="str">
        <f>IFERROR(VLOOKUP(J143,'ДДС статьи'!$A$2:$D$210,4,FALSE),"")</f>
        <v/>
      </c>
      <c r="N143" s="33"/>
      <c r="O143" s="34" t="str">
        <f t="shared" si="3"/>
        <v/>
      </c>
    </row>
    <row r="144">
      <c r="A144" s="24" t="str">
        <f>IFERROR(VLOOKUP(C144,'Технический лист'!$A$3:$B$14,2,FALSE),"")</f>
        <v/>
      </c>
      <c r="B144" s="24" t="str">
        <f t="shared" si="1"/>
        <v/>
      </c>
      <c r="C144" s="24" t="str">
        <f t="shared" si="2"/>
        <v/>
      </c>
      <c r="D144" s="35"/>
      <c r="E144" s="36"/>
      <c r="F144" s="37"/>
      <c r="G144" s="38"/>
      <c r="H144" s="38"/>
      <c r="I144" s="38"/>
      <c r="J144" s="38"/>
      <c r="K144" s="24" t="str">
        <f>IFERROR(VLOOKUP(J144,'ДДС статьи'!$A$2:$D$210,3,FALSE),"")</f>
        <v/>
      </c>
      <c r="L144" s="24" t="str">
        <f>IFERROR(VLOOKUP(J144,'ДДС статьи'!$A$2:$D$210,2,FALSE),"")</f>
        <v/>
      </c>
      <c r="M144" s="24" t="str">
        <f>IFERROR(VLOOKUP(J144,'ДДС статьи'!$A$2:$D$210,4,FALSE),"")</f>
        <v/>
      </c>
      <c r="N144" s="33"/>
      <c r="O144" s="34" t="str">
        <f t="shared" si="3"/>
        <v/>
      </c>
    </row>
    <row r="145">
      <c r="A145" s="24" t="str">
        <f>IFERROR(VLOOKUP(C145,'Технический лист'!$A$3:$B$14,2,FALSE),"")</f>
        <v/>
      </c>
      <c r="B145" s="24" t="str">
        <f t="shared" si="1"/>
        <v/>
      </c>
      <c r="C145" s="24" t="str">
        <f t="shared" si="2"/>
        <v/>
      </c>
      <c r="D145" s="35"/>
      <c r="E145" s="36"/>
      <c r="F145" s="37"/>
      <c r="G145" s="38"/>
      <c r="H145" s="38"/>
      <c r="I145" s="38"/>
      <c r="J145" s="38"/>
      <c r="K145" s="24" t="str">
        <f>IFERROR(VLOOKUP(J145,'ДДС статьи'!$A$2:$D$210,3,FALSE),"")</f>
        <v/>
      </c>
      <c r="L145" s="24" t="str">
        <f>IFERROR(VLOOKUP(J145,'ДДС статьи'!$A$2:$D$210,2,FALSE),"")</f>
        <v/>
      </c>
      <c r="M145" s="24" t="str">
        <f>IFERROR(VLOOKUP(J145,'ДДС статьи'!$A$2:$D$210,4,FALSE),"")</f>
        <v/>
      </c>
      <c r="N145" s="33"/>
      <c r="O145" s="34" t="str">
        <f t="shared" si="3"/>
        <v/>
      </c>
    </row>
    <row r="146">
      <c r="A146" s="24" t="str">
        <f>IFERROR(VLOOKUP(C146,'Технический лист'!$A$3:$B$14,2,FALSE),"")</f>
        <v/>
      </c>
      <c r="B146" s="24" t="str">
        <f t="shared" si="1"/>
        <v/>
      </c>
      <c r="C146" s="24" t="str">
        <f t="shared" si="2"/>
        <v/>
      </c>
      <c r="D146" s="35"/>
      <c r="E146" s="36"/>
      <c r="F146" s="37"/>
      <c r="G146" s="38"/>
      <c r="H146" s="38"/>
      <c r="I146" s="38"/>
      <c r="J146" s="38"/>
      <c r="K146" s="24" t="str">
        <f>IFERROR(VLOOKUP(J146,'ДДС статьи'!$A$2:$D$210,3,FALSE),"")</f>
        <v/>
      </c>
      <c r="L146" s="24" t="str">
        <f>IFERROR(VLOOKUP(J146,'ДДС статьи'!$A$2:$D$210,2,FALSE),"")</f>
        <v/>
      </c>
      <c r="M146" s="24" t="str">
        <f>IFERROR(VLOOKUP(J146,'ДДС статьи'!$A$2:$D$210,4,FALSE),"")</f>
        <v/>
      </c>
      <c r="N146" s="33"/>
      <c r="O146" s="34" t="str">
        <f t="shared" si="3"/>
        <v/>
      </c>
    </row>
    <row r="147">
      <c r="A147" s="24" t="str">
        <f>IFERROR(VLOOKUP(C147,'Технический лист'!$A$3:$B$14,2,FALSE),"")</f>
        <v/>
      </c>
      <c r="B147" s="24" t="str">
        <f t="shared" si="1"/>
        <v/>
      </c>
      <c r="C147" s="24" t="str">
        <f t="shared" si="2"/>
        <v/>
      </c>
      <c r="D147" s="35"/>
      <c r="E147" s="36"/>
      <c r="F147" s="37"/>
      <c r="G147" s="38"/>
      <c r="H147" s="38"/>
      <c r="I147" s="38"/>
      <c r="J147" s="38"/>
      <c r="K147" s="24" t="str">
        <f>IFERROR(VLOOKUP(J147,'ДДС статьи'!$A$2:$D$210,3,FALSE),"")</f>
        <v/>
      </c>
      <c r="L147" s="24" t="str">
        <f>IFERROR(VLOOKUP(J147,'ДДС статьи'!$A$2:$D$210,2,FALSE),"")</f>
        <v/>
      </c>
      <c r="M147" s="24" t="str">
        <f>IFERROR(VLOOKUP(J147,'ДДС статьи'!$A$2:$D$210,4,FALSE),"")</f>
        <v/>
      </c>
      <c r="N147" s="33"/>
      <c r="O147" s="34" t="str">
        <f t="shared" si="3"/>
        <v/>
      </c>
    </row>
    <row r="148">
      <c r="A148" s="24" t="str">
        <f>IFERROR(VLOOKUP(C148,'Технический лист'!$A$3:$B$14,2,FALSE),"")</f>
        <v/>
      </c>
      <c r="B148" s="24" t="str">
        <f t="shared" si="1"/>
        <v/>
      </c>
      <c r="C148" s="24" t="str">
        <f t="shared" si="2"/>
        <v/>
      </c>
      <c r="D148" s="35"/>
      <c r="E148" s="36"/>
      <c r="F148" s="37"/>
      <c r="G148" s="38"/>
      <c r="H148" s="38"/>
      <c r="I148" s="38"/>
      <c r="J148" s="38"/>
      <c r="K148" s="24" t="str">
        <f>IFERROR(VLOOKUP(J148,'ДДС статьи'!$A$2:$D$210,3,FALSE),"")</f>
        <v/>
      </c>
      <c r="L148" s="24" t="str">
        <f>IFERROR(VLOOKUP(J148,'ДДС статьи'!$A$2:$D$210,2,FALSE),"")</f>
        <v/>
      </c>
      <c r="M148" s="24" t="str">
        <f>IFERROR(VLOOKUP(J148,'ДДС статьи'!$A$2:$D$210,4,FALSE),"")</f>
        <v/>
      </c>
      <c r="N148" s="33"/>
      <c r="O148" s="34" t="str">
        <f t="shared" si="3"/>
        <v/>
      </c>
    </row>
    <row r="149">
      <c r="A149" s="24" t="str">
        <f>IFERROR(VLOOKUP(C149,'Технический лист'!$A$3:$B$14,2,FALSE),"")</f>
        <v/>
      </c>
      <c r="B149" s="24" t="str">
        <f t="shared" si="1"/>
        <v/>
      </c>
      <c r="C149" s="24" t="str">
        <f t="shared" si="2"/>
        <v/>
      </c>
      <c r="D149" s="35"/>
      <c r="E149" s="36"/>
      <c r="F149" s="37"/>
      <c r="G149" s="38"/>
      <c r="H149" s="38"/>
      <c r="I149" s="38"/>
      <c r="J149" s="38"/>
      <c r="K149" s="24" t="str">
        <f>IFERROR(VLOOKUP(J149,'ДДС статьи'!$A$2:$D$210,3,FALSE),"")</f>
        <v/>
      </c>
      <c r="L149" s="24" t="str">
        <f>IFERROR(VLOOKUP(J149,'ДДС статьи'!$A$2:$D$210,2,FALSE),"")</f>
        <v/>
      </c>
      <c r="M149" s="24" t="str">
        <f>IFERROR(VLOOKUP(J149,'ДДС статьи'!$A$2:$D$210,4,FALSE),"")</f>
        <v/>
      </c>
      <c r="N149" s="33"/>
      <c r="O149" s="34" t="str">
        <f t="shared" si="3"/>
        <v/>
      </c>
    </row>
    <row r="150">
      <c r="A150" s="24" t="str">
        <f>IFERROR(VLOOKUP(C150,'Технический лист'!$A$3:$B$14,2,FALSE),"")</f>
        <v/>
      </c>
      <c r="B150" s="24" t="str">
        <f t="shared" si="1"/>
        <v/>
      </c>
      <c r="C150" s="24" t="str">
        <f t="shared" si="2"/>
        <v/>
      </c>
      <c r="D150" s="35"/>
      <c r="E150" s="36"/>
      <c r="F150" s="37"/>
      <c r="G150" s="38"/>
      <c r="H150" s="38"/>
      <c r="I150" s="38"/>
      <c r="J150" s="38"/>
      <c r="K150" s="24" t="str">
        <f>IFERROR(VLOOKUP(J150,'ДДС статьи'!$A$2:$D$210,3,FALSE),"")</f>
        <v/>
      </c>
      <c r="L150" s="24" t="str">
        <f>IFERROR(VLOOKUP(J150,'ДДС статьи'!$A$2:$D$210,2,FALSE),"")</f>
        <v/>
      </c>
      <c r="M150" s="24" t="str">
        <f>IFERROR(VLOOKUP(J150,'ДДС статьи'!$A$2:$D$210,4,FALSE),"")</f>
        <v/>
      </c>
      <c r="N150" s="33"/>
      <c r="O150" s="34" t="str">
        <f t="shared" si="3"/>
        <v/>
      </c>
    </row>
    <row r="151">
      <c r="A151" s="24" t="str">
        <f>IFERROR(VLOOKUP(C151,'Технический лист'!$A$3:$B$14,2,FALSE),"")</f>
        <v/>
      </c>
      <c r="B151" s="24" t="str">
        <f t="shared" si="1"/>
        <v/>
      </c>
      <c r="C151" s="24" t="str">
        <f t="shared" si="2"/>
        <v/>
      </c>
      <c r="D151" s="35"/>
      <c r="E151" s="36"/>
      <c r="F151" s="37"/>
      <c r="G151" s="38"/>
      <c r="H151" s="38"/>
      <c r="I151" s="38"/>
      <c r="J151" s="38"/>
      <c r="K151" s="24" t="str">
        <f>IFERROR(VLOOKUP(J151,'ДДС статьи'!$A$2:$D$210,3,FALSE),"")</f>
        <v/>
      </c>
      <c r="L151" s="24" t="str">
        <f>IFERROR(VLOOKUP(J151,'ДДС статьи'!$A$2:$D$210,2,FALSE),"")</f>
        <v/>
      </c>
      <c r="M151" s="24" t="str">
        <f>IFERROR(VLOOKUP(J151,'ДДС статьи'!$A$2:$D$210,4,FALSE),"")</f>
        <v/>
      </c>
      <c r="N151" s="33"/>
      <c r="O151" s="34" t="str">
        <f t="shared" si="3"/>
        <v/>
      </c>
    </row>
    <row r="152">
      <c r="A152" s="24" t="str">
        <f>IFERROR(VLOOKUP(C152,'Технический лист'!$A$3:$B$14,2,FALSE),"")</f>
        <v/>
      </c>
      <c r="B152" s="24" t="str">
        <f t="shared" si="1"/>
        <v/>
      </c>
      <c r="C152" s="24" t="str">
        <f t="shared" si="2"/>
        <v/>
      </c>
      <c r="D152" s="35"/>
      <c r="E152" s="36"/>
      <c r="F152" s="37"/>
      <c r="G152" s="38"/>
      <c r="H152" s="38"/>
      <c r="I152" s="38"/>
      <c r="J152" s="38"/>
      <c r="K152" s="24" t="str">
        <f>IFERROR(VLOOKUP(J152,'ДДС статьи'!$A$2:$D$210,3,FALSE),"")</f>
        <v/>
      </c>
      <c r="L152" s="24" t="str">
        <f>IFERROR(VLOOKUP(J152,'ДДС статьи'!$A$2:$D$210,2,FALSE),"")</f>
        <v/>
      </c>
      <c r="M152" s="24" t="str">
        <f>IFERROR(VLOOKUP(J152,'ДДС статьи'!$A$2:$D$210,4,FALSE),"")</f>
        <v/>
      </c>
      <c r="N152" s="33"/>
      <c r="O152" s="34" t="str">
        <f t="shared" si="3"/>
        <v/>
      </c>
    </row>
    <row r="153">
      <c r="A153" s="24" t="str">
        <f>IFERROR(VLOOKUP(C153,'Технический лист'!$A$3:$B$14,2,FALSE),"")</f>
        <v/>
      </c>
      <c r="B153" s="24" t="str">
        <f t="shared" si="1"/>
        <v/>
      </c>
      <c r="C153" s="24" t="str">
        <f t="shared" si="2"/>
        <v/>
      </c>
      <c r="D153" s="35"/>
      <c r="E153" s="36"/>
      <c r="F153" s="37"/>
      <c r="G153" s="38"/>
      <c r="H153" s="38"/>
      <c r="I153" s="38"/>
      <c r="J153" s="38"/>
      <c r="K153" s="24" t="str">
        <f>IFERROR(VLOOKUP(J153,'ДДС статьи'!$A$2:$D$210,3,FALSE),"")</f>
        <v/>
      </c>
      <c r="L153" s="24" t="str">
        <f>IFERROR(VLOOKUP(J153,'ДДС статьи'!$A$2:$D$210,2,FALSE),"")</f>
        <v/>
      </c>
      <c r="M153" s="24" t="str">
        <f>IFERROR(VLOOKUP(J153,'ДДС статьи'!$A$2:$D$210,4,FALSE),"")</f>
        <v/>
      </c>
      <c r="N153" s="33"/>
      <c r="O153" s="34" t="str">
        <f t="shared" si="3"/>
        <v/>
      </c>
    </row>
    <row r="154">
      <c r="A154" s="24" t="str">
        <f>IFERROR(VLOOKUP(C154,'Технический лист'!$A$3:$B$14,2,FALSE),"")</f>
        <v/>
      </c>
      <c r="B154" s="24" t="str">
        <f t="shared" si="1"/>
        <v/>
      </c>
      <c r="C154" s="24" t="str">
        <f t="shared" si="2"/>
        <v/>
      </c>
      <c r="D154" s="35"/>
      <c r="E154" s="36"/>
      <c r="F154" s="37"/>
      <c r="G154" s="38"/>
      <c r="H154" s="38"/>
      <c r="I154" s="38"/>
      <c r="J154" s="38"/>
      <c r="K154" s="24" t="str">
        <f>IFERROR(VLOOKUP(J154,'ДДС статьи'!$A$2:$D$210,3,FALSE),"")</f>
        <v/>
      </c>
      <c r="L154" s="24" t="str">
        <f>IFERROR(VLOOKUP(J154,'ДДС статьи'!$A$2:$D$210,2,FALSE),"")</f>
        <v/>
      </c>
      <c r="M154" s="24" t="str">
        <f>IFERROR(VLOOKUP(J154,'ДДС статьи'!$A$2:$D$210,4,FALSE),"")</f>
        <v/>
      </c>
      <c r="N154" s="33"/>
      <c r="O154" s="34" t="str">
        <f t="shared" si="3"/>
        <v/>
      </c>
    </row>
    <row r="155">
      <c r="A155" s="24" t="str">
        <f>IFERROR(VLOOKUP(C155,'Технический лист'!$A$3:$B$14,2,FALSE),"")</f>
        <v/>
      </c>
      <c r="B155" s="24" t="str">
        <f t="shared" si="1"/>
        <v/>
      </c>
      <c r="C155" s="24" t="str">
        <f t="shared" si="2"/>
        <v/>
      </c>
      <c r="D155" s="35"/>
      <c r="E155" s="36"/>
      <c r="F155" s="37"/>
      <c r="G155" s="38"/>
      <c r="H155" s="38"/>
      <c r="I155" s="38"/>
      <c r="J155" s="38"/>
      <c r="K155" s="24" t="str">
        <f>IFERROR(VLOOKUP(J155,'ДДС статьи'!$A$2:$D$210,3,FALSE),"")</f>
        <v/>
      </c>
      <c r="L155" s="24" t="str">
        <f>IFERROR(VLOOKUP(J155,'ДДС статьи'!$A$2:$D$210,2,FALSE),"")</f>
        <v/>
      </c>
      <c r="M155" s="24" t="str">
        <f>IFERROR(VLOOKUP(J155,'ДДС статьи'!$A$2:$D$210,4,FALSE),"")</f>
        <v/>
      </c>
      <c r="N155" s="33"/>
      <c r="O155" s="34" t="str">
        <f t="shared" si="3"/>
        <v/>
      </c>
    </row>
    <row r="156">
      <c r="A156" s="24" t="str">
        <f>IFERROR(VLOOKUP(C156,'Технический лист'!$A$3:$B$14,2,FALSE),"")</f>
        <v/>
      </c>
      <c r="B156" s="24" t="str">
        <f t="shared" si="1"/>
        <v/>
      </c>
      <c r="C156" s="24" t="str">
        <f t="shared" si="2"/>
        <v/>
      </c>
      <c r="D156" s="35"/>
      <c r="E156" s="36"/>
      <c r="F156" s="37"/>
      <c r="G156" s="38"/>
      <c r="H156" s="38"/>
      <c r="I156" s="38"/>
      <c r="J156" s="38"/>
      <c r="K156" s="24" t="str">
        <f>IFERROR(VLOOKUP(J156,'ДДС статьи'!$A$2:$D$210,3,FALSE),"")</f>
        <v/>
      </c>
      <c r="L156" s="24" t="str">
        <f>IFERROR(VLOOKUP(J156,'ДДС статьи'!$A$2:$D$210,2,FALSE),"")</f>
        <v/>
      </c>
      <c r="M156" s="24" t="str">
        <f>IFERROR(VLOOKUP(J156,'ДДС статьи'!$A$2:$D$210,4,FALSE),"")</f>
        <v/>
      </c>
      <c r="N156" s="33"/>
      <c r="O156" s="34" t="str">
        <f t="shared" si="3"/>
        <v/>
      </c>
    </row>
    <row r="157">
      <c r="A157" s="24" t="str">
        <f>IFERROR(VLOOKUP(C157,'Технический лист'!$A$3:$B$14,2,FALSE),"")</f>
        <v/>
      </c>
      <c r="B157" s="24" t="str">
        <f t="shared" si="1"/>
        <v/>
      </c>
      <c r="C157" s="24" t="str">
        <f t="shared" si="2"/>
        <v/>
      </c>
      <c r="D157" s="35"/>
      <c r="E157" s="36"/>
      <c r="F157" s="37"/>
      <c r="G157" s="38"/>
      <c r="H157" s="38"/>
      <c r="I157" s="38"/>
      <c r="J157" s="38"/>
      <c r="K157" s="24" t="str">
        <f>IFERROR(VLOOKUP(J157,'ДДС статьи'!$A$2:$D$210,3,FALSE),"")</f>
        <v/>
      </c>
      <c r="L157" s="24" t="str">
        <f>IFERROR(VLOOKUP(J157,'ДДС статьи'!$A$2:$D$210,2,FALSE),"")</f>
        <v/>
      </c>
      <c r="M157" s="24" t="str">
        <f>IFERROR(VLOOKUP(J157,'ДДС статьи'!$A$2:$D$210,4,FALSE),"")</f>
        <v/>
      </c>
      <c r="N157" s="33"/>
      <c r="O157" s="34" t="str">
        <f t="shared" si="3"/>
        <v/>
      </c>
    </row>
    <row r="158">
      <c r="A158" s="24" t="str">
        <f>IFERROR(VLOOKUP(C158,'Технический лист'!$A$3:$B$14,2,FALSE),"")</f>
        <v/>
      </c>
      <c r="B158" s="24" t="str">
        <f t="shared" si="1"/>
        <v/>
      </c>
      <c r="C158" s="24" t="str">
        <f t="shared" si="2"/>
        <v/>
      </c>
      <c r="D158" s="35"/>
      <c r="E158" s="36"/>
      <c r="F158" s="37"/>
      <c r="G158" s="38"/>
      <c r="H158" s="38"/>
      <c r="I158" s="38"/>
      <c r="J158" s="38"/>
      <c r="K158" s="24" t="str">
        <f>IFERROR(VLOOKUP(J158,'ДДС статьи'!$A$2:$D$210,3,FALSE),"")</f>
        <v/>
      </c>
      <c r="L158" s="24" t="str">
        <f>IFERROR(VLOOKUP(J158,'ДДС статьи'!$A$2:$D$210,2,FALSE),"")</f>
        <v/>
      </c>
      <c r="M158" s="24" t="str">
        <f>IFERROR(VLOOKUP(J158,'ДДС статьи'!$A$2:$D$210,4,FALSE),"")</f>
        <v/>
      </c>
      <c r="N158" s="33"/>
      <c r="O158" s="34" t="str">
        <f t="shared" si="3"/>
        <v/>
      </c>
    </row>
    <row r="159">
      <c r="A159" s="24" t="str">
        <f>IFERROR(VLOOKUP(C159,'Технический лист'!$A$3:$B$14,2,FALSE),"")</f>
        <v/>
      </c>
      <c r="B159" s="24" t="str">
        <f t="shared" si="1"/>
        <v/>
      </c>
      <c r="C159" s="24" t="str">
        <f t="shared" si="2"/>
        <v/>
      </c>
      <c r="D159" s="35"/>
      <c r="E159" s="36"/>
      <c r="F159" s="37"/>
      <c r="G159" s="38"/>
      <c r="H159" s="38"/>
      <c r="I159" s="38"/>
      <c r="J159" s="38"/>
      <c r="K159" s="24" t="str">
        <f>IFERROR(VLOOKUP(J159,'ДДС статьи'!$A$2:$D$210,3,FALSE),"")</f>
        <v/>
      </c>
      <c r="L159" s="24" t="str">
        <f>IFERROR(VLOOKUP(J159,'ДДС статьи'!$A$2:$D$210,2,FALSE),"")</f>
        <v/>
      </c>
      <c r="M159" s="24" t="str">
        <f>IFERROR(VLOOKUP(J159,'ДДС статьи'!$A$2:$D$210,4,FALSE),"")</f>
        <v/>
      </c>
      <c r="N159" s="33"/>
      <c r="O159" s="34" t="str">
        <f t="shared" si="3"/>
        <v/>
      </c>
    </row>
    <row r="160">
      <c r="A160" s="24" t="str">
        <f>IFERROR(VLOOKUP(C160,'Технический лист'!$A$3:$B$14,2,FALSE),"")</f>
        <v/>
      </c>
      <c r="B160" s="24" t="str">
        <f t="shared" si="1"/>
        <v/>
      </c>
      <c r="C160" s="24" t="str">
        <f t="shared" si="2"/>
        <v/>
      </c>
      <c r="D160" s="35"/>
      <c r="E160" s="36"/>
      <c r="F160" s="37"/>
      <c r="G160" s="38"/>
      <c r="H160" s="38"/>
      <c r="I160" s="38"/>
      <c r="J160" s="38"/>
      <c r="K160" s="24" t="str">
        <f>IFERROR(VLOOKUP(J160,'ДДС статьи'!$A$2:$D$210,3,FALSE),"")</f>
        <v/>
      </c>
      <c r="L160" s="24" t="str">
        <f>IFERROR(VLOOKUP(J160,'ДДС статьи'!$A$2:$D$210,2,FALSE),"")</f>
        <v/>
      </c>
      <c r="M160" s="24" t="str">
        <f>IFERROR(VLOOKUP(J160,'ДДС статьи'!$A$2:$D$210,4,FALSE),"")</f>
        <v/>
      </c>
      <c r="N160" s="33"/>
      <c r="O160" s="34" t="str">
        <f t="shared" si="3"/>
        <v/>
      </c>
    </row>
    <row r="161">
      <c r="A161" s="24" t="str">
        <f>IFERROR(VLOOKUP(C161,'Технический лист'!$A$3:$B$14,2,FALSE),"")</f>
        <v/>
      </c>
      <c r="B161" s="24" t="str">
        <f t="shared" si="1"/>
        <v/>
      </c>
      <c r="C161" s="24" t="str">
        <f t="shared" si="2"/>
        <v/>
      </c>
      <c r="D161" s="35"/>
      <c r="E161" s="36"/>
      <c r="F161" s="37"/>
      <c r="G161" s="38"/>
      <c r="H161" s="38"/>
      <c r="I161" s="38"/>
      <c r="J161" s="38"/>
      <c r="K161" s="24" t="str">
        <f>IFERROR(VLOOKUP(J161,'ДДС статьи'!$A$2:$D$210,3,FALSE),"")</f>
        <v/>
      </c>
      <c r="L161" s="24" t="str">
        <f>IFERROR(VLOOKUP(J161,'ДДС статьи'!$A$2:$D$210,2,FALSE),"")</f>
        <v/>
      </c>
      <c r="M161" s="24" t="str">
        <f>IFERROR(VLOOKUP(J161,'ДДС статьи'!$A$2:$D$210,4,FALSE),"")</f>
        <v/>
      </c>
      <c r="N161" s="33"/>
      <c r="O161" s="34" t="str">
        <f t="shared" si="3"/>
        <v/>
      </c>
    </row>
    <row r="162">
      <c r="A162" s="24" t="str">
        <f>IFERROR(VLOOKUP(C162,'Технический лист'!$A$3:$B$14,2,FALSE),"")</f>
        <v/>
      </c>
      <c r="B162" s="24" t="str">
        <f t="shared" si="1"/>
        <v/>
      </c>
      <c r="C162" s="24" t="str">
        <f t="shared" si="2"/>
        <v/>
      </c>
      <c r="D162" s="35"/>
      <c r="E162" s="36"/>
      <c r="F162" s="37"/>
      <c r="G162" s="38"/>
      <c r="H162" s="38"/>
      <c r="I162" s="38"/>
      <c r="J162" s="38"/>
      <c r="K162" s="24" t="str">
        <f>IFERROR(VLOOKUP(J162,'ДДС статьи'!$A$2:$D$210,3,FALSE),"")</f>
        <v/>
      </c>
      <c r="L162" s="24" t="str">
        <f>IFERROR(VLOOKUP(J162,'ДДС статьи'!$A$2:$D$210,2,FALSE),"")</f>
        <v/>
      </c>
      <c r="M162" s="24" t="str">
        <f>IFERROR(VLOOKUP(J162,'ДДС статьи'!$A$2:$D$210,4,FALSE),"")</f>
        <v/>
      </c>
      <c r="N162" s="33"/>
      <c r="O162" s="34" t="str">
        <f t="shared" si="3"/>
        <v/>
      </c>
    </row>
    <row r="163">
      <c r="A163" s="24" t="str">
        <f>IFERROR(VLOOKUP(C163,'Технический лист'!$A$3:$B$14,2,FALSE),"")</f>
        <v/>
      </c>
      <c r="B163" s="24" t="str">
        <f t="shared" si="1"/>
        <v/>
      </c>
      <c r="C163" s="24" t="str">
        <f t="shared" si="2"/>
        <v/>
      </c>
      <c r="D163" s="35"/>
      <c r="E163" s="36"/>
      <c r="F163" s="37"/>
      <c r="G163" s="38"/>
      <c r="H163" s="38"/>
      <c r="I163" s="38"/>
      <c r="J163" s="38"/>
      <c r="K163" s="24" t="str">
        <f>IFERROR(VLOOKUP(J163,'ДДС статьи'!$A$2:$D$210,3,FALSE),"")</f>
        <v/>
      </c>
      <c r="L163" s="24" t="str">
        <f>IFERROR(VLOOKUP(J163,'ДДС статьи'!$A$2:$D$210,2,FALSE),"")</f>
        <v/>
      </c>
      <c r="M163" s="24" t="str">
        <f>IFERROR(VLOOKUP(J163,'ДДС статьи'!$A$2:$D$210,4,FALSE),"")</f>
        <v/>
      </c>
      <c r="N163" s="33"/>
      <c r="O163" s="34" t="str">
        <f t="shared" si="3"/>
        <v/>
      </c>
    </row>
    <row r="164">
      <c r="A164" s="24" t="str">
        <f>IFERROR(VLOOKUP(C164,'Технический лист'!$A$3:$B$14,2,FALSE),"")</f>
        <v/>
      </c>
      <c r="B164" s="24" t="str">
        <f t="shared" si="1"/>
        <v/>
      </c>
      <c r="C164" s="24" t="str">
        <f t="shared" si="2"/>
        <v/>
      </c>
      <c r="D164" s="35"/>
      <c r="E164" s="36"/>
      <c r="F164" s="37"/>
      <c r="G164" s="38"/>
      <c r="H164" s="38"/>
      <c r="I164" s="38"/>
      <c r="J164" s="38"/>
      <c r="K164" s="24" t="str">
        <f>IFERROR(VLOOKUP(J164,'ДДС статьи'!$A$2:$D$210,3,FALSE),"")</f>
        <v/>
      </c>
      <c r="L164" s="24" t="str">
        <f>IFERROR(VLOOKUP(J164,'ДДС статьи'!$A$2:$D$210,2,FALSE),"")</f>
        <v/>
      </c>
      <c r="M164" s="24" t="str">
        <f>IFERROR(VLOOKUP(J164,'ДДС статьи'!$A$2:$D$210,4,FALSE),"")</f>
        <v/>
      </c>
      <c r="N164" s="33"/>
      <c r="O164" s="34" t="str">
        <f t="shared" si="3"/>
        <v/>
      </c>
    </row>
    <row r="165">
      <c r="A165" s="24" t="str">
        <f>IFERROR(VLOOKUP(C165,'Технический лист'!$A$3:$B$14,2,FALSE),"")</f>
        <v/>
      </c>
      <c r="B165" s="24" t="str">
        <f t="shared" si="1"/>
        <v/>
      </c>
      <c r="C165" s="24" t="str">
        <f t="shared" si="2"/>
        <v/>
      </c>
      <c r="D165" s="35"/>
      <c r="E165" s="36"/>
      <c r="F165" s="37"/>
      <c r="G165" s="38"/>
      <c r="H165" s="38"/>
      <c r="I165" s="38"/>
      <c r="J165" s="38"/>
      <c r="K165" s="24" t="str">
        <f>IFERROR(VLOOKUP(J165,'ДДС статьи'!$A$2:$D$210,3,FALSE),"")</f>
        <v/>
      </c>
      <c r="L165" s="24" t="str">
        <f>IFERROR(VLOOKUP(J165,'ДДС статьи'!$A$2:$D$210,2,FALSE),"")</f>
        <v/>
      </c>
      <c r="M165" s="24" t="str">
        <f>IFERROR(VLOOKUP(J165,'ДДС статьи'!$A$2:$D$210,4,FALSE),"")</f>
        <v/>
      </c>
      <c r="N165" s="33"/>
      <c r="O165" s="34" t="str">
        <f t="shared" si="3"/>
        <v/>
      </c>
    </row>
    <row r="166">
      <c r="A166" s="24" t="str">
        <f>IFERROR(VLOOKUP(C166,'Технический лист'!$A$3:$B$14,2,FALSE),"")</f>
        <v/>
      </c>
      <c r="B166" s="24" t="str">
        <f t="shared" si="1"/>
        <v/>
      </c>
      <c r="C166" s="24" t="str">
        <f t="shared" si="2"/>
        <v/>
      </c>
      <c r="D166" s="35"/>
      <c r="E166" s="36"/>
      <c r="F166" s="37"/>
      <c r="G166" s="38"/>
      <c r="H166" s="38"/>
      <c r="I166" s="38"/>
      <c r="J166" s="38"/>
      <c r="K166" s="24" t="str">
        <f>IFERROR(VLOOKUP(J166,'ДДС статьи'!$A$2:$D$210,3,FALSE),"")</f>
        <v/>
      </c>
      <c r="L166" s="24" t="str">
        <f>IFERROR(VLOOKUP(J166,'ДДС статьи'!$A$2:$D$210,2,FALSE),"")</f>
        <v/>
      </c>
      <c r="M166" s="24" t="str">
        <f>IFERROR(VLOOKUP(J166,'ДДС статьи'!$A$2:$D$210,4,FALSE),"")</f>
        <v/>
      </c>
      <c r="N166" s="33"/>
      <c r="O166" s="34" t="str">
        <f t="shared" si="3"/>
        <v/>
      </c>
    </row>
    <row r="167">
      <c r="A167" s="24" t="str">
        <f>IFERROR(VLOOKUP(C167,'Технический лист'!$A$3:$B$14,2,FALSE),"")</f>
        <v/>
      </c>
      <c r="B167" s="24" t="str">
        <f t="shared" si="1"/>
        <v/>
      </c>
      <c r="C167" s="24" t="str">
        <f t="shared" si="2"/>
        <v/>
      </c>
      <c r="D167" s="35"/>
      <c r="E167" s="36"/>
      <c r="F167" s="37"/>
      <c r="G167" s="38"/>
      <c r="H167" s="38"/>
      <c r="I167" s="38"/>
      <c r="J167" s="38"/>
      <c r="K167" s="24" t="str">
        <f>IFERROR(VLOOKUP(J167,'ДДС статьи'!$A$2:$D$210,3,FALSE),"")</f>
        <v/>
      </c>
      <c r="L167" s="24" t="str">
        <f>IFERROR(VLOOKUP(J167,'ДДС статьи'!$A$2:$D$210,2,FALSE),"")</f>
        <v/>
      </c>
      <c r="M167" s="24" t="str">
        <f>IFERROR(VLOOKUP(J167,'ДДС статьи'!$A$2:$D$210,4,FALSE),"")</f>
        <v/>
      </c>
      <c r="N167" s="33"/>
      <c r="O167" s="34" t="str">
        <f t="shared" si="3"/>
        <v/>
      </c>
    </row>
    <row r="168">
      <c r="A168" s="24" t="str">
        <f>IFERROR(VLOOKUP(C168,'Технический лист'!$A$3:$B$14,2,FALSE),"")</f>
        <v/>
      </c>
      <c r="B168" s="24" t="str">
        <f t="shared" si="1"/>
        <v/>
      </c>
      <c r="C168" s="24" t="str">
        <f t="shared" si="2"/>
        <v/>
      </c>
      <c r="D168" s="35"/>
      <c r="E168" s="36"/>
      <c r="F168" s="37"/>
      <c r="G168" s="38"/>
      <c r="H168" s="38"/>
      <c r="I168" s="38"/>
      <c r="J168" s="38"/>
      <c r="K168" s="24" t="str">
        <f>IFERROR(VLOOKUP(J168,'ДДС статьи'!$A$2:$D$210,3,FALSE),"")</f>
        <v/>
      </c>
      <c r="L168" s="24" t="str">
        <f>IFERROR(VLOOKUP(J168,'ДДС статьи'!$A$2:$D$210,2,FALSE),"")</f>
        <v/>
      </c>
      <c r="M168" s="24" t="str">
        <f>IFERROR(VLOOKUP(J168,'ДДС статьи'!$A$2:$D$210,4,FALSE),"")</f>
        <v/>
      </c>
      <c r="N168" s="33"/>
      <c r="O168" s="34" t="str">
        <f t="shared" si="3"/>
        <v/>
      </c>
    </row>
    <row r="169">
      <c r="A169" s="24" t="str">
        <f>IFERROR(VLOOKUP(C169,'Технический лист'!$A$3:$B$14,2,FALSE),"")</f>
        <v/>
      </c>
      <c r="B169" s="24" t="str">
        <f t="shared" si="1"/>
        <v/>
      </c>
      <c r="C169" s="24" t="str">
        <f t="shared" si="2"/>
        <v/>
      </c>
      <c r="D169" s="35"/>
      <c r="E169" s="36"/>
      <c r="F169" s="37"/>
      <c r="G169" s="38"/>
      <c r="H169" s="38"/>
      <c r="I169" s="38"/>
      <c r="J169" s="38"/>
      <c r="K169" s="24" t="str">
        <f>IFERROR(VLOOKUP(J169,'ДДС статьи'!$A$2:$D$210,3,FALSE),"")</f>
        <v/>
      </c>
      <c r="L169" s="24" t="str">
        <f>IFERROR(VLOOKUP(J169,'ДДС статьи'!$A$2:$D$210,2,FALSE),"")</f>
        <v/>
      </c>
      <c r="M169" s="24" t="str">
        <f>IFERROR(VLOOKUP(J169,'ДДС статьи'!$A$2:$D$210,4,FALSE),"")</f>
        <v/>
      </c>
      <c r="N169" s="33"/>
      <c r="O169" s="34" t="str">
        <f t="shared" si="3"/>
        <v/>
      </c>
    </row>
    <row r="170">
      <c r="A170" s="24" t="str">
        <f>IFERROR(VLOOKUP(C170,'Технический лист'!$A$3:$B$14,2,FALSE),"")</f>
        <v/>
      </c>
      <c r="B170" s="24" t="str">
        <f t="shared" si="1"/>
        <v/>
      </c>
      <c r="C170" s="24" t="str">
        <f t="shared" si="2"/>
        <v/>
      </c>
      <c r="D170" s="35"/>
      <c r="E170" s="36"/>
      <c r="F170" s="37"/>
      <c r="G170" s="38"/>
      <c r="H170" s="38"/>
      <c r="I170" s="38"/>
      <c r="J170" s="38"/>
      <c r="K170" s="24" t="str">
        <f>IFERROR(VLOOKUP(J170,'ДДС статьи'!$A$2:$D$210,3,FALSE),"")</f>
        <v/>
      </c>
      <c r="L170" s="24" t="str">
        <f>IFERROR(VLOOKUP(J170,'ДДС статьи'!$A$2:$D$210,2,FALSE),"")</f>
        <v/>
      </c>
      <c r="M170" s="24" t="str">
        <f>IFERROR(VLOOKUP(J170,'ДДС статьи'!$A$2:$D$210,4,FALSE),"")</f>
        <v/>
      </c>
      <c r="N170" s="33"/>
      <c r="O170" s="34" t="str">
        <f t="shared" si="3"/>
        <v/>
      </c>
    </row>
    <row r="171">
      <c r="A171" s="24" t="str">
        <f>IFERROR(VLOOKUP(C171,'Технический лист'!$A$3:$B$14,2,FALSE),"")</f>
        <v/>
      </c>
      <c r="B171" s="24" t="str">
        <f t="shared" si="1"/>
        <v/>
      </c>
      <c r="C171" s="24" t="str">
        <f t="shared" si="2"/>
        <v/>
      </c>
      <c r="D171" s="35"/>
      <c r="E171" s="36"/>
      <c r="F171" s="37"/>
      <c r="G171" s="38"/>
      <c r="H171" s="38"/>
      <c r="I171" s="38"/>
      <c r="J171" s="38"/>
      <c r="K171" s="24" t="str">
        <f>IFERROR(VLOOKUP(J171,'ДДС статьи'!$A$2:$D$210,3,FALSE),"")</f>
        <v/>
      </c>
      <c r="L171" s="24" t="str">
        <f>IFERROR(VLOOKUP(J171,'ДДС статьи'!$A$2:$D$210,2,FALSE),"")</f>
        <v/>
      </c>
      <c r="M171" s="24" t="str">
        <f>IFERROR(VLOOKUP(J171,'ДДС статьи'!$A$2:$D$210,4,FALSE),"")</f>
        <v/>
      </c>
      <c r="N171" s="33"/>
      <c r="O171" s="34" t="str">
        <f t="shared" si="3"/>
        <v/>
      </c>
    </row>
    <row r="172">
      <c r="A172" s="24" t="str">
        <f>IFERROR(VLOOKUP(C172,'Технический лист'!$A$3:$B$14,2,FALSE),"")</f>
        <v/>
      </c>
      <c r="B172" s="24" t="str">
        <f t="shared" si="1"/>
        <v/>
      </c>
      <c r="C172" s="24" t="str">
        <f t="shared" si="2"/>
        <v/>
      </c>
      <c r="D172" s="35"/>
      <c r="E172" s="36"/>
      <c r="F172" s="37"/>
      <c r="G172" s="38"/>
      <c r="H172" s="38"/>
      <c r="I172" s="38"/>
      <c r="J172" s="38"/>
      <c r="K172" s="24" t="str">
        <f>IFERROR(VLOOKUP(J172,'ДДС статьи'!$A$2:$D$210,3,FALSE),"")</f>
        <v/>
      </c>
      <c r="L172" s="24" t="str">
        <f>IFERROR(VLOOKUP(J172,'ДДС статьи'!$A$2:$D$210,2,FALSE),"")</f>
        <v/>
      </c>
      <c r="M172" s="24" t="str">
        <f>IFERROR(VLOOKUP(J172,'ДДС статьи'!$A$2:$D$210,4,FALSE),"")</f>
        <v/>
      </c>
      <c r="N172" s="33"/>
      <c r="O172" s="34" t="str">
        <f t="shared" si="3"/>
        <v/>
      </c>
    </row>
    <row r="173">
      <c r="A173" s="24" t="str">
        <f>IFERROR(VLOOKUP(C173,'Технический лист'!$A$3:$B$14,2,FALSE),"")</f>
        <v/>
      </c>
      <c r="B173" s="24" t="str">
        <f t="shared" si="1"/>
        <v/>
      </c>
      <c r="C173" s="24" t="str">
        <f t="shared" si="2"/>
        <v/>
      </c>
      <c r="D173" s="35"/>
      <c r="E173" s="36"/>
      <c r="F173" s="37"/>
      <c r="G173" s="38"/>
      <c r="H173" s="38"/>
      <c r="I173" s="38"/>
      <c r="J173" s="38"/>
      <c r="K173" s="24" t="str">
        <f>IFERROR(VLOOKUP(J173,'ДДС статьи'!$A$2:$D$210,3,FALSE),"")</f>
        <v/>
      </c>
      <c r="L173" s="24" t="str">
        <f>IFERROR(VLOOKUP(J173,'ДДС статьи'!$A$2:$D$210,2,FALSE),"")</f>
        <v/>
      </c>
      <c r="M173" s="24" t="str">
        <f>IFERROR(VLOOKUP(J173,'ДДС статьи'!$A$2:$D$210,4,FALSE),"")</f>
        <v/>
      </c>
      <c r="N173" s="33"/>
      <c r="O173" s="34" t="str">
        <f t="shared" si="3"/>
        <v/>
      </c>
    </row>
    <row r="174">
      <c r="A174" s="24" t="str">
        <f>IFERROR(VLOOKUP(C174,'Технический лист'!$A$3:$B$14,2,FALSE),"")</f>
        <v/>
      </c>
      <c r="B174" s="24" t="str">
        <f t="shared" si="1"/>
        <v/>
      </c>
      <c r="C174" s="24" t="str">
        <f t="shared" si="2"/>
        <v/>
      </c>
      <c r="D174" s="35"/>
      <c r="E174" s="36"/>
      <c r="F174" s="37"/>
      <c r="G174" s="38"/>
      <c r="H174" s="38"/>
      <c r="I174" s="38"/>
      <c r="J174" s="38"/>
      <c r="K174" s="24" t="str">
        <f>IFERROR(VLOOKUP(J174,'ДДС статьи'!$A$2:$D$210,3,FALSE),"")</f>
        <v/>
      </c>
      <c r="L174" s="24" t="str">
        <f>IFERROR(VLOOKUP(J174,'ДДС статьи'!$A$2:$D$210,2,FALSE),"")</f>
        <v/>
      </c>
      <c r="M174" s="24" t="str">
        <f>IFERROR(VLOOKUP(J174,'ДДС статьи'!$A$2:$D$210,4,FALSE),"")</f>
        <v/>
      </c>
      <c r="N174" s="33"/>
      <c r="O174" s="34" t="str">
        <f t="shared" si="3"/>
        <v/>
      </c>
    </row>
    <row r="175">
      <c r="A175" s="24" t="str">
        <f>IFERROR(VLOOKUP(C175,'Технический лист'!$A$3:$B$14,2,FALSE),"")</f>
        <v/>
      </c>
      <c r="B175" s="24" t="str">
        <f t="shared" si="1"/>
        <v/>
      </c>
      <c r="C175" s="24" t="str">
        <f t="shared" si="2"/>
        <v/>
      </c>
      <c r="D175" s="35"/>
      <c r="E175" s="36"/>
      <c r="F175" s="37"/>
      <c r="G175" s="38"/>
      <c r="H175" s="38"/>
      <c r="I175" s="38"/>
      <c r="J175" s="38"/>
      <c r="K175" s="24" t="str">
        <f>IFERROR(VLOOKUP(J175,'ДДС статьи'!$A$2:$D$210,3,FALSE),"")</f>
        <v/>
      </c>
      <c r="L175" s="24" t="str">
        <f>IFERROR(VLOOKUP(J175,'ДДС статьи'!$A$2:$D$210,2,FALSE),"")</f>
        <v/>
      </c>
      <c r="M175" s="24" t="str">
        <f>IFERROR(VLOOKUP(J175,'ДДС статьи'!$A$2:$D$210,4,FALSE),"")</f>
        <v/>
      </c>
      <c r="N175" s="33"/>
      <c r="O175" s="34" t="str">
        <f t="shared" si="3"/>
        <v/>
      </c>
    </row>
    <row r="176">
      <c r="A176" s="24" t="str">
        <f>IFERROR(VLOOKUP(C176,'Технический лист'!$A$3:$B$14,2,FALSE),"")</f>
        <v/>
      </c>
      <c r="B176" s="24" t="str">
        <f t="shared" si="1"/>
        <v/>
      </c>
      <c r="C176" s="24" t="str">
        <f t="shared" si="2"/>
        <v/>
      </c>
      <c r="D176" s="35"/>
      <c r="E176" s="36"/>
      <c r="F176" s="37"/>
      <c r="G176" s="38"/>
      <c r="H176" s="38"/>
      <c r="I176" s="38"/>
      <c r="J176" s="38"/>
      <c r="K176" s="24" t="str">
        <f>IFERROR(VLOOKUP(J176,'ДДС статьи'!$A$2:$D$210,3,FALSE),"")</f>
        <v/>
      </c>
      <c r="L176" s="24" t="str">
        <f>IFERROR(VLOOKUP(J176,'ДДС статьи'!$A$2:$D$210,2,FALSE),"")</f>
        <v/>
      </c>
      <c r="M176" s="24" t="str">
        <f>IFERROR(VLOOKUP(J176,'ДДС статьи'!$A$2:$D$210,4,FALSE),"")</f>
        <v/>
      </c>
      <c r="N176" s="33"/>
      <c r="O176" s="34" t="str">
        <f t="shared" si="3"/>
        <v/>
      </c>
    </row>
    <row r="177">
      <c r="A177" s="24" t="str">
        <f>IFERROR(VLOOKUP(C177,'Технический лист'!$A$3:$B$14,2,FALSE),"")</f>
        <v/>
      </c>
      <c r="B177" s="24" t="str">
        <f t="shared" si="1"/>
        <v/>
      </c>
      <c r="C177" s="24" t="str">
        <f t="shared" si="2"/>
        <v/>
      </c>
      <c r="D177" s="35"/>
      <c r="E177" s="36"/>
      <c r="F177" s="37"/>
      <c r="G177" s="38"/>
      <c r="H177" s="38"/>
      <c r="I177" s="38"/>
      <c r="J177" s="38"/>
      <c r="K177" s="24" t="str">
        <f>IFERROR(VLOOKUP(J177,'ДДС статьи'!$A$2:$D$210,3,FALSE),"")</f>
        <v/>
      </c>
      <c r="L177" s="24" t="str">
        <f>IFERROR(VLOOKUP(J177,'ДДС статьи'!$A$2:$D$210,2,FALSE),"")</f>
        <v/>
      </c>
      <c r="M177" s="24" t="str">
        <f>IFERROR(VLOOKUP(J177,'ДДС статьи'!$A$2:$D$210,4,FALSE),"")</f>
        <v/>
      </c>
      <c r="N177" s="33"/>
      <c r="O177" s="34" t="str">
        <f t="shared" si="3"/>
        <v/>
      </c>
    </row>
    <row r="178">
      <c r="A178" s="24" t="str">
        <f>IFERROR(VLOOKUP(C178,'Технический лист'!$A$3:$B$14,2,FALSE),"")</f>
        <v/>
      </c>
      <c r="B178" s="24" t="str">
        <f t="shared" si="1"/>
        <v/>
      </c>
      <c r="C178" s="24" t="str">
        <f t="shared" si="2"/>
        <v/>
      </c>
      <c r="D178" s="35"/>
      <c r="E178" s="36"/>
      <c r="F178" s="37"/>
      <c r="G178" s="38"/>
      <c r="H178" s="38"/>
      <c r="I178" s="38"/>
      <c r="J178" s="38"/>
      <c r="K178" s="24" t="str">
        <f>IFERROR(VLOOKUP(J178,'ДДС статьи'!$A$2:$D$210,3,FALSE),"")</f>
        <v/>
      </c>
      <c r="L178" s="24" t="str">
        <f>IFERROR(VLOOKUP(J178,'ДДС статьи'!$A$2:$D$210,2,FALSE),"")</f>
        <v/>
      </c>
      <c r="M178" s="24" t="str">
        <f>IFERROR(VLOOKUP(J178,'ДДС статьи'!$A$2:$D$210,4,FALSE),"")</f>
        <v/>
      </c>
      <c r="N178" s="33"/>
      <c r="O178" s="39"/>
    </row>
    <row r="179">
      <c r="A179" s="24" t="str">
        <f>IFERROR(VLOOKUP(C179,'Технический лист'!$A$3:$B$14,2,FALSE),"")</f>
        <v/>
      </c>
      <c r="B179" s="24" t="str">
        <f t="shared" si="1"/>
        <v/>
      </c>
      <c r="C179" s="24" t="str">
        <f t="shared" si="2"/>
        <v/>
      </c>
      <c r="D179" s="35"/>
      <c r="E179" s="36"/>
      <c r="F179" s="37"/>
      <c r="G179" s="38"/>
      <c r="H179" s="38"/>
      <c r="I179" s="38"/>
      <c r="J179" s="38"/>
      <c r="K179" s="24" t="str">
        <f>IFERROR(VLOOKUP(J179,'ДДС статьи'!$A$2:$D$210,3,FALSE),"")</f>
        <v/>
      </c>
      <c r="L179" s="24" t="str">
        <f>IFERROR(VLOOKUP(J179,'ДДС статьи'!$A$2:$D$210,2,FALSE),"")</f>
        <v/>
      </c>
      <c r="M179" s="24" t="str">
        <f>IFERROR(VLOOKUP(J179,'ДДС статьи'!$A$2:$D$210,4,FALSE),"")</f>
        <v/>
      </c>
      <c r="N179" s="33"/>
      <c r="O179" s="39"/>
    </row>
    <row r="180">
      <c r="A180" s="24" t="str">
        <f>IFERROR(VLOOKUP(C180,'Технический лист'!$A$3:$B$14,2,FALSE),"")</f>
        <v/>
      </c>
      <c r="B180" s="24" t="str">
        <f t="shared" si="1"/>
        <v/>
      </c>
      <c r="C180" s="24" t="str">
        <f t="shared" si="2"/>
        <v/>
      </c>
      <c r="D180" s="35"/>
      <c r="E180" s="36"/>
      <c r="F180" s="37"/>
      <c r="G180" s="38"/>
      <c r="H180" s="38"/>
      <c r="I180" s="38"/>
      <c r="J180" s="38"/>
      <c r="K180" s="24" t="str">
        <f>IFERROR(VLOOKUP(J180,'ДДС статьи'!$A$2:$D$210,3,FALSE),"")</f>
        <v/>
      </c>
      <c r="L180" s="24" t="str">
        <f>IFERROR(VLOOKUP(J180,'ДДС статьи'!$A$2:$D$210,2,FALSE),"")</f>
        <v/>
      </c>
      <c r="M180" s="24" t="str">
        <f>IFERROR(VLOOKUP(J180,'ДДС статьи'!$A$2:$D$210,4,FALSE),"")</f>
        <v/>
      </c>
      <c r="N180" s="33"/>
      <c r="O180" s="39"/>
    </row>
    <row r="181">
      <c r="A181" s="24" t="str">
        <f>IFERROR(VLOOKUP(C181,'Технический лист'!$A$3:$B$14,2,FALSE),"")</f>
        <v/>
      </c>
      <c r="B181" s="24" t="str">
        <f t="shared" si="1"/>
        <v/>
      </c>
      <c r="C181" s="24" t="str">
        <f t="shared" si="2"/>
        <v/>
      </c>
      <c r="D181" s="35"/>
      <c r="E181" s="36"/>
      <c r="F181" s="37"/>
      <c r="G181" s="38"/>
      <c r="H181" s="38"/>
      <c r="I181" s="38"/>
      <c r="J181" s="38"/>
      <c r="K181" s="24" t="str">
        <f>IFERROR(VLOOKUP(J181,'ДДС статьи'!$A$2:$D$210,3,FALSE),"")</f>
        <v/>
      </c>
      <c r="L181" s="24" t="str">
        <f>IFERROR(VLOOKUP(J181,'ДДС статьи'!$A$2:$D$210,2,FALSE),"")</f>
        <v/>
      </c>
      <c r="M181" s="24" t="str">
        <f>IFERROR(VLOOKUP(J181,'ДДС статьи'!$A$2:$D$210,4,FALSE),"")</f>
        <v/>
      </c>
      <c r="N181" s="33"/>
      <c r="O181" s="39"/>
    </row>
    <row r="182">
      <c r="A182" s="24" t="str">
        <f>IFERROR(VLOOKUP(C182,'Технический лист'!$A$3:$B$14,2,FALSE),"")</f>
        <v/>
      </c>
      <c r="B182" s="24" t="str">
        <f t="shared" si="1"/>
        <v/>
      </c>
      <c r="C182" s="24" t="str">
        <f t="shared" si="2"/>
        <v/>
      </c>
      <c r="D182" s="35"/>
      <c r="E182" s="36"/>
      <c r="F182" s="37"/>
      <c r="G182" s="38"/>
      <c r="H182" s="38"/>
      <c r="I182" s="38"/>
      <c r="J182" s="38"/>
      <c r="K182" s="24" t="str">
        <f>IFERROR(VLOOKUP(J182,'ДДС статьи'!$A$2:$D$210,3,FALSE),"")</f>
        <v/>
      </c>
      <c r="L182" s="24" t="str">
        <f>IFERROR(VLOOKUP(J182,'ДДС статьи'!$A$2:$D$210,2,FALSE),"")</f>
        <v/>
      </c>
      <c r="M182" s="24" t="str">
        <f>IFERROR(VLOOKUP(J182,'ДДС статьи'!$A$2:$D$210,4,FALSE),"")</f>
        <v/>
      </c>
      <c r="N182" s="33"/>
      <c r="O182" s="39"/>
    </row>
    <row r="183">
      <c r="A183" s="24" t="str">
        <f>IFERROR(VLOOKUP(C183,'Технический лист'!$A$3:$B$14,2,FALSE),"")</f>
        <v/>
      </c>
      <c r="B183" s="24" t="str">
        <f t="shared" si="1"/>
        <v/>
      </c>
      <c r="C183" s="24" t="str">
        <f t="shared" si="2"/>
        <v/>
      </c>
      <c r="D183" s="35"/>
      <c r="E183" s="36"/>
      <c r="F183" s="37"/>
      <c r="G183" s="38"/>
      <c r="H183" s="38"/>
      <c r="I183" s="38"/>
      <c r="J183" s="38"/>
      <c r="K183" s="24" t="str">
        <f>IFERROR(VLOOKUP(J183,'ДДС статьи'!$A$2:$D$210,3,FALSE),"")</f>
        <v/>
      </c>
      <c r="L183" s="24" t="str">
        <f>IFERROR(VLOOKUP(J183,'ДДС статьи'!$A$2:$D$210,2,FALSE),"")</f>
        <v/>
      </c>
      <c r="M183" s="24" t="str">
        <f>IFERROR(VLOOKUP(J183,'ДДС статьи'!$A$2:$D$210,4,FALSE),"")</f>
        <v/>
      </c>
      <c r="N183" s="33"/>
      <c r="O183" s="39"/>
    </row>
    <row r="184">
      <c r="A184" s="24" t="str">
        <f>IFERROR(VLOOKUP(C184,'Технический лист'!$A$3:$B$14,2,FALSE),"")</f>
        <v/>
      </c>
      <c r="B184" s="24" t="str">
        <f t="shared" si="1"/>
        <v/>
      </c>
      <c r="C184" s="24" t="str">
        <f t="shared" si="2"/>
        <v/>
      </c>
      <c r="D184" s="35"/>
      <c r="E184" s="36"/>
      <c r="F184" s="37"/>
      <c r="G184" s="38"/>
      <c r="H184" s="38"/>
      <c r="I184" s="38"/>
      <c r="J184" s="38"/>
      <c r="K184" s="24" t="str">
        <f>IFERROR(VLOOKUP(J184,'ДДС статьи'!$A$2:$D$210,3,FALSE),"")</f>
        <v/>
      </c>
      <c r="L184" s="24" t="str">
        <f>IFERROR(VLOOKUP(J184,'ДДС статьи'!$A$2:$D$210,2,FALSE),"")</f>
        <v/>
      </c>
      <c r="M184" s="24" t="str">
        <f>IFERROR(VLOOKUP(J184,'ДДС статьи'!$A$2:$D$210,4,FALSE),"")</f>
        <v/>
      </c>
      <c r="N184" s="33"/>
      <c r="O184" s="39"/>
    </row>
    <row r="185">
      <c r="A185" s="24" t="str">
        <f>IFERROR(VLOOKUP(C185,'Технический лист'!$A$3:$B$14,2,FALSE),"")</f>
        <v/>
      </c>
      <c r="B185" s="24" t="str">
        <f t="shared" si="1"/>
        <v/>
      </c>
      <c r="C185" s="24" t="str">
        <f t="shared" si="2"/>
        <v/>
      </c>
      <c r="D185" s="35"/>
      <c r="E185" s="36"/>
      <c r="F185" s="37"/>
      <c r="G185" s="38"/>
      <c r="H185" s="38"/>
      <c r="I185" s="38"/>
      <c r="J185" s="38"/>
      <c r="K185" s="24" t="str">
        <f>IFERROR(VLOOKUP(J185,'ДДС статьи'!$A$2:$D$210,3,FALSE),"")</f>
        <v/>
      </c>
      <c r="L185" s="24" t="str">
        <f>IFERROR(VLOOKUP(J185,'ДДС статьи'!$A$2:$D$210,2,FALSE),"")</f>
        <v/>
      </c>
      <c r="M185" s="24" t="str">
        <f>IFERROR(VLOOKUP(J185,'ДДС статьи'!$A$2:$D$210,4,FALSE),"")</f>
        <v/>
      </c>
      <c r="N185" s="33"/>
      <c r="O185" s="39"/>
    </row>
    <row r="186">
      <c r="A186" s="24" t="str">
        <f>IFERROR(VLOOKUP(C186,'Технический лист'!$A$3:$B$14,2,FALSE),"")</f>
        <v/>
      </c>
      <c r="B186" s="24" t="str">
        <f t="shared" si="1"/>
        <v/>
      </c>
      <c r="C186" s="24" t="str">
        <f t="shared" si="2"/>
        <v/>
      </c>
      <c r="D186" s="35"/>
      <c r="E186" s="36"/>
      <c r="F186" s="37"/>
      <c r="G186" s="38"/>
      <c r="H186" s="38"/>
      <c r="I186" s="38"/>
      <c r="J186" s="38"/>
      <c r="K186" s="24" t="str">
        <f>IFERROR(VLOOKUP(J186,'ДДС статьи'!$A$2:$D$210,3,FALSE),"")</f>
        <v/>
      </c>
      <c r="L186" s="24" t="str">
        <f>IFERROR(VLOOKUP(J186,'ДДС статьи'!$A$2:$D$210,2,FALSE),"")</f>
        <v/>
      </c>
      <c r="M186" s="24" t="str">
        <f>IFERROR(VLOOKUP(J186,'ДДС статьи'!$A$2:$D$210,4,FALSE),"")</f>
        <v/>
      </c>
      <c r="N186" s="33"/>
      <c r="O186" s="39"/>
    </row>
    <row r="187">
      <c r="A187" s="24" t="str">
        <f>IFERROR(VLOOKUP(C187,'Технический лист'!$A$3:$B$14,2,FALSE),"")</f>
        <v/>
      </c>
      <c r="B187" s="24" t="str">
        <f t="shared" si="1"/>
        <v/>
      </c>
      <c r="C187" s="24" t="str">
        <f t="shared" si="2"/>
        <v/>
      </c>
      <c r="D187" s="35"/>
      <c r="E187" s="36"/>
      <c r="F187" s="37"/>
      <c r="G187" s="38"/>
      <c r="H187" s="38"/>
      <c r="I187" s="38"/>
      <c r="J187" s="38"/>
      <c r="K187" s="24" t="str">
        <f>IFERROR(VLOOKUP(J187,'ДДС статьи'!$A$2:$D$210,3,FALSE),"")</f>
        <v/>
      </c>
      <c r="L187" s="24" t="str">
        <f>IFERROR(VLOOKUP(J187,'ДДС статьи'!$A$2:$D$210,2,FALSE),"")</f>
        <v/>
      </c>
      <c r="M187" s="24" t="str">
        <f>IFERROR(VLOOKUP(J187,'ДДС статьи'!$A$2:$D$210,4,FALSE),"")</f>
        <v/>
      </c>
      <c r="N187" s="33"/>
      <c r="O187" s="39"/>
    </row>
    <row r="188">
      <c r="A188" s="24" t="str">
        <f>IFERROR(VLOOKUP(C188,'Технический лист'!$A$3:$B$14,2,FALSE),"")</f>
        <v/>
      </c>
      <c r="B188" s="24" t="str">
        <f t="shared" si="1"/>
        <v/>
      </c>
      <c r="C188" s="24" t="str">
        <f t="shared" si="2"/>
        <v/>
      </c>
      <c r="D188" s="35"/>
      <c r="E188" s="36"/>
      <c r="F188" s="37"/>
      <c r="G188" s="38"/>
      <c r="H188" s="38"/>
      <c r="I188" s="38"/>
      <c r="J188" s="38"/>
      <c r="K188" s="24" t="str">
        <f>IFERROR(VLOOKUP(J188,'ДДС статьи'!$A$2:$D$210,3,FALSE),"")</f>
        <v/>
      </c>
      <c r="L188" s="24" t="str">
        <f>IFERROR(VLOOKUP(J188,'ДДС статьи'!$A$2:$D$210,2,FALSE),"")</f>
        <v/>
      </c>
      <c r="M188" s="24" t="str">
        <f>IFERROR(VLOOKUP(J188,'ДДС статьи'!$A$2:$D$210,4,FALSE),"")</f>
        <v/>
      </c>
      <c r="N188" s="33"/>
      <c r="O188" s="39"/>
    </row>
    <row r="189">
      <c r="A189" s="24" t="str">
        <f>IFERROR(VLOOKUP(C189,'Технический лист'!$A$3:$B$14,2,FALSE),"")</f>
        <v/>
      </c>
      <c r="B189" s="24" t="str">
        <f t="shared" si="1"/>
        <v/>
      </c>
      <c r="C189" s="24" t="str">
        <f t="shared" si="2"/>
        <v/>
      </c>
      <c r="D189" s="35"/>
      <c r="E189" s="36"/>
      <c r="F189" s="37"/>
      <c r="G189" s="38"/>
      <c r="H189" s="38"/>
      <c r="I189" s="38"/>
      <c r="J189" s="38"/>
      <c r="K189" s="24" t="str">
        <f>IFERROR(VLOOKUP(J189,'ДДС статьи'!$A$2:$D$210,3,FALSE),"")</f>
        <v/>
      </c>
      <c r="L189" s="24" t="str">
        <f>IFERROR(VLOOKUP(J189,'ДДС статьи'!$A$2:$D$210,2,FALSE),"")</f>
        <v/>
      </c>
      <c r="M189" s="24" t="str">
        <f>IFERROR(VLOOKUP(J189,'ДДС статьи'!$A$2:$D$210,4,FALSE),"")</f>
        <v/>
      </c>
      <c r="N189" s="33"/>
      <c r="O189" s="39"/>
    </row>
    <row r="190">
      <c r="A190" s="24" t="str">
        <f>IFERROR(VLOOKUP(C190,'Технический лист'!$A$3:$B$14,2,FALSE),"")</f>
        <v/>
      </c>
      <c r="B190" s="24" t="str">
        <f t="shared" si="1"/>
        <v/>
      </c>
      <c r="C190" s="24" t="str">
        <f t="shared" si="2"/>
        <v/>
      </c>
      <c r="D190" s="35"/>
      <c r="E190" s="36"/>
      <c r="F190" s="37"/>
      <c r="G190" s="38"/>
      <c r="H190" s="38"/>
      <c r="I190" s="38"/>
      <c r="J190" s="38"/>
      <c r="K190" s="24" t="str">
        <f>IFERROR(VLOOKUP(J190,'ДДС статьи'!$A$2:$D$210,3,FALSE),"")</f>
        <v/>
      </c>
      <c r="L190" s="24" t="str">
        <f>IFERROR(VLOOKUP(J190,'ДДС статьи'!$A$2:$D$210,2,FALSE),"")</f>
        <v/>
      </c>
      <c r="M190" s="24" t="str">
        <f>IFERROR(VLOOKUP(J190,'ДДС статьи'!$A$2:$D$210,4,FALSE),"")</f>
        <v/>
      </c>
      <c r="N190" s="33"/>
      <c r="O190" s="39"/>
    </row>
    <row r="191">
      <c r="A191" s="24" t="str">
        <f>IFERROR(VLOOKUP(C191,'Технический лист'!$A$3:$B$14,2,FALSE),"")</f>
        <v/>
      </c>
      <c r="B191" s="24" t="str">
        <f t="shared" si="1"/>
        <v/>
      </c>
      <c r="C191" s="24" t="str">
        <f t="shared" si="2"/>
        <v/>
      </c>
      <c r="D191" s="35"/>
      <c r="E191" s="36"/>
      <c r="F191" s="37"/>
      <c r="G191" s="38"/>
      <c r="H191" s="38"/>
      <c r="I191" s="38"/>
      <c r="J191" s="38"/>
      <c r="K191" s="24" t="str">
        <f>IFERROR(VLOOKUP(J191,'ДДС статьи'!$A$2:$D$210,3,FALSE),"")</f>
        <v/>
      </c>
      <c r="L191" s="24" t="str">
        <f>IFERROR(VLOOKUP(J191,'ДДС статьи'!$A$2:$D$210,2,FALSE),"")</f>
        <v/>
      </c>
      <c r="M191" s="24" t="str">
        <f>IFERROR(VLOOKUP(J191,'ДДС статьи'!$A$2:$D$210,4,FALSE),"")</f>
        <v/>
      </c>
      <c r="N191" s="33"/>
      <c r="O191" s="39"/>
    </row>
    <row r="192">
      <c r="A192" s="24" t="str">
        <f>IFERROR(VLOOKUP(C192,'Технический лист'!$A$3:$B$14,2,FALSE),"")</f>
        <v/>
      </c>
      <c r="B192" s="24" t="str">
        <f t="shared" si="1"/>
        <v/>
      </c>
      <c r="C192" s="24" t="str">
        <f t="shared" si="2"/>
        <v/>
      </c>
      <c r="D192" s="35"/>
      <c r="E192" s="36"/>
      <c r="F192" s="37"/>
      <c r="G192" s="38"/>
      <c r="H192" s="38"/>
      <c r="I192" s="38"/>
      <c r="J192" s="38"/>
      <c r="K192" s="24" t="str">
        <f>IFERROR(VLOOKUP(J192,'ДДС статьи'!$A$2:$D$210,3,FALSE),"")</f>
        <v/>
      </c>
      <c r="L192" s="24" t="str">
        <f>IFERROR(VLOOKUP(J192,'ДДС статьи'!$A$2:$D$210,2,FALSE),"")</f>
        <v/>
      </c>
      <c r="M192" s="24" t="str">
        <f>IFERROR(VLOOKUP(J192,'ДДС статьи'!$A$2:$D$210,4,FALSE),"")</f>
        <v/>
      </c>
      <c r="N192" s="33"/>
      <c r="O192" s="39"/>
    </row>
    <row r="193">
      <c r="A193" s="24" t="str">
        <f>IFERROR(VLOOKUP(C193,'Технический лист'!$A$3:$B$14,2,FALSE),"")</f>
        <v/>
      </c>
      <c r="B193" s="24" t="str">
        <f t="shared" si="1"/>
        <v/>
      </c>
      <c r="C193" s="24" t="str">
        <f t="shared" si="2"/>
        <v/>
      </c>
      <c r="D193" s="35"/>
      <c r="E193" s="36"/>
      <c r="F193" s="37"/>
      <c r="G193" s="38"/>
      <c r="H193" s="38"/>
      <c r="I193" s="38"/>
      <c r="J193" s="38"/>
      <c r="K193" s="24" t="str">
        <f>IFERROR(VLOOKUP(J193,'ДДС статьи'!$A$2:$D$210,3,FALSE),"")</f>
        <v/>
      </c>
      <c r="L193" s="24" t="str">
        <f>IFERROR(VLOOKUP(J193,'ДДС статьи'!$A$2:$D$210,2,FALSE),"")</f>
        <v/>
      </c>
      <c r="M193" s="24" t="str">
        <f>IFERROR(VLOOKUP(J193,'ДДС статьи'!$A$2:$D$210,4,FALSE),"")</f>
        <v/>
      </c>
      <c r="N193" s="33"/>
      <c r="O193" s="39"/>
    </row>
    <row r="194">
      <c r="A194" s="24" t="str">
        <f>IFERROR(VLOOKUP(C194,'Технический лист'!$A$3:$B$14,2,FALSE),"")</f>
        <v/>
      </c>
      <c r="B194" s="24" t="str">
        <f t="shared" si="1"/>
        <v/>
      </c>
      <c r="C194" s="24" t="str">
        <f t="shared" si="2"/>
        <v/>
      </c>
      <c r="D194" s="35"/>
      <c r="E194" s="36"/>
      <c r="F194" s="37"/>
      <c r="G194" s="38"/>
      <c r="H194" s="38"/>
      <c r="I194" s="38"/>
      <c r="J194" s="38"/>
      <c r="K194" s="24" t="str">
        <f>IFERROR(VLOOKUP(J194,'ДДС статьи'!$A$2:$D$210,3,FALSE),"")</f>
        <v/>
      </c>
      <c r="L194" s="24" t="str">
        <f>IFERROR(VLOOKUP(J194,'ДДС статьи'!$A$2:$D$210,2,FALSE),"")</f>
        <v/>
      </c>
      <c r="M194" s="24" t="str">
        <f>IFERROR(VLOOKUP(J194,'ДДС статьи'!$A$2:$D$210,4,FALSE),"")</f>
        <v/>
      </c>
      <c r="N194" s="33"/>
      <c r="O194" s="39"/>
    </row>
    <row r="195">
      <c r="A195" s="24" t="str">
        <f>IFERROR(VLOOKUP(C195,'Технический лист'!$A$3:$B$14,2,FALSE),"")</f>
        <v/>
      </c>
      <c r="B195" s="24" t="str">
        <f t="shared" si="1"/>
        <v/>
      </c>
      <c r="C195" s="24" t="str">
        <f t="shared" si="2"/>
        <v/>
      </c>
      <c r="D195" s="35"/>
      <c r="E195" s="36"/>
      <c r="F195" s="37"/>
      <c r="G195" s="38"/>
      <c r="H195" s="38"/>
      <c r="I195" s="38"/>
      <c r="J195" s="38"/>
      <c r="K195" s="24" t="str">
        <f>IFERROR(VLOOKUP(J195,'ДДС статьи'!$A$2:$D$210,3,FALSE),"")</f>
        <v/>
      </c>
      <c r="L195" s="24" t="str">
        <f>IFERROR(VLOOKUP(J195,'ДДС статьи'!$A$2:$D$210,2,FALSE),"")</f>
        <v/>
      </c>
      <c r="M195" s="24" t="str">
        <f>IFERROR(VLOOKUP(J195,'ДДС статьи'!$A$2:$D$210,4,FALSE),"")</f>
        <v/>
      </c>
      <c r="N195" s="33"/>
      <c r="O195" s="39"/>
    </row>
    <row r="196">
      <c r="A196" s="24" t="str">
        <f>IFERROR(VLOOKUP(C196,'Технический лист'!$A$3:$B$14,2,FALSE),"")</f>
        <v/>
      </c>
      <c r="B196" s="24" t="str">
        <f t="shared" si="1"/>
        <v/>
      </c>
      <c r="C196" s="24" t="str">
        <f t="shared" si="2"/>
        <v/>
      </c>
      <c r="D196" s="35"/>
      <c r="E196" s="36"/>
      <c r="F196" s="37"/>
      <c r="G196" s="38"/>
      <c r="H196" s="38"/>
      <c r="I196" s="38"/>
      <c r="J196" s="38"/>
      <c r="K196" s="24" t="str">
        <f>IFERROR(VLOOKUP(J196,'ДДС статьи'!$A$2:$D$210,3,FALSE),"")</f>
        <v/>
      </c>
      <c r="L196" s="24" t="str">
        <f>IFERROR(VLOOKUP(J196,'ДДС статьи'!$A$2:$D$210,2,FALSE),"")</f>
        <v/>
      </c>
      <c r="M196" s="24" t="str">
        <f>IFERROR(VLOOKUP(J196,'ДДС статьи'!$A$2:$D$210,4,FALSE),"")</f>
        <v/>
      </c>
      <c r="N196" s="33"/>
      <c r="O196" s="39"/>
    </row>
    <row r="197">
      <c r="A197" s="24" t="str">
        <f>IFERROR(VLOOKUP(C197,'Технический лист'!$A$3:$B$14,2,FALSE),"")</f>
        <v/>
      </c>
      <c r="B197" s="24" t="str">
        <f t="shared" si="1"/>
        <v/>
      </c>
      <c r="C197" s="24" t="str">
        <f t="shared" si="2"/>
        <v/>
      </c>
      <c r="D197" s="35"/>
      <c r="E197" s="36"/>
      <c r="F197" s="37"/>
      <c r="G197" s="38"/>
      <c r="H197" s="38"/>
      <c r="I197" s="38"/>
      <c r="J197" s="38"/>
      <c r="K197" s="24" t="str">
        <f>IFERROR(VLOOKUP(J197,'ДДС статьи'!$A$2:$D$210,3,FALSE),"")</f>
        <v/>
      </c>
      <c r="L197" s="24" t="str">
        <f>IFERROR(VLOOKUP(J197,'ДДС статьи'!$A$2:$D$210,2,FALSE),"")</f>
        <v/>
      </c>
      <c r="M197" s="24" t="str">
        <f>IFERROR(VLOOKUP(J197,'ДДС статьи'!$A$2:$D$210,4,FALSE),"")</f>
        <v/>
      </c>
      <c r="N197" s="33"/>
      <c r="O197" s="39"/>
    </row>
    <row r="198">
      <c r="A198" s="24" t="str">
        <f>IFERROR(VLOOKUP(C198,'Технический лист'!$A$3:$B$14,2,FALSE),"")</f>
        <v/>
      </c>
      <c r="B198" s="24" t="str">
        <f t="shared" si="1"/>
        <v/>
      </c>
      <c r="C198" s="24" t="str">
        <f t="shared" si="2"/>
        <v/>
      </c>
      <c r="D198" s="35"/>
      <c r="E198" s="36"/>
      <c r="F198" s="37"/>
      <c r="G198" s="38"/>
      <c r="H198" s="38"/>
      <c r="I198" s="38"/>
      <c r="J198" s="38"/>
      <c r="K198" s="24" t="str">
        <f>IFERROR(VLOOKUP(J198,'ДДС статьи'!$A$2:$D$210,3,FALSE),"")</f>
        <v/>
      </c>
      <c r="L198" s="24" t="str">
        <f>IFERROR(VLOOKUP(J198,'ДДС статьи'!$A$2:$D$210,2,FALSE),"")</f>
        <v/>
      </c>
      <c r="M198" s="24" t="str">
        <f>IFERROR(VLOOKUP(J198,'ДДС статьи'!$A$2:$D$210,4,FALSE),"")</f>
        <v/>
      </c>
      <c r="N198" s="33"/>
      <c r="O198" s="39"/>
    </row>
    <row r="199">
      <c r="A199" s="24" t="str">
        <f>IFERROR(VLOOKUP(C199,'Технический лист'!$A$3:$B$14,2,FALSE),"")</f>
        <v/>
      </c>
      <c r="B199" s="24" t="str">
        <f t="shared" si="1"/>
        <v/>
      </c>
      <c r="C199" s="24" t="str">
        <f t="shared" si="2"/>
        <v/>
      </c>
      <c r="D199" s="35"/>
      <c r="E199" s="36"/>
      <c r="F199" s="37"/>
      <c r="G199" s="38"/>
      <c r="H199" s="38"/>
      <c r="I199" s="38"/>
      <c r="J199" s="38"/>
      <c r="K199" s="24" t="str">
        <f>IFERROR(VLOOKUP(J199,'ДДС статьи'!$A$2:$D$210,3,FALSE),"")</f>
        <v/>
      </c>
      <c r="L199" s="24" t="str">
        <f>IFERROR(VLOOKUP(J199,'ДДС статьи'!$A$2:$D$210,2,FALSE),"")</f>
        <v/>
      </c>
      <c r="M199" s="24" t="str">
        <f>IFERROR(VLOOKUP(J199,'ДДС статьи'!$A$2:$D$210,4,FALSE),"")</f>
        <v/>
      </c>
      <c r="N199" s="33"/>
      <c r="O199" s="39"/>
    </row>
    <row r="200">
      <c r="A200" s="24" t="str">
        <f>IFERROR(VLOOKUP(C200,'Технический лист'!$A$3:$B$14,2,FALSE),"")</f>
        <v/>
      </c>
      <c r="B200" s="24" t="str">
        <f t="shared" si="1"/>
        <v/>
      </c>
      <c r="C200" s="24" t="str">
        <f t="shared" si="2"/>
        <v/>
      </c>
      <c r="D200" s="35"/>
      <c r="E200" s="36"/>
      <c r="F200" s="37"/>
      <c r="G200" s="38"/>
      <c r="H200" s="38"/>
      <c r="I200" s="38"/>
      <c r="J200" s="38"/>
      <c r="K200" s="24" t="str">
        <f>IFERROR(VLOOKUP(J200,'ДДС статьи'!$A$2:$D$210,3,FALSE),"")</f>
        <v/>
      </c>
      <c r="L200" s="24" t="str">
        <f>IFERROR(VLOOKUP(J200,'ДДС статьи'!$A$2:$D$210,2,FALSE),"")</f>
        <v/>
      </c>
      <c r="M200" s="24" t="str">
        <f>IFERROR(VLOOKUP(J200,'ДДС статьи'!$A$2:$D$210,4,FALSE),"")</f>
        <v/>
      </c>
      <c r="N200" s="33"/>
      <c r="O200" s="39"/>
    </row>
    <row r="201">
      <c r="A201" s="24" t="str">
        <f>IFERROR(VLOOKUP(C201,'Технический лист'!$A$3:$B$14,2,FALSE),"")</f>
        <v/>
      </c>
      <c r="B201" s="24" t="str">
        <f t="shared" si="1"/>
        <v/>
      </c>
      <c r="C201" s="24" t="str">
        <f t="shared" si="2"/>
        <v/>
      </c>
      <c r="D201" s="35"/>
      <c r="E201" s="36"/>
      <c r="F201" s="37"/>
      <c r="G201" s="38"/>
      <c r="H201" s="38"/>
      <c r="I201" s="38"/>
      <c r="J201" s="38"/>
      <c r="K201" s="24" t="str">
        <f>IFERROR(VLOOKUP(J201,'ДДС статьи'!$A$2:$D$210,3,FALSE),"")</f>
        <v/>
      </c>
      <c r="L201" s="24" t="str">
        <f>IFERROR(VLOOKUP(J201,'ДДС статьи'!$A$2:$D$210,2,FALSE),"")</f>
        <v/>
      </c>
      <c r="M201" s="24" t="str">
        <f>IFERROR(VLOOKUP(J201,'ДДС статьи'!$A$2:$D$210,4,FALSE),"")</f>
        <v/>
      </c>
      <c r="N201" s="33"/>
      <c r="O201" s="39"/>
    </row>
    <row r="202">
      <c r="A202" s="24" t="str">
        <f>IFERROR(VLOOKUP(C202,'Технический лист'!$A$3:$B$14,2,FALSE),"")</f>
        <v/>
      </c>
      <c r="B202" s="24" t="str">
        <f t="shared" si="1"/>
        <v/>
      </c>
      <c r="C202" s="24" t="str">
        <f t="shared" si="2"/>
        <v/>
      </c>
      <c r="D202" s="35"/>
      <c r="E202" s="36"/>
      <c r="F202" s="37"/>
      <c r="G202" s="38"/>
      <c r="H202" s="38"/>
      <c r="I202" s="38"/>
      <c r="J202" s="38"/>
      <c r="K202" s="24" t="str">
        <f>IFERROR(VLOOKUP(J202,'ДДС статьи'!$A$2:$D$210,3,FALSE),"")</f>
        <v/>
      </c>
      <c r="L202" s="24" t="str">
        <f>IFERROR(VLOOKUP(J202,'ДДС статьи'!$A$2:$D$210,2,FALSE),"")</f>
        <v/>
      </c>
      <c r="M202" s="24" t="str">
        <f>IFERROR(VLOOKUP(J202,'ДДС статьи'!$A$2:$D$210,4,FALSE),"")</f>
        <v/>
      </c>
      <c r="N202" s="33"/>
      <c r="O202" s="39"/>
    </row>
    <row r="203">
      <c r="A203" s="24" t="str">
        <f>IFERROR(VLOOKUP(C203,'Технический лист'!$A$3:$B$14,2,FALSE),"")</f>
        <v/>
      </c>
      <c r="B203" s="24" t="str">
        <f t="shared" si="1"/>
        <v/>
      </c>
      <c r="C203" s="24" t="str">
        <f t="shared" si="2"/>
        <v/>
      </c>
      <c r="D203" s="35"/>
      <c r="E203" s="36"/>
      <c r="F203" s="37"/>
      <c r="G203" s="38"/>
      <c r="H203" s="38"/>
      <c r="I203" s="38"/>
      <c r="J203" s="38"/>
      <c r="K203" s="24" t="str">
        <f>IFERROR(VLOOKUP(J203,'ДДС статьи'!$A$2:$D$210,3,FALSE),"")</f>
        <v/>
      </c>
      <c r="L203" s="24" t="str">
        <f>IFERROR(VLOOKUP(J203,'ДДС статьи'!$A$2:$D$210,2,FALSE),"")</f>
        <v/>
      </c>
      <c r="M203" s="24" t="str">
        <f>IFERROR(VLOOKUP(J203,'ДДС статьи'!$A$2:$D$210,4,FALSE),"")</f>
        <v/>
      </c>
      <c r="N203" s="33"/>
      <c r="O203" s="39"/>
    </row>
    <row r="204">
      <c r="A204" s="24" t="str">
        <f>IFERROR(VLOOKUP(C204,'Технический лист'!$A$3:$B$14,2,FALSE),"")</f>
        <v/>
      </c>
      <c r="B204" s="24" t="str">
        <f t="shared" si="1"/>
        <v/>
      </c>
      <c r="C204" s="24" t="str">
        <f t="shared" si="2"/>
        <v/>
      </c>
      <c r="D204" s="35"/>
      <c r="E204" s="36"/>
      <c r="F204" s="37"/>
      <c r="G204" s="38"/>
      <c r="H204" s="38"/>
      <c r="I204" s="38"/>
      <c r="J204" s="38"/>
      <c r="K204" s="24" t="str">
        <f>IFERROR(VLOOKUP(J204,'ДДС статьи'!$A$2:$D$210,3,FALSE),"")</f>
        <v/>
      </c>
      <c r="L204" s="24" t="str">
        <f>IFERROR(VLOOKUP(J204,'ДДС статьи'!$A$2:$D$210,2,FALSE),"")</f>
        <v/>
      </c>
      <c r="M204" s="24" t="str">
        <f>IFERROR(VLOOKUP(J204,'ДДС статьи'!$A$2:$D$210,4,FALSE),"")</f>
        <v/>
      </c>
      <c r="N204" s="33"/>
      <c r="O204" s="39"/>
    </row>
    <row r="205">
      <c r="A205" s="24" t="str">
        <f>IFERROR(VLOOKUP(C205,'Технический лист'!$A$3:$B$14,2,FALSE),"")</f>
        <v/>
      </c>
      <c r="B205" s="24" t="str">
        <f t="shared" si="1"/>
        <v/>
      </c>
      <c r="C205" s="24" t="str">
        <f t="shared" si="2"/>
        <v/>
      </c>
      <c r="D205" s="35"/>
      <c r="E205" s="36"/>
      <c r="F205" s="37"/>
      <c r="G205" s="38"/>
      <c r="H205" s="38"/>
      <c r="I205" s="38"/>
      <c r="J205" s="38"/>
      <c r="K205" s="24" t="str">
        <f>IFERROR(VLOOKUP(J205,'ДДС статьи'!$A$2:$D$210,3,FALSE),"")</f>
        <v/>
      </c>
      <c r="L205" s="24" t="str">
        <f>IFERROR(VLOOKUP(J205,'ДДС статьи'!$A$2:$D$210,2,FALSE),"")</f>
        <v/>
      </c>
      <c r="M205" s="24" t="str">
        <f>IFERROR(VLOOKUP(J205,'ДДС статьи'!$A$2:$D$210,4,FALSE),"")</f>
        <v/>
      </c>
      <c r="N205" s="33"/>
      <c r="O205" s="39"/>
    </row>
    <row r="206">
      <c r="A206" s="24" t="str">
        <f>IFERROR(VLOOKUP(C206,'Технический лист'!$A$3:$B$14,2,FALSE),"")</f>
        <v/>
      </c>
      <c r="B206" s="24" t="str">
        <f t="shared" si="1"/>
        <v/>
      </c>
      <c r="C206" s="24" t="str">
        <f t="shared" si="2"/>
        <v/>
      </c>
      <c r="D206" s="35"/>
      <c r="E206" s="36"/>
      <c r="F206" s="37"/>
      <c r="G206" s="38"/>
      <c r="H206" s="38"/>
      <c r="I206" s="38"/>
      <c r="J206" s="38"/>
      <c r="K206" s="24" t="str">
        <f>IFERROR(VLOOKUP(J206,'ДДС статьи'!$A$2:$D$210,3,FALSE),"")</f>
        <v/>
      </c>
      <c r="L206" s="24" t="str">
        <f>IFERROR(VLOOKUP(J206,'ДДС статьи'!$A$2:$D$210,2,FALSE),"")</f>
        <v/>
      </c>
      <c r="M206" s="24" t="str">
        <f>IFERROR(VLOOKUP(J206,'ДДС статьи'!$A$2:$D$210,4,FALSE),"")</f>
        <v/>
      </c>
      <c r="N206" s="33"/>
      <c r="O206" s="39"/>
    </row>
    <row r="207">
      <c r="A207" s="24" t="str">
        <f>IFERROR(VLOOKUP(C207,'Технический лист'!$A$3:$B$14,2,FALSE),"")</f>
        <v/>
      </c>
      <c r="B207" s="24" t="str">
        <f t="shared" si="1"/>
        <v/>
      </c>
      <c r="C207" s="24" t="str">
        <f t="shared" si="2"/>
        <v/>
      </c>
      <c r="D207" s="35"/>
      <c r="E207" s="36"/>
      <c r="F207" s="37"/>
      <c r="G207" s="38"/>
      <c r="H207" s="38"/>
      <c r="I207" s="38"/>
      <c r="J207" s="38"/>
      <c r="K207" s="24" t="str">
        <f>IFERROR(VLOOKUP(J207,'ДДС статьи'!$A$2:$D$210,3,FALSE),"")</f>
        <v/>
      </c>
      <c r="L207" s="24" t="str">
        <f>IFERROR(VLOOKUP(J207,'ДДС статьи'!$A$2:$D$210,2,FALSE),"")</f>
        <v/>
      </c>
      <c r="M207" s="24" t="str">
        <f>IFERROR(VLOOKUP(J207,'ДДС статьи'!$A$2:$D$210,4,FALSE),"")</f>
        <v/>
      </c>
      <c r="N207" s="33"/>
      <c r="O207" s="39"/>
    </row>
    <row r="208">
      <c r="A208" s="24" t="str">
        <f>IFERROR(VLOOKUP(C208,'Технический лист'!$A$3:$B$14,2,FALSE),"")</f>
        <v/>
      </c>
      <c r="B208" s="24" t="str">
        <f t="shared" si="1"/>
        <v/>
      </c>
      <c r="C208" s="24" t="str">
        <f t="shared" si="2"/>
        <v/>
      </c>
      <c r="D208" s="35"/>
      <c r="E208" s="36"/>
      <c r="F208" s="37"/>
      <c r="G208" s="38"/>
      <c r="H208" s="38"/>
      <c r="I208" s="38"/>
      <c r="J208" s="38"/>
      <c r="K208" s="24" t="str">
        <f>IFERROR(VLOOKUP(J208,'ДДС статьи'!$A$2:$D$210,3,FALSE),"")</f>
        <v/>
      </c>
      <c r="L208" s="24" t="str">
        <f>IFERROR(VLOOKUP(J208,'ДДС статьи'!$A$2:$D$210,2,FALSE),"")</f>
        <v/>
      </c>
      <c r="M208" s="24" t="str">
        <f>IFERROR(VLOOKUP(J208,'ДДС статьи'!$A$2:$D$210,4,FALSE),"")</f>
        <v/>
      </c>
      <c r="N208" s="33"/>
      <c r="O208" s="39"/>
    </row>
    <row r="209">
      <c r="A209" s="24" t="str">
        <f>IFERROR(VLOOKUP(C209,'Технический лист'!$A$3:$B$14,2,FALSE),"")</f>
        <v/>
      </c>
      <c r="B209" s="24" t="str">
        <f t="shared" si="1"/>
        <v/>
      </c>
      <c r="C209" s="24" t="str">
        <f t="shared" si="2"/>
        <v/>
      </c>
      <c r="D209" s="35"/>
      <c r="E209" s="36"/>
      <c r="F209" s="37"/>
      <c r="G209" s="38"/>
      <c r="H209" s="38"/>
      <c r="I209" s="38"/>
      <c r="J209" s="38"/>
      <c r="K209" s="24" t="str">
        <f>IFERROR(VLOOKUP(J209,'ДДС статьи'!$A$2:$D$210,3,FALSE),"")</f>
        <v/>
      </c>
      <c r="L209" s="24" t="str">
        <f>IFERROR(VLOOKUP(J209,'ДДС статьи'!$A$2:$D$210,2,FALSE),"")</f>
        <v/>
      </c>
      <c r="M209" s="24" t="str">
        <f>IFERROR(VLOOKUP(J209,'ДДС статьи'!$A$2:$D$210,4,FALSE),"")</f>
        <v/>
      </c>
      <c r="N209" s="33"/>
      <c r="O209" s="39"/>
    </row>
    <row r="210">
      <c r="A210" s="24" t="str">
        <f>IFERROR(VLOOKUP(C210,'Технический лист'!$A$3:$B$14,2,FALSE),"")</f>
        <v/>
      </c>
      <c r="B210" s="24" t="str">
        <f t="shared" si="1"/>
        <v/>
      </c>
      <c r="C210" s="24" t="str">
        <f t="shared" si="2"/>
        <v/>
      </c>
      <c r="D210" s="35"/>
      <c r="E210" s="36"/>
      <c r="F210" s="37"/>
      <c r="G210" s="38"/>
      <c r="H210" s="38"/>
      <c r="I210" s="38"/>
      <c r="J210" s="38"/>
      <c r="K210" s="24" t="str">
        <f>IFERROR(VLOOKUP(J210,'ДДС статьи'!$A$2:$D$210,3,FALSE),"")</f>
        <v/>
      </c>
      <c r="L210" s="24" t="str">
        <f>IFERROR(VLOOKUP(J210,'ДДС статьи'!$A$2:$D$210,2,FALSE),"")</f>
        <v/>
      </c>
      <c r="M210" s="24" t="str">
        <f>IFERROR(VLOOKUP(J210,'ДДС статьи'!$A$2:$D$210,4,FALSE),"")</f>
        <v/>
      </c>
      <c r="N210" s="33"/>
      <c r="O210" s="39"/>
    </row>
    <row r="211">
      <c r="A211" s="24" t="str">
        <f>IFERROR(VLOOKUP(C211,'Технический лист'!$A$3:$B$14,2,FALSE),"")</f>
        <v/>
      </c>
      <c r="B211" s="24" t="str">
        <f t="shared" si="1"/>
        <v/>
      </c>
      <c r="C211" s="24" t="str">
        <f t="shared" si="2"/>
        <v/>
      </c>
      <c r="D211" s="35"/>
      <c r="E211" s="36"/>
      <c r="F211" s="37"/>
      <c r="G211" s="38"/>
      <c r="H211" s="38"/>
      <c r="I211" s="38"/>
      <c r="J211" s="38"/>
      <c r="K211" s="24" t="str">
        <f>IFERROR(VLOOKUP(J211,'ДДС статьи'!$A$2:$D$210,3,FALSE),"")</f>
        <v/>
      </c>
      <c r="L211" s="24" t="str">
        <f>IFERROR(VLOOKUP(J211,'ДДС статьи'!$A$2:$D$210,2,FALSE),"")</f>
        <v/>
      </c>
      <c r="M211" s="24" t="str">
        <f>IFERROR(VLOOKUP(J211,'ДДС статьи'!$A$2:$D$210,4,FALSE),"")</f>
        <v/>
      </c>
      <c r="N211" s="33"/>
      <c r="O211" s="39"/>
    </row>
    <row r="212">
      <c r="A212" s="24" t="str">
        <f>IFERROR(VLOOKUP(C212,'Технический лист'!$A$3:$B$14,2,FALSE),"")</f>
        <v/>
      </c>
      <c r="B212" s="24" t="str">
        <f t="shared" si="1"/>
        <v/>
      </c>
      <c r="C212" s="24" t="str">
        <f t="shared" si="2"/>
        <v/>
      </c>
      <c r="D212" s="35"/>
      <c r="E212" s="36"/>
      <c r="F212" s="37"/>
      <c r="G212" s="38"/>
      <c r="H212" s="38"/>
      <c r="I212" s="38"/>
      <c r="J212" s="38"/>
      <c r="K212" s="24" t="str">
        <f>IFERROR(VLOOKUP(J212,'ДДС статьи'!$A$2:$D$210,3,FALSE),"")</f>
        <v/>
      </c>
      <c r="L212" s="24" t="str">
        <f>IFERROR(VLOOKUP(J212,'ДДС статьи'!$A$2:$D$210,2,FALSE),"")</f>
        <v/>
      </c>
      <c r="M212" s="24" t="str">
        <f>IFERROR(VLOOKUP(J212,'ДДС статьи'!$A$2:$D$210,4,FALSE),"")</f>
        <v/>
      </c>
      <c r="N212" s="33"/>
      <c r="O212" s="39"/>
    </row>
    <row r="213">
      <c r="A213" s="24" t="str">
        <f>IFERROR(VLOOKUP(C213,'Технический лист'!$A$3:$B$14,2,FALSE),"")</f>
        <v/>
      </c>
      <c r="B213" s="24" t="str">
        <f t="shared" si="1"/>
        <v/>
      </c>
      <c r="C213" s="24" t="str">
        <f t="shared" si="2"/>
        <v/>
      </c>
      <c r="D213" s="35"/>
      <c r="E213" s="36"/>
      <c r="F213" s="37"/>
      <c r="G213" s="38"/>
      <c r="H213" s="38"/>
      <c r="I213" s="38"/>
      <c r="J213" s="38"/>
      <c r="K213" s="24" t="str">
        <f>IFERROR(VLOOKUP(J213,'ДДС статьи'!$A$2:$D$210,3,FALSE),"")</f>
        <v/>
      </c>
      <c r="L213" s="24" t="str">
        <f>IFERROR(VLOOKUP(J213,'ДДС статьи'!$A$2:$D$210,2,FALSE),"")</f>
        <v/>
      </c>
      <c r="M213" s="24" t="str">
        <f>IFERROR(VLOOKUP(J213,'ДДС статьи'!$A$2:$D$210,4,FALSE),"")</f>
        <v/>
      </c>
      <c r="N213" s="33"/>
      <c r="O213" s="39"/>
    </row>
    <row r="214">
      <c r="A214" s="24" t="str">
        <f>IFERROR(VLOOKUP(C214,'Технический лист'!$A$3:$B$14,2,FALSE),"")</f>
        <v/>
      </c>
      <c r="B214" s="24" t="str">
        <f t="shared" si="1"/>
        <v/>
      </c>
      <c r="C214" s="24" t="str">
        <f t="shared" si="2"/>
        <v/>
      </c>
      <c r="D214" s="35"/>
      <c r="E214" s="36"/>
      <c r="F214" s="37"/>
      <c r="G214" s="38"/>
      <c r="H214" s="38"/>
      <c r="I214" s="38"/>
      <c r="J214" s="38"/>
      <c r="K214" s="24" t="str">
        <f>IFERROR(VLOOKUP(J214,'ДДС статьи'!$A$2:$D$210,3,FALSE),"")</f>
        <v/>
      </c>
      <c r="L214" s="24" t="str">
        <f>IFERROR(VLOOKUP(J214,'ДДС статьи'!$A$2:$D$210,2,FALSE),"")</f>
        <v/>
      </c>
      <c r="M214" s="24" t="str">
        <f>IFERROR(VLOOKUP(J214,'ДДС статьи'!$A$2:$D$210,4,FALSE),"")</f>
        <v/>
      </c>
      <c r="N214" s="33"/>
      <c r="O214" s="39"/>
    </row>
    <row r="215">
      <c r="A215" s="24" t="str">
        <f>IFERROR(VLOOKUP(C215,'Технический лист'!$A$3:$B$14,2,FALSE),"")</f>
        <v/>
      </c>
      <c r="B215" s="24" t="str">
        <f t="shared" si="1"/>
        <v/>
      </c>
      <c r="C215" s="24" t="str">
        <f t="shared" si="2"/>
        <v/>
      </c>
      <c r="D215" s="35"/>
      <c r="E215" s="36"/>
      <c r="F215" s="37"/>
      <c r="G215" s="38"/>
      <c r="H215" s="38"/>
      <c r="I215" s="38"/>
      <c r="J215" s="38"/>
      <c r="K215" s="24" t="str">
        <f>IFERROR(VLOOKUP(J215,'ДДС статьи'!$A$2:$D$210,3,FALSE),"")</f>
        <v/>
      </c>
      <c r="L215" s="24" t="str">
        <f>IFERROR(VLOOKUP(J215,'ДДС статьи'!$A$2:$D$210,2,FALSE),"")</f>
        <v/>
      </c>
      <c r="M215" s="24" t="str">
        <f>IFERROR(VLOOKUP(J215,'ДДС статьи'!$A$2:$D$210,4,FALSE),"")</f>
        <v/>
      </c>
      <c r="N215" s="33"/>
      <c r="O215" s="39"/>
    </row>
    <row r="216">
      <c r="A216" s="24" t="str">
        <f>IFERROR(VLOOKUP(C216,'Технический лист'!$A$3:$B$14,2,FALSE),"")</f>
        <v/>
      </c>
      <c r="B216" s="24" t="str">
        <f t="shared" si="1"/>
        <v/>
      </c>
      <c r="C216" s="24" t="str">
        <f t="shared" si="2"/>
        <v/>
      </c>
      <c r="D216" s="35"/>
      <c r="E216" s="36"/>
      <c r="F216" s="37"/>
      <c r="G216" s="38"/>
      <c r="H216" s="38"/>
      <c r="I216" s="38"/>
      <c r="J216" s="38"/>
      <c r="K216" s="24" t="str">
        <f>IFERROR(VLOOKUP(J216,'ДДС статьи'!$A$2:$D$210,3,FALSE),"")</f>
        <v/>
      </c>
      <c r="L216" s="24" t="str">
        <f>IFERROR(VLOOKUP(J216,'ДДС статьи'!$A$2:$D$210,2,FALSE),"")</f>
        <v/>
      </c>
      <c r="M216" s="24" t="str">
        <f>IFERROR(VLOOKUP(J216,'ДДС статьи'!$A$2:$D$210,4,FALSE),"")</f>
        <v/>
      </c>
      <c r="N216" s="33"/>
      <c r="O216" s="39"/>
    </row>
    <row r="217">
      <c r="A217" s="24" t="str">
        <f>IFERROR(VLOOKUP(C217,'Технический лист'!$A$3:$B$14,2,FALSE),"")</f>
        <v/>
      </c>
      <c r="B217" s="24" t="str">
        <f t="shared" si="1"/>
        <v/>
      </c>
      <c r="C217" s="24" t="str">
        <f t="shared" si="2"/>
        <v/>
      </c>
      <c r="D217" s="35"/>
      <c r="E217" s="36"/>
      <c r="F217" s="37"/>
      <c r="G217" s="38"/>
      <c r="H217" s="38"/>
      <c r="I217" s="38"/>
      <c r="J217" s="38"/>
      <c r="K217" s="24" t="str">
        <f>IFERROR(VLOOKUP(J217,'ДДС статьи'!$A$2:$D$210,3,FALSE),"")</f>
        <v/>
      </c>
      <c r="L217" s="24" t="str">
        <f>IFERROR(VLOOKUP(J217,'ДДС статьи'!$A$2:$D$210,2,FALSE),"")</f>
        <v/>
      </c>
      <c r="M217" s="24" t="str">
        <f>IFERROR(VLOOKUP(J217,'ДДС статьи'!$A$2:$D$210,4,FALSE),"")</f>
        <v/>
      </c>
      <c r="N217" s="33"/>
      <c r="O217" s="39"/>
    </row>
    <row r="218">
      <c r="A218" s="24" t="str">
        <f>IFERROR(VLOOKUP(C218,'Технический лист'!$A$3:$B$14,2,FALSE),"")</f>
        <v/>
      </c>
      <c r="B218" s="24" t="str">
        <f t="shared" si="1"/>
        <v/>
      </c>
      <c r="C218" s="24" t="str">
        <f t="shared" si="2"/>
        <v/>
      </c>
      <c r="D218" s="35"/>
      <c r="E218" s="36"/>
      <c r="F218" s="37"/>
      <c r="G218" s="38"/>
      <c r="H218" s="38"/>
      <c r="I218" s="38"/>
      <c r="J218" s="38"/>
      <c r="K218" s="24" t="str">
        <f>IFERROR(VLOOKUP(J218,'ДДС статьи'!$A$2:$D$210,3,FALSE),"")</f>
        <v/>
      </c>
      <c r="L218" s="24" t="str">
        <f>IFERROR(VLOOKUP(J218,'ДДС статьи'!$A$2:$D$210,2,FALSE),"")</f>
        <v/>
      </c>
      <c r="M218" s="24" t="str">
        <f>IFERROR(VLOOKUP(J218,'ДДС статьи'!$A$2:$D$210,4,FALSE),"")</f>
        <v/>
      </c>
      <c r="N218" s="33"/>
      <c r="O218" s="39"/>
    </row>
    <row r="219">
      <c r="A219" s="24" t="str">
        <f>IFERROR(VLOOKUP(C219,'Технический лист'!$A$3:$B$14,2,FALSE),"")</f>
        <v/>
      </c>
      <c r="B219" s="24" t="str">
        <f t="shared" si="1"/>
        <v/>
      </c>
      <c r="C219" s="24" t="str">
        <f t="shared" si="2"/>
        <v/>
      </c>
      <c r="D219" s="35"/>
      <c r="E219" s="36"/>
      <c r="F219" s="37"/>
      <c r="G219" s="38"/>
      <c r="H219" s="38"/>
      <c r="I219" s="38"/>
      <c r="J219" s="38"/>
      <c r="K219" s="24" t="str">
        <f>IFERROR(VLOOKUP(J219,'ДДС статьи'!$A$2:$D$210,3,FALSE),"")</f>
        <v/>
      </c>
      <c r="L219" s="24" t="str">
        <f>IFERROR(VLOOKUP(J219,'ДДС статьи'!$A$2:$D$210,2,FALSE),"")</f>
        <v/>
      </c>
      <c r="M219" s="24" t="str">
        <f>IFERROR(VLOOKUP(J219,'ДДС статьи'!$A$2:$D$210,4,FALSE),"")</f>
        <v/>
      </c>
      <c r="N219" s="33"/>
      <c r="O219" s="39"/>
    </row>
    <row r="220">
      <c r="A220" s="24" t="str">
        <f>IFERROR(VLOOKUP(C220,'Технический лист'!$A$3:$B$14,2,FALSE),"")</f>
        <v/>
      </c>
      <c r="B220" s="24" t="str">
        <f t="shared" si="1"/>
        <v/>
      </c>
      <c r="C220" s="24" t="str">
        <f t="shared" si="2"/>
        <v/>
      </c>
      <c r="D220" s="35"/>
      <c r="E220" s="36"/>
      <c r="F220" s="37"/>
      <c r="G220" s="38"/>
      <c r="H220" s="38"/>
      <c r="I220" s="38"/>
      <c r="J220" s="38"/>
      <c r="K220" s="24" t="str">
        <f>IFERROR(VLOOKUP(J220,'ДДС статьи'!$A$2:$D$210,3,FALSE),"")</f>
        <v/>
      </c>
      <c r="L220" s="24" t="str">
        <f>IFERROR(VLOOKUP(J220,'ДДС статьи'!$A$2:$D$210,2,FALSE),"")</f>
        <v/>
      </c>
      <c r="M220" s="24" t="str">
        <f>IFERROR(VLOOKUP(J220,'ДДС статьи'!$A$2:$D$210,4,FALSE),"")</f>
        <v/>
      </c>
      <c r="N220" s="33"/>
      <c r="O220" s="39"/>
    </row>
    <row r="221">
      <c r="A221" s="24" t="str">
        <f>IFERROR(VLOOKUP(C221,'Технический лист'!$A$3:$B$14,2,FALSE),"")</f>
        <v/>
      </c>
      <c r="B221" s="24" t="str">
        <f t="shared" si="1"/>
        <v/>
      </c>
      <c r="C221" s="24" t="str">
        <f t="shared" si="2"/>
        <v/>
      </c>
      <c r="D221" s="35"/>
      <c r="E221" s="36"/>
      <c r="F221" s="37"/>
      <c r="G221" s="38"/>
      <c r="H221" s="38"/>
      <c r="I221" s="38"/>
      <c r="J221" s="38"/>
      <c r="K221" s="24" t="str">
        <f>IFERROR(VLOOKUP(J221,'ДДС статьи'!$A$2:$D$210,3,FALSE),"")</f>
        <v/>
      </c>
      <c r="L221" s="24" t="str">
        <f>IFERROR(VLOOKUP(J221,'ДДС статьи'!$A$2:$D$210,2,FALSE),"")</f>
        <v/>
      </c>
      <c r="M221" s="24" t="str">
        <f>IFERROR(VLOOKUP(J221,'ДДС статьи'!$A$2:$D$210,4,FALSE),"")</f>
        <v/>
      </c>
      <c r="N221" s="33"/>
      <c r="O221" s="39"/>
    </row>
    <row r="222">
      <c r="A222" s="24" t="str">
        <f>IFERROR(VLOOKUP(C222,'Технический лист'!$A$3:$B$14,2,FALSE),"")</f>
        <v/>
      </c>
      <c r="B222" s="24" t="str">
        <f t="shared" si="1"/>
        <v/>
      </c>
      <c r="C222" s="24" t="str">
        <f t="shared" si="2"/>
        <v/>
      </c>
      <c r="D222" s="35"/>
      <c r="E222" s="36"/>
      <c r="F222" s="37"/>
      <c r="G222" s="38"/>
      <c r="H222" s="38"/>
      <c r="I222" s="38"/>
      <c r="J222" s="38"/>
      <c r="K222" s="24" t="str">
        <f>IFERROR(VLOOKUP(J222,'ДДС статьи'!$A$2:$D$210,3,FALSE),"")</f>
        <v/>
      </c>
      <c r="L222" s="24" t="str">
        <f>IFERROR(VLOOKUP(J222,'ДДС статьи'!$A$2:$D$210,2,FALSE),"")</f>
        <v/>
      </c>
      <c r="M222" s="24" t="str">
        <f>IFERROR(VLOOKUP(J222,'ДДС статьи'!$A$2:$D$210,4,FALSE),"")</f>
        <v/>
      </c>
      <c r="N222" s="33"/>
      <c r="O222" s="39"/>
    </row>
    <row r="223">
      <c r="A223" s="24" t="str">
        <f>IFERROR(VLOOKUP(C223,'Технический лист'!$A$3:$B$14,2,FALSE),"")</f>
        <v/>
      </c>
      <c r="B223" s="24" t="str">
        <f t="shared" si="1"/>
        <v/>
      </c>
      <c r="C223" s="24" t="str">
        <f t="shared" si="2"/>
        <v/>
      </c>
      <c r="D223" s="35"/>
      <c r="E223" s="36"/>
      <c r="F223" s="37"/>
      <c r="G223" s="38"/>
      <c r="H223" s="38"/>
      <c r="I223" s="38"/>
      <c r="J223" s="38"/>
      <c r="K223" s="24" t="str">
        <f>IFERROR(VLOOKUP(J223,'ДДС статьи'!$A$2:$D$210,3,FALSE),"")</f>
        <v/>
      </c>
      <c r="L223" s="24" t="str">
        <f>IFERROR(VLOOKUP(J223,'ДДС статьи'!$A$2:$D$210,2,FALSE),"")</f>
        <v/>
      </c>
      <c r="M223" s="24" t="str">
        <f>IFERROR(VLOOKUP(J223,'ДДС статьи'!$A$2:$D$210,4,FALSE),"")</f>
        <v/>
      </c>
      <c r="N223" s="33"/>
      <c r="O223" s="39"/>
    </row>
    <row r="224">
      <c r="A224" s="24" t="str">
        <f>IFERROR(VLOOKUP(C224,'Технический лист'!$A$3:$B$14,2,FALSE),"")</f>
        <v/>
      </c>
      <c r="B224" s="24" t="str">
        <f t="shared" si="1"/>
        <v/>
      </c>
      <c r="C224" s="24" t="str">
        <f t="shared" si="2"/>
        <v/>
      </c>
      <c r="D224" s="35"/>
      <c r="E224" s="36"/>
      <c r="F224" s="37"/>
      <c r="G224" s="38"/>
      <c r="H224" s="38"/>
      <c r="I224" s="38"/>
      <c r="J224" s="38"/>
      <c r="K224" s="24" t="str">
        <f>IFERROR(VLOOKUP(J224,'ДДС статьи'!$A$2:$D$210,3,FALSE),"")</f>
        <v/>
      </c>
      <c r="L224" s="24" t="str">
        <f>IFERROR(VLOOKUP(J224,'ДДС статьи'!$A$2:$D$210,2,FALSE),"")</f>
        <v/>
      </c>
      <c r="M224" s="24" t="str">
        <f>IFERROR(VLOOKUP(J224,'ДДС статьи'!$A$2:$D$210,4,FALSE),"")</f>
        <v/>
      </c>
      <c r="N224" s="33"/>
      <c r="O224" s="39"/>
    </row>
    <row r="225">
      <c r="A225" s="24" t="str">
        <f>IFERROR(VLOOKUP(C225,'Технический лист'!$A$3:$B$14,2,FALSE),"")</f>
        <v/>
      </c>
      <c r="B225" s="24" t="str">
        <f t="shared" si="1"/>
        <v/>
      </c>
      <c r="C225" s="24" t="str">
        <f t="shared" si="2"/>
        <v/>
      </c>
      <c r="D225" s="35"/>
      <c r="E225" s="36"/>
      <c r="F225" s="37"/>
      <c r="G225" s="38"/>
      <c r="H225" s="38"/>
      <c r="I225" s="38"/>
      <c r="J225" s="38"/>
      <c r="K225" s="24" t="str">
        <f>IFERROR(VLOOKUP(J225,'ДДС статьи'!$A$2:$D$210,3,FALSE),"")</f>
        <v/>
      </c>
      <c r="L225" s="24" t="str">
        <f>IFERROR(VLOOKUP(J225,'ДДС статьи'!$A$2:$D$210,2,FALSE),"")</f>
        <v/>
      </c>
      <c r="M225" s="24" t="str">
        <f>IFERROR(VLOOKUP(J225,'ДДС статьи'!$A$2:$D$210,4,FALSE),"")</f>
        <v/>
      </c>
      <c r="N225" s="33"/>
      <c r="O225" s="39"/>
    </row>
    <row r="226">
      <c r="A226" s="24" t="str">
        <f>IFERROR(VLOOKUP(C226,'Технический лист'!$A$3:$B$14,2,FALSE),"")</f>
        <v/>
      </c>
      <c r="B226" s="24" t="str">
        <f t="shared" si="1"/>
        <v/>
      </c>
      <c r="C226" s="24" t="str">
        <f t="shared" si="2"/>
        <v/>
      </c>
      <c r="D226" s="35"/>
      <c r="E226" s="36"/>
      <c r="F226" s="37"/>
      <c r="G226" s="38"/>
      <c r="H226" s="38"/>
      <c r="I226" s="38"/>
      <c r="J226" s="38"/>
      <c r="K226" s="24" t="str">
        <f>IFERROR(VLOOKUP(J226,'ДДС статьи'!$A$2:$D$210,3,FALSE),"")</f>
        <v/>
      </c>
      <c r="L226" s="24" t="str">
        <f>IFERROR(VLOOKUP(J226,'ДДС статьи'!$A$2:$D$210,2,FALSE),"")</f>
        <v/>
      </c>
      <c r="M226" s="24" t="str">
        <f>IFERROR(VLOOKUP(J226,'ДДС статьи'!$A$2:$D$210,4,FALSE),"")</f>
        <v/>
      </c>
      <c r="N226" s="33"/>
      <c r="O226" s="39"/>
    </row>
    <row r="227">
      <c r="A227" s="24" t="str">
        <f>IFERROR(VLOOKUP(C227,'Технический лист'!$A$3:$B$14,2,FALSE),"")</f>
        <v/>
      </c>
      <c r="B227" s="24" t="str">
        <f t="shared" si="1"/>
        <v/>
      </c>
      <c r="C227" s="24" t="str">
        <f t="shared" si="2"/>
        <v/>
      </c>
      <c r="D227" s="35"/>
      <c r="E227" s="36"/>
      <c r="F227" s="37"/>
      <c r="G227" s="38"/>
      <c r="H227" s="38"/>
      <c r="I227" s="38"/>
      <c r="J227" s="38"/>
      <c r="K227" s="24" t="str">
        <f>IFERROR(VLOOKUP(J227,'ДДС статьи'!$A$2:$D$210,3,FALSE),"")</f>
        <v/>
      </c>
      <c r="L227" s="24" t="str">
        <f>IFERROR(VLOOKUP(J227,'ДДС статьи'!$A$2:$D$210,2,FALSE),"")</f>
        <v/>
      </c>
      <c r="M227" s="24" t="str">
        <f>IFERROR(VLOOKUP(J227,'ДДС статьи'!$A$2:$D$210,4,FALSE),"")</f>
        <v/>
      </c>
      <c r="N227" s="33"/>
      <c r="O227" s="39"/>
    </row>
    <row r="228">
      <c r="A228" s="24" t="str">
        <f>IFERROR(VLOOKUP(C228,'Технический лист'!$A$3:$B$14,2,FALSE),"")</f>
        <v/>
      </c>
      <c r="B228" s="24" t="str">
        <f t="shared" si="1"/>
        <v/>
      </c>
      <c r="C228" s="24" t="str">
        <f t="shared" si="2"/>
        <v/>
      </c>
      <c r="D228" s="35"/>
      <c r="E228" s="36"/>
      <c r="F228" s="37"/>
      <c r="G228" s="38"/>
      <c r="H228" s="38"/>
      <c r="I228" s="38"/>
      <c r="J228" s="38"/>
      <c r="K228" s="24" t="str">
        <f>IFERROR(VLOOKUP(J228,'ДДС статьи'!$A$2:$D$210,3,FALSE),"")</f>
        <v/>
      </c>
      <c r="L228" s="24" t="str">
        <f>IFERROR(VLOOKUP(J228,'ДДС статьи'!$A$2:$D$210,2,FALSE),"")</f>
        <v/>
      </c>
      <c r="M228" s="24" t="str">
        <f>IFERROR(VLOOKUP(J228,'ДДС статьи'!$A$2:$D$210,4,FALSE),"")</f>
        <v/>
      </c>
      <c r="N228" s="33"/>
      <c r="O228" s="39"/>
    </row>
    <row r="229">
      <c r="A229" s="24" t="str">
        <f>IFERROR(VLOOKUP(C229,'Технический лист'!$A$3:$B$14,2,FALSE),"")</f>
        <v/>
      </c>
      <c r="B229" s="24" t="str">
        <f t="shared" si="1"/>
        <v/>
      </c>
      <c r="C229" s="24" t="str">
        <f t="shared" si="2"/>
        <v/>
      </c>
      <c r="D229" s="35"/>
      <c r="E229" s="36"/>
      <c r="F229" s="37"/>
      <c r="G229" s="38"/>
      <c r="H229" s="38"/>
      <c r="I229" s="38"/>
      <c r="J229" s="38"/>
      <c r="K229" s="24" t="str">
        <f>IFERROR(VLOOKUP(J229,'ДДС статьи'!$A$2:$D$210,3,FALSE),"")</f>
        <v/>
      </c>
      <c r="L229" s="24" t="str">
        <f>IFERROR(VLOOKUP(J229,'ДДС статьи'!$A$2:$D$210,2,FALSE),"")</f>
        <v/>
      </c>
      <c r="M229" s="24" t="str">
        <f>IFERROR(VLOOKUP(J229,'ДДС статьи'!$A$2:$D$210,4,FALSE),"")</f>
        <v/>
      </c>
      <c r="N229" s="33"/>
      <c r="O229" s="39"/>
    </row>
    <row r="230">
      <c r="A230" s="24" t="str">
        <f>IFERROR(VLOOKUP(C230,'Технический лист'!$A$3:$B$14,2,FALSE),"")</f>
        <v/>
      </c>
      <c r="B230" s="24" t="str">
        <f t="shared" si="1"/>
        <v/>
      </c>
      <c r="C230" s="24" t="str">
        <f t="shared" si="2"/>
        <v/>
      </c>
      <c r="D230" s="35"/>
      <c r="E230" s="36"/>
      <c r="F230" s="37"/>
      <c r="G230" s="38"/>
      <c r="H230" s="38"/>
      <c r="I230" s="38"/>
      <c r="J230" s="38"/>
      <c r="K230" s="24" t="str">
        <f>IFERROR(VLOOKUP(J230,'ДДС статьи'!$A$2:$D$210,3,FALSE),"")</f>
        <v/>
      </c>
      <c r="L230" s="24" t="str">
        <f>IFERROR(VLOOKUP(J230,'ДДС статьи'!$A$2:$D$210,2,FALSE),"")</f>
        <v/>
      </c>
      <c r="M230" s="24" t="str">
        <f>IFERROR(VLOOKUP(J230,'ДДС статьи'!$A$2:$D$210,4,FALSE),"")</f>
        <v/>
      </c>
      <c r="N230" s="33"/>
      <c r="O230" s="39"/>
    </row>
    <row r="231">
      <c r="A231" s="24" t="str">
        <f>IFERROR(VLOOKUP(C231,'Технический лист'!$A$3:$B$14,2,FALSE),"")</f>
        <v/>
      </c>
      <c r="B231" s="24" t="str">
        <f t="shared" si="1"/>
        <v/>
      </c>
      <c r="C231" s="24" t="str">
        <f t="shared" si="2"/>
        <v/>
      </c>
      <c r="D231" s="35"/>
      <c r="E231" s="36"/>
      <c r="F231" s="37"/>
      <c r="G231" s="38"/>
      <c r="H231" s="38"/>
      <c r="I231" s="38"/>
      <c r="J231" s="38"/>
      <c r="K231" s="24" t="str">
        <f>IFERROR(VLOOKUP(J231,'ДДС статьи'!$A$2:$D$210,3,FALSE),"")</f>
        <v/>
      </c>
      <c r="L231" s="24" t="str">
        <f>IFERROR(VLOOKUP(J231,'ДДС статьи'!$A$2:$D$210,2,FALSE),"")</f>
        <v/>
      </c>
      <c r="M231" s="24" t="str">
        <f>IFERROR(VLOOKUP(J231,'ДДС статьи'!$A$2:$D$210,4,FALSE),"")</f>
        <v/>
      </c>
      <c r="N231" s="33"/>
      <c r="O231" s="39"/>
    </row>
    <row r="232">
      <c r="A232" s="24" t="str">
        <f>IFERROR(VLOOKUP(C232,'Технический лист'!$A$3:$B$14,2,FALSE),"")</f>
        <v/>
      </c>
      <c r="B232" s="24" t="str">
        <f t="shared" si="1"/>
        <v/>
      </c>
      <c r="C232" s="24" t="str">
        <f t="shared" si="2"/>
        <v/>
      </c>
      <c r="D232" s="35"/>
      <c r="E232" s="36"/>
      <c r="F232" s="37"/>
      <c r="G232" s="38"/>
      <c r="H232" s="38"/>
      <c r="I232" s="38"/>
      <c r="J232" s="38"/>
      <c r="K232" s="24" t="str">
        <f>IFERROR(VLOOKUP(J232,'ДДС статьи'!$A$2:$D$210,3,FALSE),"")</f>
        <v/>
      </c>
      <c r="L232" s="24" t="str">
        <f>IFERROR(VLOOKUP(J232,'ДДС статьи'!$A$2:$D$210,2,FALSE),"")</f>
        <v/>
      </c>
      <c r="M232" s="24" t="str">
        <f>IFERROR(VLOOKUP(J232,'ДДС статьи'!$A$2:$D$210,4,FALSE),"")</f>
        <v/>
      </c>
      <c r="N232" s="33"/>
      <c r="O232" s="39"/>
    </row>
    <row r="233">
      <c r="A233" s="24" t="str">
        <f>IFERROR(VLOOKUP(C233,'Технический лист'!$A$3:$B$14,2,FALSE),"")</f>
        <v/>
      </c>
      <c r="B233" s="24" t="str">
        <f t="shared" si="1"/>
        <v/>
      </c>
      <c r="C233" s="24" t="str">
        <f t="shared" si="2"/>
        <v/>
      </c>
      <c r="D233" s="35"/>
      <c r="E233" s="36"/>
      <c r="F233" s="37"/>
      <c r="G233" s="38"/>
      <c r="H233" s="38"/>
      <c r="I233" s="38"/>
      <c r="J233" s="38"/>
      <c r="K233" s="24" t="str">
        <f>IFERROR(VLOOKUP(J233,'ДДС статьи'!$A$2:$D$210,3,FALSE),"")</f>
        <v/>
      </c>
      <c r="L233" s="24" t="str">
        <f>IFERROR(VLOOKUP(J233,'ДДС статьи'!$A$2:$D$210,2,FALSE),"")</f>
        <v/>
      </c>
      <c r="M233" s="24" t="str">
        <f>IFERROR(VLOOKUP(J233,'ДДС статьи'!$A$2:$D$210,4,FALSE),"")</f>
        <v/>
      </c>
      <c r="N233" s="33"/>
      <c r="O233" s="39"/>
    </row>
    <row r="234">
      <c r="A234" s="24" t="str">
        <f>IFERROR(VLOOKUP(C234,'Технический лист'!$A$3:$B$14,2,FALSE),"")</f>
        <v/>
      </c>
      <c r="B234" s="24" t="str">
        <f t="shared" si="1"/>
        <v/>
      </c>
      <c r="C234" s="24" t="str">
        <f t="shared" si="2"/>
        <v/>
      </c>
      <c r="D234" s="35"/>
      <c r="E234" s="36"/>
      <c r="F234" s="37"/>
      <c r="G234" s="38"/>
      <c r="H234" s="38"/>
      <c r="I234" s="38"/>
      <c r="J234" s="38"/>
      <c r="K234" s="24" t="str">
        <f>IFERROR(VLOOKUP(J234,'ДДС статьи'!$A$2:$D$210,3,FALSE),"")</f>
        <v/>
      </c>
      <c r="L234" s="24" t="str">
        <f>IFERROR(VLOOKUP(J234,'ДДС статьи'!$A$2:$D$210,2,FALSE),"")</f>
        <v/>
      </c>
      <c r="M234" s="24" t="str">
        <f>IFERROR(VLOOKUP(J234,'ДДС статьи'!$A$2:$D$210,4,FALSE),"")</f>
        <v/>
      </c>
      <c r="N234" s="33"/>
      <c r="O234" s="39"/>
    </row>
    <row r="235">
      <c r="A235" s="24" t="str">
        <f>IFERROR(VLOOKUP(C235,'Технический лист'!$A$3:$B$14,2,FALSE),"")</f>
        <v/>
      </c>
      <c r="B235" s="24" t="str">
        <f t="shared" si="1"/>
        <v/>
      </c>
      <c r="C235" s="24" t="str">
        <f t="shared" si="2"/>
        <v/>
      </c>
      <c r="D235" s="35"/>
      <c r="E235" s="36"/>
      <c r="F235" s="37"/>
      <c r="G235" s="38"/>
      <c r="H235" s="38"/>
      <c r="I235" s="38"/>
      <c r="J235" s="38"/>
      <c r="K235" s="24" t="str">
        <f>IFERROR(VLOOKUP(J235,'ДДС статьи'!$A$2:$D$210,3,FALSE),"")</f>
        <v/>
      </c>
      <c r="L235" s="24" t="str">
        <f>IFERROR(VLOOKUP(J235,'ДДС статьи'!$A$2:$D$210,2,FALSE),"")</f>
        <v/>
      </c>
      <c r="M235" s="24" t="str">
        <f>IFERROR(VLOOKUP(J235,'ДДС статьи'!$A$2:$D$210,4,FALSE),"")</f>
        <v/>
      </c>
      <c r="N235" s="33"/>
      <c r="O235" s="39"/>
    </row>
    <row r="236">
      <c r="A236" s="24" t="str">
        <f>IFERROR(VLOOKUP(C236,'Технический лист'!$A$3:$B$14,2,FALSE),"")</f>
        <v/>
      </c>
      <c r="B236" s="24" t="str">
        <f t="shared" si="1"/>
        <v/>
      </c>
      <c r="C236" s="24" t="str">
        <f t="shared" si="2"/>
        <v/>
      </c>
      <c r="D236" s="35"/>
      <c r="E236" s="36"/>
      <c r="F236" s="37"/>
      <c r="G236" s="38"/>
      <c r="H236" s="38"/>
      <c r="I236" s="38"/>
      <c r="J236" s="38"/>
      <c r="K236" s="24" t="str">
        <f>IFERROR(VLOOKUP(J236,'ДДС статьи'!$A$2:$D$210,3,FALSE),"")</f>
        <v/>
      </c>
      <c r="L236" s="24" t="str">
        <f>IFERROR(VLOOKUP(J236,'ДДС статьи'!$A$2:$D$210,2,FALSE),"")</f>
        <v/>
      </c>
      <c r="M236" s="24" t="str">
        <f>IFERROR(VLOOKUP(J236,'ДДС статьи'!$A$2:$D$210,4,FALSE),"")</f>
        <v/>
      </c>
      <c r="N236" s="33"/>
      <c r="O236" s="39"/>
    </row>
    <row r="237">
      <c r="A237" s="24" t="str">
        <f>IFERROR(VLOOKUP(C237,'Технический лист'!$A$3:$B$14,2,FALSE),"")</f>
        <v/>
      </c>
      <c r="B237" s="24" t="str">
        <f t="shared" si="1"/>
        <v/>
      </c>
      <c r="C237" s="24" t="str">
        <f t="shared" si="2"/>
        <v/>
      </c>
      <c r="D237" s="35"/>
      <c r="E237" s="36"/>
      <c r="F237" s="37"/>
      <c r="G237" s="38"/>
      <c r="H237" s="38"/>
      <c r="I237" s="38"/>
      <c r="J237" s="38"/>
      <c r="K237" s="24" t="str">
        <f>IFERROR(VLOOKUP(J237,'ДДС статьи'!$A$2:$D$210,3,FALSE),"")</f>
        <v/>
      </c>
      <c r="L237" s="24" t="str">
        <f>IFERROR(VLOOKUP(J237,'ДДС статьи'!$A$2:$D$210,2,FALSE),"")</f>
        <v/>
      </c>
      <c r="M237" s="24" t="str">
        <f>IFERROR(VLOOKUP(J237,'ДДС статьи'!$A$2:$D$210,4,FALSE),"")</f>
        <v/>
      </c>
      <c r="N237" s="33"/>
      <c r="O237" s="39"/>
    </row>
    <row r="238">
      <c r="A238" s="24" t="str">
        <f>IFERROR(VLOOKUP(C238,'Технический лист'!$A$3:$B$14,2,FALSE),"")</f>
        <v/>
      </c>
      <c r="B238" s="24" t="str">
        <f t="shared" si="1"/>
        <v/>
      </c>
      <c r="C238" s="24" t="str">
        <f t="shared" si="2"/>
        <v/>
      </c>
      <c r="D238" s="35"/>
      <c r="E238" s="36"/>
      <c r="F238" s="37"/>
      <c r="G238" s="38"/>
      <c r="H238" s="38"/>
      <c r="I238" s="38"/>
      <c r="J238" s="38"/>
      <c r="K238" s="24" t="str">
        <f>IFERROR(VLOOKUP(J238,'ДДС статьи'!$A$2:$D$210,3,FALSE),"")</f>
        <v/>
      </c>
      <c r="L238" s="24" t="str">
        <f>IFERROR(VLOOKUP(J238,'ДДС статьи'!$A$2:$D$210,2,FALSE),"")</f>
        <v/>
      </c>
      <c r="M238" s="24" t="str">
        <f>IFERROR(VLOOKUP(J238,'ДДС статьи'!$A$2:$D$210,4,FALSE),"")</f>
        <v/>
      </c>
      <c r="N238" s="33"/>
      <c r="O238" s="39"/>
    </row>
    <row r="239">
      <c r="A239" s="24" t="str">
        <f>IFERROR(VLOOKUP(C239,'Технический лист'!$A$3:$B$14,2,FALSE),"")</f>
        <v/>
      </c>
      <c r="B239" s="24" t="str">
        <f t="shared" si="1"/>
        <v/>
      </c>
      <c r="C239" s="24" t="str">
        <f t="shared" si="2"/>
        <v/>
      </c>
      <c r="D239" s="35"/>
      <c r="E239" s="36"/>
      <c r="F239" s="37"/>
      <c r="G239" s="38"/>
      <c r="H239" s="38"/>
      <c r="I239" s="38"/>
      <c r="J239" s="38"/>
      <c r="K239" s="24" t="str">
        <f>IFERROR(VLOOKUP(J239,'ДДС статьи'!$A$2:$D$210,3,FALSE),"")</f>
        <v/>
      </c>
      <c r="L239" s="24" t="str">
        <f>IFERROR(VLOOKUP(J239,'ДДС статьи'!$A$2:$D$210,2,FALSE),"")</f>
        <v/>
      </c>
      <c r="M239" s="24" t="str">
        <f>IFERROR(VLOOKUP(J239,'ДДС статьи'!$A$2:$D$210,4,FALSE),"")</f>
        <v/>
      </c>
      <c r="N239" s="33"/>
      <c r="O239" s="39"/>
    </row>
    <row r="240">
      <c r="A240" s="24" t="str">
        <f>IFERROR(VLOOKUP(C240,'Технический лист'!$A$3:$B$14,2,FALSE),"")</f>
        <v/>
      </c>
      <c r="B240" s="24" t="str">
        <f t="shared" si="1"/>
        <v/>
      </c>
      <c r="C240" s="24" t="str">
        <f t="shared" si="2"/>
        <v/>
      </c>
      <c r="D240" s="35"/>
      <c r="E240" s="36"/>
      <c r="F240" s="37"/>
      <c r="G240" s="38"/>
      <c r="H240" s="38"/>
      <c r="I240" s="38"/>
      <c r="J240" s="38"/>
      <c r="K240" s="24" t="str">
        <f>IFERROR(VLOOKUP(J240,'ДДС статьи'!$A$2:$D$210,3,FALSE),"")</f>
        <v/>
      </c>
      <c r="L240" s="24" t="str">
        <f>IFERROR(VLOOKUP(J240,'ДДС статьи'!$A$2:$D$210,2,FALSE),"")</f>
        <v/>
      </c>
      <c r="M240" s="24" t="str">
        <f>IFERROR(VLOOKUP(J240,'ДДС статьи'!$A$2:$D$210,4,FALSE),"")</f>
        <v/>
      </c>
      <c r="N240" s="33"/>
      <c r="O240" s="39"/>
    </row>
    <row r="241">
      <c r="A241" s="24" t="str">
        <f>IFERROR(VLOOKUP(C241,'Технический лист'!$A$3:$B$14,2,FALSE),"")</f>
        <v/>
      </c>
      <c r="B241" s="24" t="str">
        <f t="shared" si="1"/>
        <v/>
      </c>
      <c r="C241" s="24" t="str">
        <f t="shared" si="2"/>
        <v/>
      </c>
      <c r="D241" s="35"/>
      <c r="E241" s="36"/>
      <c r="F241" s="37"/>
      <c r="G241" s="38"/>
      <c r="H241" s="38"/>
      <c r="I241" s="38"/>
      <c r="J241" s="38"/>
      <c r="K241" s="24" t="str">
        <f>IFERROR(VLOOKUP(J241,'ДДС статьи'!$A$2:$D$210,3,FALSE),"")</f>
        <v/>
      </c>
      <c r="L241" s="24" t="str">
        <f>IFERROR(VLOOKUP(J241,'ДДС статьи'!$A$2:$D$210,2,FALSE),"")</f>
        <v/>
      </c>
      <c r="M241" s="24" t="str">
        <f>IFERROR(VLOOKUP(J241,'ДДС статьи'!$A$2:$D$210,4,FALSE),"")</f>
        <v/>
      </c>
      <c r="N241" s="33"/>
      <c r="O241" s="39"/>
    </row>
    <row r="242">
      <c r="A242" s="24" t="str">
        <f>IFERROR(VLOOKUP(C242,'Технический лист'!$A$3:$B$14,2,FALSE),"")</f>
        <v/>
      </c>
      <c r="B242" s="24" t="str">
        <f t="shared" si="1"/>
        <v/>
      </c>
      <c r="C242" s="24" t="str">
        <f t="shared" si="2"/>
        <v/>
      </c>
      <c r="D242" s="35"/>
      <c r="E242" s="36"/>
      <c r="F242" s="37"/>
      <c r="G242" s="38"/>
      <c r="H242" s="38"/>
      <c r="I242" s="38"/>
      <c r="J242" s="38"/>
      <c r="K242" s="24" t="str">
        <f>IFERROR(VLOOKUP(J242,'ДДС статьи'!$A$2:$D$210,3,FALSE),"")</f>
        <v/>
      </c>
      <c r="L242" s="24" t="str">
        <f>IFERROR(VLOOKUP(J242,'ДДС статьи'!$A$2:$D$210,2,FALSE),"")</f>
        <v/>
      </c>
      <c r="M242" s="24" t="str">
        <f>IFERROR(VLOOKUP(J242,'ДДС статьи'!$A$2:$D$210,4,FALSE),"")</f>
        <v/>
      </c>
      <c r="N242" s="33"/>
      <c r="O242" s="39"/>
    </row>
    <row r="243">
      <c r="A243" s="24" t="str">
        <f>IFERROR(VLOOKUP(C243,'Технический лист'!$A$3:$B$14,2,FALSE),"")</f>
        <v/>
      </c>
      <c r="B243" s="24" t="str">
        <f t="shared" si="1"/>
        <v/>
      </c>
      <c r="C243" s="24" t="str">
        <f t="shared" si="2"/>
        <v/>
      </c>
      <c r="D243" s="35"/>
      <c r="E243" s="36"/>
      <c r="F243" s="37"/>
      <c r="G243" s="38"/>
      <c r="H243" s="38"/>
      <c r="I243" s="38"/>
      <c r="J243" s="38"/>
      <c r="K243" s="24" t="str">
        <f>IFERROR(VLOOKUP(J243,'ДДС статьи'!$A$2:$D$210,3,FALSE),"")</f>
        <v/>
      </c>
      <c r="L243" s="24" t="str">
        <f>IFERROR(VLOOKUP(J243,'ДДС статьи'!$A$2:$D$210,2,FALSE),"")</f>
        <v/>
      </c>
      <c r="M243" s="24" t="str">
        <f>IFERROR(VLOOKUP(J243,'ДДС статьи'!$A$2:$D$210,4,FALSE),"")</f>
        <v/>
      </c>
      <c r="N243" s="33"/>
      <c r="O243" s="39"/>
    </row>
    <row r="244">
      <c r="A244" s="24" t="str">
        <f>IFERROR(VLOOKUP(C244,'Технический лист'!$A$3:$B$14,2,FALSE),"")</f>
        <v/>
      </c>
      <c r="B244" s="24" t="str">
        <f t="shared" si="1"/>
        <v/>
      </c>
      <c r="C244" s="24" t="str">
        <f t="shared" si="2"/>
        <v/>
      </c>
      <c r="D244" s="35"/>
      <c r="E244" s="36"/>
      <c r="F244" s="37"/>
      <c r="G244" s="38"/>
      <c r="H244" s="38"/>
      <c r="I244" s="38"/>
      <c r="J244" s="38"/>
      <c r="K244" s="24" t="str">
        <f>IFERROR(VLOOKUP(J244,'ДДС статьи'!$A$2:$D$210,3,FALSE),"")</f>
        <v/>
      </c>
      <c r="L244" s="24" t="str">
        <f>IFERROR(VLOOKUP(J244,'ДДС статьи'!$A$2:$D$210,2,FALSE),"")</f>
        <v/>
      </c>
      <c r="M244" s="24" t="str">
        <f>IFERROR(VLOOKUP(J244,'ДДС статьи'!$A$2:$D$210,4,FALSE),"")</f>
        <v/>
      </c>
      <c r="N244" s="33"/>
      <c r="O244" s="39"/>
    </row>
    <row r="245">
      <c r="A245" s="24" t="str">
        <f>IFERROR(VLOOKUP(C245,'Технический лист'!$A$3:$B$14,2,FALSE),"")</f>
        <v/>
      </c>
      <c r="B245" s="24" t="str">
        <f t="shared" si="1"/>
        <v/>
      </c>
      <c r="C245" s="24" t="str">
        <f t="shared" si="2"/>
        <v/>
      </c>
      <c r="D245" s="35"/>
      <c r="E245" s="36"/>
      <c r="F245" s="37"/>
      <c r="G245" s="38"/>
      <c r="H245" s="38"/>
      <c r="I245" s="38"/>
      <c r="J245" s="38"/>
      <c r="K245" s="24" t="str">
        <f>IFERROR(VLOOKUP(J245,'ДДС статьи'!$A$2:$D$210,3,FALSE),"")</f>
        <v/>
      </c>
      <c r="L245" s="24" t="str">
        <f>IFERROR(VLOOKUP(J245,'ДДС статьи'!$A$2:$D$210,2,FALSE),"")</f>
        <v/>
      </c>
      <c r="M245" s="24" t="str">
        <f>IFERROR(VLOOKUP(J245,'ДДС статьи'!$A$2:$D$210,4,FALSE),"")</f>
        <v/>
      </c>
      <c r="N245" s="33"/>
      <c r="O245" s="39"/>
    </row>
    <row r="246">
      <c r="A246" s="24" t="str">
        <f>IFERROR(VLOOKUP(C246,'Технический лист'!$A$3:$B$14,2,FALSE),"")</f>
        <v/>
      </c>
      <c r="B246" s="24" t="str">
        <f t="shared" si="1"/>
        <v/>
      </c>
      <c r="C246" s="24" t="str">
        <f t="shared" si="2"/>
        <v/>
      </c>
      <c r="D246" s="35"/>
      <c r="E246" s="36"/>
      <c r="F246" s="37"/>
      <c r="G246" s="38"/>
      <c r="H246" s="38"/>
      <c r="I246" s="38"/>
      <c r="J246" s="38"/>
      <c r="K246" s="24" t="str">
        <f>IFERROR(VLOOKUP(J246,'ДДС статьи'!$A$2:$D$210,3,FALSE),"")</f>
        <v/>
      </c>
      <c r="L246" s="24" t="str">
        <f>IFERROR(VLOOKUP(J246,'ДДС статьи'!$A$2:$D$210,2,FALSE),"")</f>
        <v/>
      </c>
      <c r="M246" s="24" t="str">
        <f>IFERROR(VLOOKUP(J246,'ДДС статьи'!$A$2:$D$210,4,FALSE),"")</f>
        <v/>
      </c>
      <c r="N246" s="33"/>
      <c r="O246" s="39"/>
    </row>
    <row r="247">
      <c r="A247" s="24" t="str">
        <f>IFERROR(VLOOKUP(C247,'Технический лист'!$A$3:$B$14,2,FALSE),"")</f>
        <v/>
      </c>
      <c r="B247" s="24" t="str">
        <f t="shared" si="1"/>
        <v/>
      </c>
      <c r="C247" s="24" t="str">
        <f t="shared" si="2"/>
        <v/>
      </c>
      <c r="D247" s="35"/>
      <c r="E247" s="36"/>
      <c r="F247" s="37"/>
      <c r="G247" s="38"/>
      <c r="H247" s="38"/>
      <c r="I247" s="38"/>
      <c r="J247" s="38"/>
      <c r="K247" s="24" t="str">
        <f>IFERROR(VLOOKUP(J247,'ДДС статьи'!$A$2:$D$210,3,FALSE),"")</f>
        <v/>
      </c>
      <c r="L247" s="24" t="str">
        <f>IFERROR(VLOOKUP(J247,'ДДС статьи'!$A$2:$D$210,2,FALSE),"")</f>
        <v/>
      </c>
      <c r="M247" s="24" t="str">
        <f>IFERROR(VLOOKUP(J247,'ДДС статьи'!$A$2:$D$210,4,FALSE),"")</f>
        <v/>
      </c>
      <c r="N247" s="33"/>
      <c r="O247" s="39"/>
    </row>
    <row r="248">
      <c r="A248" s="24" t="str">
        <f>IFERROR(VLOOKUP(C248,'Технический лист'!$A$3:$B$14,2,FALSE),"")</f>
        <v/>
      </c>
      <c r="B248" s="24" t="str">
        <f t="shared" si="1"/>
        <v/>
      </c>
      <c r="C248" s="24" t="str">
        <f t="shared" si="2"/>
        <v/>
      </c>
      <c r="D248" s="35"/>
      <c r="E248" s="36"/>
      <c r="F248" s="37"/>
      <c r="G248" s="38"/>
      <c r="H248" s="38"/>
      <c r="I248" s="38"/>
      <c r="J248" s="38"/>
      <c r="K248" s="24" t="str">
        <f>IFERROR(VLOOKUP(J248,'ДДС статьи'!$A$2:$D$210,3,FALSE),"")</f>
        <v/>
      </c>
      <c r="L248" s="24" t="str">
        <f>IFERROR(VLOOKUP(J248,'ДДС статьи'!$A$2:$D$210,2,FALSE),"")</f>
        <v/>
      </c>
      <c r="M248" s="24" t="str">
        <f>IFERROR(VLOOKUP(J248,'ДДС статьи'!$A$2:$D$210,4,FALSE),"")</f>
        <v/>
      </c>
      <c r="N248" s="33"/>
      <c r="O248" s="39"/>
    </row>
    <row r="249">
      <c r="A249" s="24" t="str">
        <f>IFERROR(VLOOKUP(C249,'Технический лист'!$A$3:$B$14,2,FALSE),"")</f>
        <v/>
      </c>
      <c r="B249" s="24" t="str">
        <f t="shared" si="1"/>
        <v/>
      </c>
      <c r="C249" s="24" t="str">
        <f t="shared" si="2"/>
        <v/>
      </c>
      <c r="D249" s="35"/>
      <c r="E249" s="36"/>
      <c r="F249" s="37"/>
      <c r="G249" s="38"/>
      <c r="H249" s="38"/>
      <c r="I249" s="38"/>
      <c r="J249" s="38"/>
      <c r="K249" s="24" t="str">
        <f>IFERROR(VLOOKUP(J249,'ДДС статьи'!$A$2:$D$210,3,FALSE),"")</f>
        <v/>
      </c>
      <c r="L249" s="24" t="str">
        <f>IFERROR(VLOOKUP(J249,'ДДС статьи'!$A$2:$D$210,2,FALSE),"")</f>
        <v/>
      </c>
      <c r="M249" s="24" t="str">
        <f>IFERROR(VLOOKUP(J249,'ДДС статьи'!$A$2:$D$210,4,FALSE),"")</f>
        <v/>
      </c>
      <c r="N249" s="33"/>
      <c r="O249" s="39"/>
    </row>
    <row r="250">
      <c r="A250" s="24" t="str">
        <f>IFERROR(VLOOKUP(C250,'Технический лист'!$A$3:$B$14,2,FALSE),"")</f>
        <v/>
      </c>
      <c r="B250" s="24" t="str">
        <f t="shared" si="1"/>
        <v/>
      </c>
      <c r="C250" s="24" t="str">
        <f t="shared" si="2"/>
        <v/>
      </c>
      <c r="D250" s="35"/>
      <c r="E250" s="36"/>
      <c r="F250" s="37"/>
      <c r="G250" s="38"/>
      <c r="H250" s="38"/>
      <c r="I250" s="38"/>
      <c r="J250" s="38"/>
      <c r="K250" s="24" t="str">
        <f>IFERROR(VLOOKUP(J250,'ДДС статьи'!$A$2:$D$210,3,FALSE),"")</f>
        <v/>
      </c>
      <c r="L250" s="24" t="str">
        <f>IFERROR(VLOOKUP(J250,'ДДС статьи'!$A$2:$D$210,2,FALSE),"")</f>
        <v/>
      </c>
      <c r="M250" s="24" t="str">
        <f>IFERROR(VLOOKUP(J250,'ДДС статьи'!$A$2:$D$210,4,FALSE),"")</f>
        <v/>
      </c>
      <c r="N250" s="33"/>
      <c r="O250" s="39"/>
    </row>
    <row r="251">
      <c r="A251" s="24" t="str">
        <f>IFERROR(VLOOKUP(C251,'Технический лист'!$A$3:$B$14,2,FALSE),"")</f>
        <v/>
      </c>
      <c r="B251" s="24" t="str">
        <f t="shared" si="1"/>
        <v/>
      </c>
      <c r="C251" s="24" t="str">
        <f t="shared" si="2"/>
        <v/>
      </c>
      <c r="D251" s="35"/>
      <c r="E251" s="36"/>
      <c r="F251" s="37"/>
      <c r="G251" s="38"/>
      <c r="H251" s="38"/>
      <c r="I251" s="38"/>
      <c r="J251" s="38"/>
      <c r="K251" s="24" t="str">
        <f>IFERROR(VLOOKUP(J251,'ДДС статьи'!$A$2:$D$210,3,FALSE),"")</f>
        <v/>
      </c>
      <c r="L251" s="24" t="str">
        <f>IFERROR(VLOOKUP(J251,'ДДС статьи'!$A$2:$D$210,2,FALSE),"")</f>
        <v/>
      </c>
      <c r="M251" s="24" t="str">
        <f>IFERROR(VLOOKUP(J251,'ДДС статьи'!$A$2:$D$210,4,FALSE),"")</f>
        <v/>
      </c>
      <c r="N251" s="33"/>
      <c r="O251" s="39"/>
    </row>
    <row r="252">
      <c r="A252" s="24" t="str">
        <f>IFERROR(VLOOKUP(C252,'Технический лист'!$A$3:$B$14,2,FALSE),"")</f>
        <v/>
      </c>
      <c r="B252" s="24" t="str">
        <f t="shared" si="1"/>
        <v/>
      </c>
      <c r="C252" s="24" t="str">
        <f t="shared" si="2"/>
        <v/>
      </c>
      <c r="D252" s="35"/>
      <c r="E252" s="36"/>
      <c r="F252" s="37"/>
      <c r="G252" s="38"/>
      <c r="H252" s="38"/>
      <c r="I252" s="38"/>
      <c r="J252" s="38"/>
      <c r="K252" s="24" t="str">
        <f>IFERROR(VLOOKUP(J252,'ДДС статьи'!$A$2:$D$210,3,FALSE),"")</f>
        <v/>
      </c>
      <c r="L252" s="24" t="str">
        <f>IFERROR(VLOOKUP(J252,'ДДС статьи'!$A$2:$D$210,2,FALSE),"")</f>
        <v/>
      </c>
      <c r="M252" s="24" t="str">
        <f>IFERROR(VLOOKUP(J252,'ДДС статьи'!$A$2:$D$210,4,FALSE),"")</f>
        <v/>
      </c>
      <c r="N252" s="33"/>
      <c r="O252" s="39"/>
    </row>
    <row r="253">
      <c r="A253" s="24" t="str">
        <f>IFERROR(VLOOKUP(C253,'Технический лист'!$A$3:$B$14,2,FALSE),"")</f>
        <v/>
      </c>
      <c r="B253" s="24" t="str">
        <f t="shared" si="1"/>
        <v/>
      </c>
      <c r="C253" s="24" t="str">
        <f t="shared" si="2"/>
        <v/>
      </c>
      <c r="D253" s="35"/>
      <c r="E253" s="36"/>
      <c r="F253" s="37"/>
      <c r="G253" s="38"/>
      <c r="H253" s="38"/>
      <c r="I253" s="38"/>
      <c r="J253" s="38"/>
      <c r="K253" s="24" t="str">
        <f>IFERROR(VLOOKUP(J253,'ДДС статьи'!$A$2:$D$210,3,FALSE),"")</f>
        <v/>
      </c>
      <c r="L253" s="24" t="str">
        <f>IFERROR(VLOOKUP(J253,'ДДС статьи'!$A$2:$D$210,2,FALSE),"")</f>
        <v/>
      </c>
      <c r="M253" s="24" t="str">
        <f>IFERROR(VLOOKUP(J253,'ДДС статьи'!$A$2:$D$210,4,FALSE),"")</f>
        <v/>
      </c>
      <c r="N253" s="33"/>
      <c r="O253" s="39"/>
    </row>
    <row r="254">
      <c r="A254" s="24" t="str">
        <f>IFERROR(VLOOKUP(C254,'Технический лист'!$A$3:$B$14,2,FALSE),"")</f>
        <v/>
      </c>
      <c r="B254" s="24" t="str">
        <f t="shared" si="1"/>
        <v/>
      </c>
      <c r="C254" s="24" t="str">
        <f t="shared" si="2"/>
        <v/>
      </c>
      <c r="D254" s="35"/>
      <c r="E254" s="36"/>
      <c r="F254" s="37"/>
      <c r="G254" s="38"/>
      <c r="H254" s="38"/>
      <c r="I254" s="38"/>
      <c r="J254" s="38"/>
      <c r="K254" s="24" t="str">
        <f>IFERROR(VLOOKUP(J254,'ДДС статьи'!$A$2:$D$210,3,FALSE),"")</f>
        <v/>
      </c>
      <c r="L254" s="24" t="str">
        <f>IFERROR(VLOOKUP(J254,'ДДС статьи'!$A$2:$D$210,2,FALSE),"")</f>
        <v/>
      </c>
      <c r="M254" s="24" t="str">
        <f>IFERROR(VLOOKUP(J254,'ДДС статьи'!$A$2:$D$210,4,FALSE),"")</f>
        <v/>
      </c>
      <c r="N254" s="33"/>
      <c r="O254" s="39"/>
    </row>
    <row r="255">
      <c r="A255" s="24" t="str">
        <f>IFERROR(VLOOKUP(C255,'Технический лист'!$A$3:$B$14,2,FALSE),"")</f>
        <v/>
      </c>
      <c r="B255" s="24" t="str">
        <f t="shared" si="1"/>
        <v/>
      </c>
      <c r="C255" s="24" t="str">
        <f t="shared" si="2"/>
        <v/>
      </c>
      <c r="D255" s="35"/>
      <c r="E255" s="36"/>
      <c r="F255" s="37"/>
      <c r="G255" s="38"/>
      <c r="H255" s="38"/>
      <c r="I255" s="38"/>
      <c r="J255" s="38"/>
      <c r="K255" s="24" t="str">
        <f>IFERROR(VLOOKUP(J255,'ДДС статьи'!$A$2:$D$210,3,FALSE),"")</f>
        <v/>
      </c>
      <c r="L255" s="24" t="str">
        <f>IFERROR(VLOOKUP(J255,'ДДС статьи'!$A$2:$D$210,2,FALSE),"")</f>
        <v/>
      </c>
      <c r="M255" s="24" t="str">
        <f>IFERROR(VLOOKUP(J255,'ДДС статьи'!$A$2:$D$210,4,FALSE),"")</f>
        <v/>
      </c>
      <c r="N255" s="33"/>
      <c r="O255" s="39"/>
    </row>
    <row r="256">
      <c r="A256" s="24" t="str">
        <f>IFERROR(VLOOKUP(C256,'Технический лист'!$A$3:$B$14,2,FALSE),"")</f>
        <v/>
      </c>
      <c r="B256" s="24" t="str">
        <f t="shared" si="1"/>
        <v/>
      </c>
      <c r="C256" s="24" t="str">
        <f t="shared" si="2"/>
        <v/>
      </c>
      <c r="D256" s="35"/>
      <c r="E256" s="36"/>
      <c r="F256" s="37"/>
      <c r="G256" s="38"/>
      <c r="H256" s="38"/>
      <c r="I256" s="38"/>
      <c r="J256" s="38"/>
      <c r="K256" s="24" t="str">
        <f>IFERROR(VLOOKUP(J256,'ДДС статьи'!$A$2:$D$210,3,FALSE),"")</f>
        <v/>
      </c>
      <c r="L256" s="24" t="str">
        <f>IFERROR(VLOOKUP(J256,'ДДС статьи'!$A$2:$D$210,2,FALSE),"")</f>
        <v/>
      </c>
      <c r="M256" s="24" t="str">
        <f>IFERROR(VLOOKUP(J256,'ДДС статьи'!$A$2:$D$210,4,FALSE),"")</f>
        <v/>
      </c>
      <c r="N256" s="33"/>
      <c r="O256" s="39"/>
    </row>
    <row r="257">
      <c r="A257" s="24" t="str">
        <f>IFERROR(VLOOKUP(C257,'Технический лист'!$A$3:$B$14,2,FALSE),"")</f>
        <v/>
      </c>
      <c r="B257" s="24" t="str">
        <f t="shared" si="1"/>
        <v/>
      </c>
      <c r="C257" s="24" t="str">
        <f t="shared" si="2"/>
        <v/>
      </c>
      <c r="D257" s="35"/>
      <c r="E257" s="36"/>
      <c r="F257" s="37"/>
      <c r="G257" s="38"/>
      <c r="H257" s="38"/>
      <c r="I257" s="38"/>
      <c r="J257" s="38"/>
      <c r="K257" s="24" t="str">
        <f>IFERROR(VLOOKUP(J257,'ДДС статьи'!$A$2:$D$210,3,FALSE),"")</f>
        <v/>
      </c>
      <c r="L257" s="24" t="str">
        <f>IFERROR(VLOOKUP(J257,'ДДС статьи'!$A$2:$D$210,2,FALSE),"")</f>
        <v/>
      </c>
      <c r="M257" s="24" t="str">
        <f>IFERROR(VLOOKUP(J257,'ДДС статьи'!$A$2:$D$210,4,FALSE),"")</f>
        <v/>
      </c>
      <c r="N257" s="33"/>
      <c r="O257" s="39"/>
    </row>
    <row r="258">
      <c r="A258" s="24" t="str">
        <f>IFERROR(VLOOKUP(C258,'Технический лист'!$A$3:$B$14,2,FALSE),"")</f>
        <v/>
      </c>
      <c r="B258" s="24" t="str">
        <f t="shared" si="1"/>
        <v/>
      </c>
      <c r="C258" s="24" t="str">
        <f t="shared" si="2"/>
        <v/>
      </c>
      <c r="D258" s="35"/>
      <c r="E258" s="36"/>
      <c r="F258" s="37"/>
      <c r="G258" s="38"/>
      <c r="H258" s="38"/>
      <c r="I258" s="38"/>
      <c r="J258" s="38"/>
      <c r="K258" s="24" t="str">
        <f>IFERROR(VLOOKUP(J258,'ДДС статьи'!$A$2:$D$210,3,FALSE),"")</f>
        <v/>
      </c>
      <c r="L258" s="24" t="str">
        <f>IFERROR(VLOOKUP(J258,'ДДС статьи'!$A$2:$D$210,2,FALSE),"")</f>
        <v/>
      </c>
      <c r="M258" s="24" t="str">
        <f>IFERROR(VLOOKUP(J258,'ДДС статьи'!$A$2:$D$210,4,FALSE),"")</f>
        <v/>
      </c>
      <c r="N258" s="33"/>
      <c r="O258" s="39"/>
    </row>
    <row r="259">
      <c r="A259" s="24" t="str">
        <f>IFERROR(VLOOKUP(C259,'Технический лист'!$A$3:$B$14,2,FALSE),"")</f>
        <v/>
      </c>
      <c r="B259" s="24" t="str">
        <f t="shared" si="1"/>
        <v/>
      </c>
      <c r="C259" s="24" t="str">
        <f t="shared" si="2"/>
        <v/>
      </c>
      <c r="D259" s="35"/>
      <c r="E259" s="36"/>
      <c r="F259" s="37"/>
      <c r="G259" s="38"/>
      <c r="H259" s="38"/>
      <c r="I259" s="38"/>
      <c r="J259" s="38"/>
      <c r="K259" s="24" t="str">
        <f>IFERROR(VLOOKUP(J259,'ДДС статьи'!$A$2:$D$210,3,FALSE),"")</f>
        <v/>
      </c>
      <c r="L259" s="24" t="str">
        <f>IFERROR(VLOOKUP(J259,'ДДС статьи'!$A$2:$D$210,2,FALSE),"")</f>
        <v/>
      </c>
      <c r="M259" s="24" t="str">
        <f>IFERROR(VLOOKUP(J259,'ДДС статьи'!$A$2:$D$210,4,FALSE),"")</f>
        <v/>
      </c>
      <c r="N259" s="33"/>
      <c r="O259" s="39"/>
    </row>
    <row r="260">
      <c r="A260" s="24" t="str">
        <f>IFERROR(VLOOKUP(C260,'Технический лист'!$A$3:$B$14,2,FALSE),"")</f>
        <v/>
      </c>
      <c r="B260" s="24" t="str">
        <f t="shared" si="1"/>
        <v/>
      </c>
      <c r="C260" s="24" t="str">
        <f t="shared" si="2"/>
        <v/>
      </c>
      <c r="D260" s="35"/>
      <c r="E260" s="36"/>
      <c r="F260" s="37"/>
      <c r="G260" s="38"/>
      <c r="H260" s="38"/>
      <c r="I260" s="38"/>
      <c r="J260" s="38"/>
      <c r="K260" s="24" t="str">
        <f>IFERROR(VLOOKUP(J260,'ДДС статьи'!$A$2:$D$210,3,FALSE),"")</f>
        <v/>
      </c>
      <c r="L260" s="24" t="str">
        <f>IFERROR(VLOOKUP(J260,'ДДС статьи'!$A$2:$D$210,2,FALSE),"")</f>
        <v/>
      </c>
      <c r="M260" s="24" t="str">
        <f>IFERROR(VLOOKUP(J260,'ДДС статьи'!$A$2:$D$210,4,FALSE),"")</f>
        <v/>
      </c>
      <c r="N260" s="33"/>
      <c r="O260" s="39"/>
    </row>
    <row r="261">
      <c r="A261" s="24" t="str">
        <f>IFERROR(VLOOKUP(C261,'Технический лист'!$A$3:$B$14,2,FALSE),"")</f>
        <v/>
      </c>
      <c r="B261" s="24" t="str">
        <f t="shared" si="1"/>
        <v/>
      </c>
      <c r="C261" s="24" t="str">
        <f t="shared" si="2"/>
        <v/>
      </c>
      <c r="D261" s="35"/>
      <c r="E261" s="36"/>
      <c r="F261" s="37"/>
      <c r="G261" s="38"/>
      <c r="H261" s="38"/>
      <c r="I261" s="38"/>
      <c r="J261" s="38"/>
      <c r="K261" s="24" t="str">
        <f>IFERROR(VLOOKUP(J261,'ДДС статьи'!$A$2:$D$210,3,FALSE),"")</f>
        <v/>
      </c>
      <c r="L261" s="24" t="str">
        <f>IFERROR(VLOOKUP(J261,'ДДС статьи'!$A$2:$D$210,2,FALSE),"")</f>
        <v/>
      </c>
      <c r="M261" s="24" t="str">
        <f>IFERROR(VLOOKUP(J261,'ДДС статьи'!$A$2:$D$210,4,FALSE),"")</f>
        <v/>
      </c>
      <c r="N261" s="33"/>
      <c r="O261" s="39"/>
    </row>
    <row r="262">
      <c r="A262" s="24" t="str">
        <f>IFERROR(VLOOKUP(C262,'Технический лист'!$A$3:$B$14,2,FALSE),"")</f>
        <v/>
      </c>
      <c r="B262" s="24" t="str">
        <f t="shared" si="1"/>
        <v/>
      </c>
      <c r="C262" s="24" t="str">
        <f t="shared" si="2"/>
        <v/>
      </c>
      <c r="D262" s="35"/>
      <c r="E262" s="36"/>
      <c r="F262" s="37"/>
      <c r="G262" s="38"/>
      <c r="H262" s="38"/>
      <c r="I262" s="38"/>
      <c r="J262" s="38"/>
      <c r="K262" s="24" t="str">
        <f>IFERROR(VLOOKUP(J262,'ДДС статьи'!$A$2:$D$210,3,FALSE),"")</f>
        <v/>
      </c>
      <c r="L262" s="24" t="str">
        <f>IFERROR(VLOOKUP(J262,'ДДС статьи'!$A$2:$D$210,2,FALSE),"")</f>
        <v/>
      </c>
      <c r="M262" s="24" t="str">
        <f>IFERROR(VLOOKUP(J262,'ДДС статьи'!$A$2:$D$210,4,FALSE),"")</f>
        <v/>
      </c>
      <c r="N262" s="33"/>
      <c r="O262" s="39"/>
    </row>
    <row r="263">
      <c r="A263" s="24" t="str">
        <f>IFERROR(VLOOKUP(C263,'Технический лист'!$A$3:$B$14,2,FALSE),"")</f>
        <v/>
      </c>
      <c r="B263" s="24" t="str">
        <f t="shared" si="1"/>
        <v/>
      </c>
      <c r="C263" s="24" t="str">
        <f t="shared" si="2"/>
        <v/>
      </c>
      <c r="D263" s="35"/>
      <c r="E263" s="36"/>
      <c r="F263" s="37"/>
      <c r="G263" s="38"/>
      <c r="H263" s="38"/>
      <c r="I263" s="38"/>
      <c r="J263" s="38"/>
      <c r="K263" s="24" t="str">
        <f>IFERROR(VLOOKUP(J263,'ДДС статьи'!$A$2:$D$210,3,FALSE),"")</f>
        <v/>
      </c>
      <c r="L263" s="24" t="str">
        <f>IFERROR(VLOOKUP(J263,'ДДС статьи'!$A$2:$D$210,2,FALSE),"")</f>
        <v/>
      </c>
      <c r="M263" s="24" t="str">
        <f>IFERROR(VLOOKUP(J263,'ДДС статьи'!$A$2:$D$210,4,FALSE),"")</f>
        <v/>
      </c>
      <c r="N263" s="33"/>
      <c r="O263" s="39"/>
    </row>
    <row r="264">
      <c r="A264" s="24" t="str">
        <f>IFERROR(VLOOKUP(C264,'Технический лист'!$A$3:$B$14,2,FALSE),"")</f>
        <v/>
      </c>
      <c r="B264" s="24" t="str">
        <f t="shared" si="1"/>
        <v/>
      </c>
      <c r="C264" s="24" t="str">
        <f t="shared" si="2"/>
        <v/>
      </c>
      <c r="D264" s="35"/>
      <c r="E264" s="36"/>
      <c r="F264" s="37"/>
      <c r="G264" s="38"/>
      <c r="H264" s="38"/>
      <c r="I264" s="38"/>
      <c r="J264" s="38"/>
      <c r="K264" s="24" t="str">
        <f>IFERROR(VLOOKUP(J264,'ДДС статьи'!$A$2:$D$210,3,FALSE),"")</f>
        <v/>
      </c>
      <c r="L264" s="24" t="str">
        <f>IFERROR(VLOOKUP(J264,'ДДС статьи'!$A$2:$D$210,2,FALSE),"")</f>
        <v/>
      </c>
      <c r="M264" s="24" t="str">
        <f>IFERROR(VLOOKUP(J264,'ДДС статьи'!$A$2:$D$210,4,FALSE),"")</f>
        <v/>
      </c>
      <c r="N264" s="33"/>
      <c r="O264" s="39"/>
    </row>
    <row r="265">
      <c r="A265" s="24" t="str">
        <f>IFERROR(VLOOKUP(C265,'Технический лист'!$A$3:$B$14,2,FALSE),"")</f>
        <v/>
      </c>
      <c r="B265" s="24" t="str">
        <f t="shared" si="1"/>
        <v/>
      </c>
      <c r="C265" s="24" t="str">
        <f t="shared" si="2"/>
        <v/>
      </c>
      <c r="D265" s="35"/>
      <c r="E265" s="36"/>
      <c r="F265" s="37"/>
      <c r="G265" s="38"/>
      <c r="H265" s="38"/>
      <c r="I265" s="38"/>
      <c r="J265" s="38"/>
      <c r="K265" s="24" t="str">
        <f>IFERROR(VLOOKUP(J265,'ДДС статьи'!$A$2:$D$210,3,FALSE),"")</f>
        <v/>
      </c>
      <c r="L265" s="24" t="str">
        <f>IFERROR(VLOOKUP(J265,'ДДС статьи'!$A$2:$D$210,2,FALSE),"")</f>
        <v/>
      </c>
      <c r="M265" s="24" t="str">
        <f>IFERROR(VLOOKUP(J265,'ДДС статьи'!$A$2:$D$210,4,FALSE),"")</f>
        <v/>
      </c>
      <c r="N265" s="33"/>
      <c r="O265" s="39"/>
    </row>
    <row r="266">
      <c r="A266" s="24" t="str">
        <f>IFERROR(VLOOKUP(C266,'Технический лист'!$A$3:$B$14,2,FALSE),"")</f>
        <v/>
      </c>
      <c r="B266" s="24" t="str">
        <f t="shared" si="1"/>
        <v/>
      </c>
      <c r="C266" s="24" t="str">
        <f t="shared" si="2"/>
        <v/>
      </c>
      <c r="D266" s="35"/>
      <c r="E266" s="36"/>
      <c r="F266" s="37"/>
      <c r="G266" s="38"/>
      <c r="H266" s="38"/>
      <c r="I266" s="38"/>
      <c r="J266" s="38"/>
      <c r="K266" s="24" t="str">
        <f>IFERROR(VLOOKUP(J266,'ДДС статьи'!$A$2:$D$210,3,FALSE),"")</f>
        <v/>
      </c>
      <c r="L266" s="24" t="str">
        <f>IFERROR(VLOOKUP(J266,'ДДС статьи'!$A$2:$D$210,2,FALSE),"")</f>
        <v/>
      </c>
      <c r="M266" s="24" t="str">
        <f>IFERROR(VLOOKUP(J266,'ДДС статьи'!$A$2:$D$210,4,FALSE),"")</f>
        <v/>
      </c>
      <c r="N266" s="33"/>
      <c r="O266" s="39"/>
    </row>
    <row r="267">
      <c r="A267" s="24" t="str">
        <f>IFERROR(VLOOKUP(C267,'Технический лист'!$A$3:$B$14,2,FALSE),"")</f>
        <v/>
      </c>
      <c r="B267" s="24" t="str">
        <f t="shared" si="1"/>
        <v/>
      </c>
      <c r="C267" s="24" t="str">
        <f t="shared" si="2"/>
        <v/>
      </c>
      <c r="D267" s="35"/>
      <c r="E267" s="36"/>
      <c r="F267" s="37"/>
      <c r="G267" s="38"/>
      <c r="H267" s="38"/>
      <c r="I267" s="38"/>
      <c r="J267" s="38"/>
      <c r="K267" s="24" t="str">
        <f>IFERROR(VLOOKUP(J267,'ДДС статьи'!$A$2:$D$210,3,FALSE),"")</f>
        <v/>
      </c>
      <c r="L267" s="24" t="str">
        <f>IFERROR(VLOOKUP(J267,'ДДС статьи'!$A$2:$D$210,2,FALSE),"")</f>
        <v/>
      </c>
      <c r="M267" s="24" t="str">
        <f>IFERROR(VLOOKUP(J267,'ДДС статьи'!$A$2:$D$210,4,FALSE),"")</f>
        <v/>
      </c>
      <c r="N267" s="33"/>
      <c r="O267" s="39"/>
    </row>
    <row r="268">
      <c r="A268" s="24" t="str">
        <f>IFERROR(VLOOKUP(C268,'Технический лист'!$A$3:$B$14,2,FALSE),"")</f>
        <v/>
      </c>
      <c r="B268" s="24" t="str">
        <f t="shared" si="1"/>
        <v/>
      </c>
      <c r="C268" s="24" t="str">
        <f t="shared" si="2"/>
        <v/>
      </c>
      <c r="D268" s="35"/>
      <c r="E268" s="36"/>
      <c r="F268" s="37"/>
      <c r="G268" s="38"/>
      <c r="H268" s="38"/>
      <c r="I268" s="38"/>
      <c r="J268" s="38"/>
      <c r="K268" s="24" t="str">
        <f>IFERROR(VLOOKUP(J268,'ДДС статьи'!$A$2:$D$210,3,FALSE),"")</f>
        <v/>
      </c>
      <c r="L268" s="24" t="str">
        <f>IFERROR(VLOOKUP(J268,'ДДС статьи'!$A$2:$D$210,2,FALSE),"")</f>
        <v/>
      </c>
      <c r="M268" s="24" t="str">
        <f>IFERROR(VLOOKUP(J268,'ДДС статьи'!$A$2:$D$210,4,FALSE),"")</f>
        <v/>
      </c>
      <c r="N268" s="33"/>
      <c r="O268" s="39"/>
    </row>
    <row r="269">
      <c r="A269" s="24" t="str">
        <f>IFERROR(VLOOKUP(C269,'Технический лист'!$A$3:$B$14,2,FALSE),"")</f>
        <v/>
      </c>
      <c r="B269" s="24" t="str">
        <f t="shared" si="1"/>
        <v/>
      </c>
      <c r="C269" s="24" t="str">
        <f t="shared" si="2"/>
        <v/>
      </c>
      <c r="D269" s="35"/>
      <c r="E269" s="36"/>
      <c r="F269" s="37"/>
      <c r="G269" s="38"/>
      <c r="H269" s="38"/>
      <c r="I269" s="38"/>
      <c r="J269" s="38"/>
      <c r="K269" s="24" t="str">
        <f>IFERROR(VLOOKUP(J269,'ДДС статьи'!$A$2:$D$210,3,FALSE),"")</f>
        <v/>
      </c>
      <c r="L269" s="24" t="str">
        <f>IFERROR(VLOOKUP(J269,'ДДС статьи'!$A$2:$D$210,2,FALSE),"")</f>
        <v/>
      </c>
      <c r="M269" s="24" t="str">
        <f>IFERROR(VLOOKUP(J269,'ДДС статьи'!$A$2:$D$210,4,FALSE),"")</f>
        <v/>
      </c>
      <c r="N269" s="33"/>
      <c r="O269" s="39"/>
    </row>
    <row r="270">
      <c r="A270" s="24" t="str">
        <f>IFERROR(VLOOKUP(C270,'Технический лист'!$A$3:$B$14,2,FALSE),"")</f>
        <v/>
      </c>
      <c r="B270" s="24" t="str">
        <f t="shared" si="1"/>
        <v/>
      </c>
      <c r="C270" s="24" t="str">
        <f t="shared" si="2"/>
        <v/>
      </c>
      <c r="D270" s="35"/>
      <c r="E270" s="36"/>
      <c r="F270" s="37"/>
      <c r="G270" s="38"/>
      <c r="H270" s="38"/>
      <c r="I270" s="38"/>
      <c r="J270" s="38"/>
      <c r="K270" s="24" t="str">
        <f>IFERROR(VLOOKUP(J270,'ДДС статьи'!$A$2:$D$210,3,FALSE),"")</f>
        <v/>
      </c>
      <c r="L270" s="24" t="str">
        <f>IFERROR(VLOOKUP(J270,'ДДС статьи'!$A$2:$D$210,2,FALSE),"")</f>
        <v/>
      </c>
      <c r="M270" s="24" t="str">
        <f>IFERROR(VLOOKUP(J270,'ДДС статьи'!$A$2:$D$210,4,FALSE),"")</f>
        <v/>
      </c>
      <c r="N270" s="33"/>
      <c r="O270" s="39"/>
    </row>
    <row r="271">
      <c r="A271" s="24" t="str">
        <f>IFERROR(VLOOKUP(C271,'Технический лист'!$A$3:$B$14,2,FALSE),"")</f>
        <v/>
      </c>
      <c r="B271" s="24" t="str">
        <f t="shared" si="1"/>
        <v/>
      </c>
      <c r="C271" s="24" t="str">
        <f t="shared" si="2"/>
        <v/>
      </c>
      <c r="D271" s="35"/>
      <c r="E271" s="36"/>
      <c r="F271" s="37"/>
      <c r="G271" s="38"/>
      <c r="H271" s="38"/>
      <c r="I271" s="38"/>
      <c r="J271" s="38"/>
      <c r="K271" s="24" t="str">
        <f>IFERROR(VLOOKUP(J271,'ДДС статьи'!$A$2:$D$210,3,FALSE),"")</f>
        <v/>
      </c>
      <c r="L271" s="24" t="str">
        <f>IFERROR(VLOOKUP(J271,'ДДС статьи'!$A$2:$D$210,2,FALSE),"")</f>
        <v/>
      </c>
      <c r="M271" s="24" t="str">
        <f>IFERROR(VLOOKUP(J271,'ДДС статьи'!$A$2:$D$210,4,FALSE),"")</f>
        <v/>
      </c>
      <c r="N271" s="33"/>
      <c r="O271" s="39"/>
    </row>
    <row r="272">
      <c r="A272" s="24" t="str">
        <f>IFERROR(VLOOKUP(C272,'Технический лист'!$A$3:$B$14,2,FALSE),"")</f>
        <v/>
      </c>
      <c r="B272" s="24" t="str">
        <f t="shared" si="1"/>
        <v/>
      </c>
      <c r="C272" s="24" t="str">
        <f t="shared" si="2"/>
        <v/>
      </c>
      <c r="D272" s="35"/>
      <c r="E272" s="36"/>
      <c r="F272" s="37"/>
      <c r="G272" s="38"/>
      <c r="H272" s="38"/>
      <c r="I272" s="38"/>
      <c r="J272" s="38"/>
      <c r="K272" s="24" t="str">
        <f>IFERROR(VLOOKUP(J272,'ДДС статьи'!$A$2:$D$210,3,FALSE),"")</f>
        <v/>
      </c>
      <c r="L272" s="24" t="str">
        <f>IFERROR(VLOOKUP(J272,'ДДС статьи'!$A$2:$D$210,2,FALSE),"")</f>
        <v/>
      </c>
      <c r="M272" s="24" t="str">
        <f>IFERROR(VLOOKUP(J272,'ДДС статьи'!$A$2:$D$210,4,FALSE),"")</f>
        <v/>
      </c>
      <c r="N272" s="33"/>
      <c r="O272" s="39"/>
    </row>
    <row r="273">
      <c r="A273" s="24" t="str">
        <f>IFERROR(VLOOKUP(C273,'Технический лист'!$A$3:$B$14,2,FALSE),"")</f>
        <v/>
      </c>
      <c r="B273" s="24" t="str">
        <f t="shared" si="1"/>
        <v/>
      </c>
      <c r="C273" s="24" t="str">
        <f t="shared" si="2"/>
        <v/>
      </c>
      <c r="D273" s="35"/>
      <c r="E273" s="36"/>
      <c r="F273" s="37"/>
      <c r="G273" s="38"/>
      <c r="H273" s="38"/>
      <c r="I273" s="38"/>
      <c r="J273" s="38"/>
      <c r="K273" s="24" t="str">
        <f>IFERROR(VLOOKUP(J273,'ДДС статьи'!$A$2:$D$210,3,FALSE),"")</f>
        <v/>
      </c>
      <c r="L273" s="24" t="str">
        <f>IFERROR(VLOOKUP(J273,'ДДС статьи'!$A$2:$D$210,2,FALSE),"")</f>
        <v/>
      </c>
      <c r="M273" s="24" t="str">
        <f>IFERROR(VLOOKUP(J273,'ДДС статьи'!$A$2:$D$210,4,FALSE),"")</f>
        <v/>
      </c>
      <c r="N273" s="33"/>
      <c r="O273" s="39"/>
    </row>
    <row r="274">
      <c r="A274" s="24" t="str">
        <f>IFERROR(VLOOKUP(C274,'Технический лист'!$A$3:$B$14,2,FALSE),"")</f>
        <v/>
      </c>
      <c r="B274" s="24" t="str">
        <f t="shared" si="1"/>
        <v/>
      </c>
      <c r="C274" s="24" t="str">
        <f t="shared" si="2"/>
        <v/>
      </c>
      <c r="D274" s="35"/>
      <c r="E274" s="36"/>
      <c r="F274" s="37"/>
      <c r="G274" s="38"/>
      <c r="H274" s="38"/>
      <c r="I274" s="38"/>
      <c r="J274" s="38"/>
      <c r="K274" s="24" t="str">
        <f>IFERROR(VLOOKUP(J274,'ДДС статьи'!$A$2:$D$210,3,FALSE),"")</f>
        <v/>
      </c>
      <c r="L274" s="24" t="str">
        <f>IFERROR(VLOOKUP(J274,'ДДС статьи'!$A$2:$D$210,2,FALSE),"")</f>
        <v/>
      </c>
      <c r="M274" s="24" t="str">
        <f>IFERROR(VLOOKUP(J274,'ДДС статьи'!$A$2:$D$210,4,FALSE),"")</f>
        <v/>
      </c>
      <c r="N274" s="33"/>
      <c r="O274" s="39"/>
    </row>
    <row r="275">
      <c r="A275" s="24" t="str">
        <f>IFERROR(VLOOKUP(C275,'Технический лист'!$A$3:$B$14,2,FALSE),"")</f>
        <v/>
      </c>
      <c r="B275" s="24" t="str">
        <f t="shared" si="1"/>
        <v/>
      </c>
      <c r="C275" s="24" t="str">
        <f t="shared" si="2"/>
        <v/>
      </c>
      <c r="D275" s="35"/>
      <c r="E275" s="36"/>
      <c r="F275" s="37"/>
      <c r="G275" s="38"/>
      <c r="H275" s="38"/>
      <c r="I275" s="38"/>
      <c r="J275" s="38"/>
      <c r="K275" s="24" t="str">
        <f>IFERROR(VLOOKUP(J275,'ДДС статьи'!$A$2:$D$210,3,FALSE),"")</f>
        <v/>
      </c>
      <c r="L275" s="24" t="str">
        <f>IFERROR(VLOOKUP(J275,'ДДС статьи'!$A$2:$D$210,2,FALSE),"")</f>
        <v/>
      </c>
      <c r="M275" s="24" t="str">
        <f>IFERROR(VLOOKUP(J275,'ДДС статьи'!$A$2:$D$210,4,FALSE),"")</f>
        <v/>
      </c>
      <c r="N275" s="33"/>
      <c r="O275" s="39"/>
    </row>
    <row r="276">
      <c r="A276" s="24" t="str">
        <f>IFERROR(VLOOKUP(C276,'Технический лист'!$A$3:$B$14,2,FALSE),"")</f>
        <v/>
      </c>
      <c r="B276" s="24" t="str">
        <f t="shared" si="1"/>
        <v/>
      </c>
      <c r="C276" s="24" t="str">
        <f t="shared" si="2"/>
        <v/>
      </c>
      <c r="D276" s="35"/>
      <c r="E276" s="36"/>
      <c r="F276" s="37"/>
      <c r="G276" s="38"/>
      <c r="H276" s="38"/>
      <c r="I276" s="38"/>
      <c r="J276" s="38"/>
      <c r="K276" s="24" t="str">
        <f>IFERROR(VLOOKUP(J276,'ДДС статьи'!$A$2:$D$210,3,FALSE),"")</f>
        <v/>
      </c>
      <c r="L276" s="24" t="str">
        <f>IFERROR(VLOOKUP(J276,'ДДС статьи'!$A$2:$D$210,2,FALSE),"")</f>
        <v/>
      </c>
      <c r="M276" s="24" t="str">
        <f>IFERROR(VLOOKUP(J276,'ДДС статьи'!$A$2:$D$210,4,FALSE),"")</f>
        <v/>
      </c>
      <c r="N276" s="33"/>
      <c r="O276" s="39"/>
    </row>
    <row r="277">
      <c r="A277" s="24" t="str">
        <f>IFERROR(VLOOKUP(C277,'Технический лист'!$A$3:$B$14,2,FALSE),"")</f>
        <v/>
      </c>
      <c r="B277" s="24" t="str">
        <f t="shared" si="1"/>
        <v/>
      </c>
      <c r="C277" s="24" t="str">
        <f t="shared" si="2"/>
        <v/>
      </c>
      <c r="D277" s="35"/>
      <c r="E277" s="36"/>
      <c r="F277" s="37"/>
      <c r="G277" s="38"/>
      <c r="H277" s="38"/>
      <c r="I277" s="38"/>
      <c r="J277" s="38"/>
      <c r="K277" s="24" t="str">
        <f>IFERROR(VLOOKUP(J277,'ДДС статьи'!$A$2:$D$210,3,FALSE),"")</f>
        <v/>
      </c>
      <c r="L277" s="24" t="str">
        <f>IFERROR(VLOOKUP(J277,'ДДС статьи'!$A$2:$D$210,2,FALSE),"")</f>
        <v/>
      </c>
      <c r="M277" s="24" t="str">
        <f>IFERROR(VLOOKUP(J277,'ДДС статьи'!$A$2:$D$210,4,FALSE),"")</f>
        <v/>
      </c>
      <c r="N277" s="33"/>
      <c r="O277" s="39"/>
    </row>
    <row r="278">
      <c r="A278" s="24" t="str">
        <f>IFERROR(VLOOKUP(C278,'Технический лист'!$A$3:$B$14,2,FALSE),"")</f>
        <v/>
      </c>
      <c r="B278" s="24" t="str">
        <f t="shared" si="1"/>
        <v/>
      </c>
      <c r="C278" s="24" t="str">
        <f t="shared" si="2"/>
        <v/>
      </c>
      <c r="D278" s="35"/>
      <c r="E278" s="36"/>
      <c r="F278" s="37"/>
      <c r="G278" s="38"/>
      <c r="H278" s="38"/>
      <c r="I278" s="38"/>
      <c r="J278" s="38"/>
      <c r="K278" s="24" t="str">
        <f>IFERROR(VLOOKUP(J278,'ДДС статьи'!$A$2:$D$210,3,FALSE),"")</f>
        <v/>
      </c>
      <c r="L278" s="24" t="str">
        <f>IFERROR(VLOOKUP(J278,'ДДС статьи'!$A$2:$D$210,2,FALSE),"")</f>
        <v/>
      </c>
      <c r="M278" s="24" t="str">
        <f>IFERROR(VLOOKUP(J278,'ДДС статьи'!$A$2:$D$210,4,FALSE),"")</f>
        <v/>
      </c>
      <c r="N278" s="33"/>
      <c r="O278" s="39"/>
    </row>
    <row r="279">
      <c r="A279" s="24" t="str">
        <f>IFERROR(VLOOKUP(C279,'Технический лист'!$A$3:$B$14,2,FALSE),"")</f>
        <v/>
      </c>
      <c r="B279" s="24" t="str">
        <f t="shared" si="1"/>
        <v/>
      </c>
      <c r="C279" s="24" t="str">
        <f t="shared" si="2"/>
        <v/>
      </c>
      <c r="D279" s="35"/>
      <c r="E279" s="36"/>
      <c r="F279" s="37"/>
      <c r="G279" s="38"/>
      <c r="H279" s="38"/>
      <c r="I279" s="38"/>
      <c r="J279" s="38"/>
      <c r="K279" s="24" t="str">
        <f>IFERROR(VLOOKUP(J279,'ДДС статьи'!$A$2:$D$210,3,FALSE),"")</f>
        <v/>
      </c>
      <c r="L279" s="24" t="str">
        <f>IFERROR(VLOOKUP(J279,'ДДС статьи'!$A$2:$D$210,2,FALSE),"")</f>
        <v/>
      </c>
      <c r="M279" s="24" t="str">
        <f>IFERROR(VLOOKUP(J279,'ДДС статьи'!$A$2:$D$210,4,FALSE),"")</f>
        <v/>
      </c>
      <c r="N279" s="33"/>
      <c r="O279" s="39"/>
    </row>
    <row r="280">
      <c r="A280" s="24" t="str">
        <f>IFERROR(VLOOKUP(C280,'Технический лист'!$A$3:$B$14,2,FALSE),"")</f>
        <v/>
      </c>
      <c r="B280" s="24" t="str">
        <f t="shared" si="1"/>
        <v/>
      </c>
      <c r="C280" s="24" t="str">
        <f t="shared" si="2"/>
        <v/>
      </c>
      <c r="D280" s="35"/>
      <c r="E280" s="36"/>
      <c r="F280" s="37"/>
      <c r="G280" s="38"/>
      <c r="H280" s="38"/>
      <c r="I280" s="38"/>
      <c r="J280" s="38"/>
      <c r="K280" s="24" t="str">
        <f>IFERROR(VLOOKUP(J280,'ДДС статьи'!$A$2:$D$210,3,FALSE),"")</f>
        <v/>
      </c>
      <c r="L280" s="24" t="str">
        <f>IFERROR(VLOOKUP(J280,'ДДС статьи'!$A$2:$D$210,2,FALSE),"")</f>
        <v/>
      </c>
      <c r="M280" s="24" t="str">
        <f>IFERROR(VLOOKUP(J280,'ДДС статьи'!$A$2:$D$210,4,FALSE),"")</f>
        <v/>
      </c>
      <c r="N280" s="33"/>
      <c r="O280" s="39"/>
    </row>
    <row r="281">
      <c r="A281" s="24" t="str">
        <f>IFERROR(VLOOKUP(C281,'Технический лист'!$A$3:$B$14,2,FALSE),"")</f>
        <v/>
      </c>
      <c r="B281" s="24" t="str">
        <f t="shared" si="1"/>
        <v/>
      </c>
      <c r="C281" s="24" t="str">
        <f t="shared" si="2"/>
        <v/>
      </c>
      <c r="D281" s="35"/>
      <c r="E281" s="36"/>
      <c r="F281" s="37"/>
      <c r="G281" s="38"/>
      <c r="H281" s="38"/>
      <c r="I281" s="38"/>
      <c r="J281" s="38"/>
      <c r="K281" s="24" t="str">
        <f>IFERROR(VLOOKUP(J281,'ДДС статьи'!$A$2:$D$210,3,FALSE),"")</f>
        <v/>
      </c>
      <c r="L281" s="24" t="str">
        <f>IFERROR(VLOOKUP(J281,'ДДС статьи'!$A$2:$D$210,2,FALSE),"")</f>
        <v/>
      </c>
      <c r="M281" s="24" t="str">
        <f>IFERROR(VLOOKUP(J281,'ДДС статьи'!$A$2:$D$210,4,FALSE),"")</f>
        <v/>
      </c>
      <c r="N281" s="33"/>
      <c r="O281" s="39"/>
    </row>
    <row r="282">
      <c r="A282" s="24" t="str">
        <f>IFERROR(VLOOKUP(C282,'Технический лист'!$A$3:$B$14,2,FALSE),"")</f>
        <v/>
      </c>
      <c r="B282" s="24" t="str">
        <f t="shared" si="1"/>
        <v/>
      </c>
      <c r="C282" s="24" t="str">
        <f t="shared" si="2"/>
        <v/>
      </c>
      <c r="D282" s="35"/>
      <c r="E282" s="36"/>
      <c r="F282" s="37"/>
      <c r="G282" s="38"/>
      <c r="H282" s="38"/>
      <c r="I282" s="38"/>
      <c r="J282" s="38"/>
      <c r="K282" s="24" t="str">
        <f>IFERROR(VLOOKUP(J282,'ДДС статьи'!$A$2:$D$210,3,FALSE),"")</f>
        <v/>
      </c>
      <c r="L282" s="24" t="str">
        <f>IFERROR(VLOOKUP(J282,'ДДС статьи'!$A$2:$D$210,2,FALSE),"")</f>
        <v/>
      </c>
      <c r="M282" s="24" t="str">
        <f>IFERROR(VLOOKUP(J282,'ДДС статьи'!$A$2:$D$210,4,FALSE),"")</f>
        <v/>
      </c>
      <c r="N282" s="33"/>
      <c r="O282" s="39"/>
    </row>
    <row r="283">
      <c r="A283" s="24" t="str">
        <f>IFERROR(VLOOKUP(C283,'Технический лист'!$A$3:$B$14,2,FALSE),"")</f>
        <v/>
      </c>
      <c r="B283" s="24" t="str">
        <f t="shared" si="1"/>
        <v/>
      </c>
      <c r="C283" s="24" t="str">
        <f t="shared" si="2"/>
        <v/>
      </c>
      <c r="D283" s="35"/>
      <c r="E283" s="36"/>
      <c r="F283" s="37"/>
      <c r="G283" s="38"/>
      <c r="H283" s="38"/>
      <c r="I283" s="38"/>
      <c r="J283" s="38"/>
      <c r="K283" s="24" t="str">
        <f>IFERROR(VLOOKUP(J283,'ДДС статьи'!$A$2:$D$210,3,FALSE),"")</f>
        <v/>
      </c>
      <c r="L283" s="24" t="str">
        <f>IFERROR(VLOOKUP(J283,'ДДС статьи'!$A$2:$D$210,2,FALSE),"")</f>
        <v/>
      </c>
      <c r="M283" s="24" t="str">
        <f>IFERROR(VLOOKUP(J283,'ДДС статьи'!$A$2:$D$210,4,FALSE),"")</f>
        <v/>
      </c>
      <c r="N283" s="33"/>
      <c r="O283" s="39"/>
    </row>
    <row r="284">
      <c r="A284" s="24" t="str">
        <f>IFERROR(VLOOKUP(C284,'Технический лист'!$A$3:$B$14,2,FALSE),"")</f>
        <v/>
      </c>
      <c r="B284" s="24" t="str">
        <f t="shared" si="1"/>
        <v/>
      </c>
      <c r="C284" s="24" t="str">
        <f t="shared" si="2"/>
        <v/>
      </c>
      <c r="D284" s="35"/>
      <c r="E284" s="36"/>
      <c r="F284" s="37"/>
      <c r="G284" s="38"/>
      <c r="H284" s="38"/>
      <c r="I284" s="38"/>
      <c r="J284" s="38"/>
      <c r="K284" s="24" t="str">
        <f>IFERROR(VLOOKUP(J284,'ДДС статьи'!$A$2:$D$210,3,FALSE),"")</f>
        <v/>
      </c>
      <c r="L284" s="24" t="str">
        <f>IFERROR(VLOOKUP(J284,'ДДС статьи'!$A$2:$D$210,2,FALSE),"")</f>
        <v/>
      </c>
      <c r="M284" s="24" t="str">
        <f>IFERROR(VLOOKUP(J284,'ДДС статьи'!$A$2:$D$210,4,FALSE),"")</f>
        <v/>
      </c>
      <c r="N284" s="33"/>
      <c r="O284" s="39"/>
    </row>
    <row r="285">
      <c r="A285" s="24" t="str">
        <f>IFERROR(VLOOKUP(C285,'Технический лист'!$A$3:$B$14,2,FALSE),"")</f>
        <v/>
      </c>
      <c r="B285" s="24" t="str">
        <f t="shared" si="1"/>
        <v/>
      </c>
      <c r="C285" s="24" t="str">
        <f t="shared" si="2"/>
        <v/>
      </c>
      <c r="D285" s="35"/>
      <c r="E285" s="36"/>
      <c r="F285" s="37"/>
      <c r="G285" s="38"/>
      <c r="H285" s="38"/>
      <c r="I285" s="38"/>
      <c r="J285" s="38"/>
      <c r="K285" s="24" t="str">
        <f>IFERROR(VLOOKUP(J285,'ДДС статьи'!$A$2:$D$210,3,FALSE),"")</f>
        <v/>
      </c>
      <c r="L285" s="24" t="str">
        <f>IFERROR(VLOOKUP(J285,'ДДС статьи'!$A$2:$D$210,2,FALSE),"")</f>
        <v/>
      </c>
      <c r="M285" s="24" t="str">
        <f>IFERROR(VLOOKUP(J285,'ДДС статьи'!$A$2:$D$210,4,FALSE),"")</f>
        <v/>
      </c>
      <c r="N285" s="33"/>
      <c r="O285" s="39"/>
    </row>
    <row r="286">
      <c r="A286" s="24" t="str">
        <f>IFERROR(VLOOKUP(C286,'Технический лист'!$A$3:$B$14,2,FALSE),"")</f>
        <v/>
      </c>
      <c r="B286" s="24" t="str">
        <f t="shared" si="1"/>
        <v/>
      </c>
      <c r="C286" s="24" t="str">
        <f t="shared" si="2"/>
        <v/>
      </c>
      <c r="D286" s="35"/>
      <c r="E286" s="36"/>
      <c r="F286" s="37"/>
      <c r="G286" s="38"/>
      <c r="H286" s="38"/>
      <c r="I286" s="38"/>
      <c r="J286" s="38"/>
      <c r="K286" s="24" t="str">
        <f>IFERROR(VLOOKUP(J286,'ДДС статьи'!$A$2:$D$210,3,FALSE),"")</f>
        <v/>
      </c>
      <c r="L286" s="24" t="str">
        <f>IFERROR(VLOOKUP(J286,'ДДС статьи'!$A$2:$D$210,2,FALSE),"")</f>
        <v/>
      </c>
      <c r="M286" s="24" t="str">
        <f>IFERROR(VLOOKUP(J286,'ДДС статьи'!$A$2:$D$210,4,FALSE),"")</f>
        <v/>
      </c>
      <c r="N286" s="33"/>
      <c r="O286" s="39"/>
    </row>
    <row r="287">
      <c r="A287" s="24" t="str">
        <f>IFERROR(VLOOKUP(C287,'Технический лист'!$A$3:$B$14,2,FALSE),"")</f>
        <v/>
      </c>
      <c r="B287" s="24" t="str">
        <f t="shared" si="1"/>
        <v/>
      </c>
      <c r="C287" s="24" t="str">
        <f t="shared" si="2"/>
        <v/>
      </c>
      <c r="D287" s="35"/>
      <c r="E287" s="36"/>
      <c r="F287" s="37"/>
      <c r="G287" s="38"/>
      <c r="H287" s="38"/>
      <c r="I287" s="38"/>
      <c r="J287" s="38"/>
      <c r="K287" s="24" t="str">
        <f>IFERROR(VLOOKUP(J287,'ДДС статьи'!$A$2:$D$210,3,FALSE),"")</f>
        <v/>
      </c>
      <c r="L287" s="24" t="str">
        <f>IFERROR(VLOOKUP(J287,'ДДС статьи'!$A$2:$D$210,2,FALSE),"")</f>
        <v/>
      </c>
      <c r="M287" s="24" t="str">
        <f>IFERROR(VLOOKUP(J287,'ДДС статьи'!$A$2:$D$210,4,FALSE),"")</f>
        <v/>
      </c>
      <c r="N287" s="33"/>
      <c r="O287" s="39"/>
    </row>
    <row r="288">
      <c r="A288" s="24" t="str">
        <f>IFERROR(VLOOKUP(C288,'Технический лист'!$A$3:$B$14,2,FALSE),"")</f>
        <v/>
      </c>
      <c r="B288" s="24" t="str">
        <f t="shared" si="1"/>
        <v/>
      </c>
      <c r="C288" s="24" t="str">
        <f t="shared" si="2"/>
        <v/>
      </c>
      <c r="D288" s="35"/>
      <c r="E288" s="36"/>
      <c r="F288" s="37"/>
      <c r="G288" s="38"/>
      <c r="H288" s="38"/>
      <c r="I288" s="38"/>
      <c r="J288" s="38"/>
      <c r="K288" s="24" t="str">
        <f>IFERROR(VLOOKUP(J288,'ДДС статьи'!$A$2:$D$210,3,FALSE),"")</f>
        <v/>
      </c>
      <c r="L288" s="24" t="str">
        <f>IFERROR(VLOOKUP(J288,'ДДС статьи'!$A$2:$D$210,2,FALSE),"")</f>
        <v/>
      </c>
      <c r="M288" s="24" t="str">
        <f>IFERROR(VLOOKUP(J288,'ДДС статьи'!$A$2:$D$210,4,FALSE),"")</f>
        <v/>
      </c>
      <c r="N288" s="33"/>
      <c r="O288" s="39"/>
    </row>
    <row r="289">
      <c r="A289" s="24" t="str">
        <f>IFERROR(VLOOKUP(C289,'Технический лист'!$A$3:$B$14,2,FALSE),"")</f>
        <v/>
      </c>
      <c r="B289" s="24" t="str">
        <f t="shared" si="1"/>
        <v/>
      </c>
      <c r="C289" s="24" t="str">
        <f t="shared" si="2"/>
        <v/>
      </c>
      <c r="D289" s="35"/>
      <c r="E289" s="36"/>
      <c r="F289" s="37"/>
      <c r="G289" s="38"/>
      <c r="H289" s="38"/>
      <c r="I289" s="38"/>
      <c r="J289" s="38"/>
      <c r="K289" s="24" t="str">
        <f>IFERROR(VLOOKUP(J289,'ДДС статьи'!$A$2:$D$210,3,FALSE),"")</f>
        <v/>
      </c>
      <c r="L289" s="24" t="str">
        <f>IFERROR(VLOOKUP(J289,'ДДС статьи'!$A$2:$D$210,2,FALSE),"")</f>
        <v/>
      </c>
      <c r="M289" s="24" t="str">
        <f>IFERROR(VLOOKUP(J289,'ДДС статьи'!$A$2:$D$210,4,FALSE),"")</f>
        <v/>
      </c>
      <c r="N289" s="33"/>
      <c r="O289" s="39"/>
    </row>
    <row r="290">
      <c r="A290" s="24" t="str">
        <f>IFERROR(VLOOKUP(C290,'Технический лист'!$A$3:$B$14,2,FALSE),"")</f>
        <v/>
      </c>
      <c r="B290" s="24" t="str">
        <f t="shared" si="1"/>
        <v/>
      </c>
      <c r="C290" s="24" t="str">
        <f t="shared" si="2"/>
        <v/>
      </c>
      <c r="D290" s="35"/>
      <c r="E290" s="36"/>
      <c r="F290" s="37"/>
      <c r="G290" s="38"/>
      <c r="H290" s="38"/>
      <c r="I290" s="38"/>
      <c r="J290" s="38"/>
      <c r="K290" s="24" t="str">
        <f>IFERROR(VLOOKUP(J290,'ДДС статьи'!$A$2:$D$210,3,FALSE),"")</f>
        <v/>
      </c>
      <c r="L290" s="24" t="str">
        <f>IFERROR(VLOOKUP(J290,'ДДС статьи'!$A$2:$D$210,2,FALSE),"")</f>
        <v/>
      </c>
      <c r="M290" s="24" t="str">
        <f>IFERROR(VLOOKUP(J290,'ДДС статьи'!$A$2:$D$210,4,FALSE),"")</f>
        <v/>
      </c>
      <c r="N290" s="33"/>
      <c r="O290" s="39"/>
    </row>
    <row r="291">
      <c r="A291" s="24" t="str">
        <f>IFERROR(VLOOKUP(C291,'Технический лист'!$A$3:$B$14,2,FALSE),"")</f>
        <v/>
      </c>
      <c r="B291" s="24" t="str">
        <f t="shared" si="1"/>
        <v/>
      </c>
      <c r="C291" s="24" t="str">
        <f t="shared" si="2"/>
        <v/>
      </c>
      <c r="D291" s="35"/>
      <c r="E291" s="36"/>
      <c r="F291" s="37"/>
      <c r="G291" s="38"/>
      <c r="H291" s="38"/>
      <c r="I291" s="38"/>
      <c r="J291" s="38"/>
      <c r="K291" s="24" t="str">
        <f>IFERROR(VLOOKUP(J291,'ДДС статьи'!$A$2:$D$210,3,FALSE),"")</f>
        <v/>
      </c>
      <c r="L291" s="24" t="str">
        <f>IFERROR(VLOOKUP(J291,'ДДС статьи'!$A$2:$D$210,2,FALSE),"")</f>
        <v/>
      </c>
      <c r="M291" s="24" t="str">
        <f>IFERROR(VLOOKUP(J291,'ДДС статьи'!$A$2:$D$210,4,FALSE),"")</f>
        <v/>
      </c>
      <c r="N291" s="33"/>
      <c r="O291" s="39"/>
    </row>
    <row r="292">
      <c r="A292" s="24" t="str">
        <f>IFERROR(VLOOKUP(C292,'Технический лист'!$A$3:$B$14,2,FALSE),"")</f>
        <v/>
      </c>
      <c r="B292" s="24" t="str">
        <f t="shared" si="1"/>
        <v/>
      </c>
      <c r="C292" s="24" t="str">
        <f t="shared" si="2"/>
        <v/>
      </c>
      <c r="D292" s="35"/>
      <c r="E292" s="36"/>
      <c r="F292" s="37"/>
      <c r="G292" s="38"/>
      <c r="H292" s="38"/>
      <c r="I292" s="38"/>
      <c r="J292" s="38"/>
      <c r="K292" s="24" t="str">
        <f>IFERROR(VLOOKUP(J292,'ДДС статьи'!$A$2:$D$210,3,FALSE),"")</f>
        <v/>
      </c>
      <c r="L292" s="24" t="str">
        <f>IFERROR(VLOOKUP(J292,'ДДС статьи'!$A$2:$D$210,2,FALSE),"")</f>
        <v/>
      </c>
      <c r="M292" s="24" t="str">
        <f>IFERROR(VLOOKUP(J292,'ДДС статьи'!$A$2:$D$210,4,FALSE),"")</f>
        <v/>
      </c>
      <c r="N292" s="33"/>
      <c r="O292" s="39"/>
    </row>
    <row r="293">
      <c r="A293" s="24" t="str">
        <f>IFERROR(VLOOKUP(C293,'Технический лист'!$A$3:$B$14,2,FALSE),"")</f>
        <v/>
      </c>
      <c r="B293" s="24" t="str">
        <f t="shared" si="1"/>
        <v/>
      </c>
      <c r="C293" s="24" t="str">
        <f t="shared" si="2"/>
        <v/>
      </c>
      <c r="D293" s="35"/>
      <c r="E293" s="36"/>
      <c r="F293" s="37"/>
      <c r="G293" s="38"/>
      <c r="H293" s="38"/>
      <c r="I293" s="38"/>
      <c r="J293" s="38"/>
      <c r="K293" s="24" t="str">
        <f>IFERROR(VLOOKUP(J293,'ДДС статьи'!$A$2:$D$210,3,FALSE),"")</f>
        <v/>
      </c>
      <c r="L293" s="24" t="str">
        <f>IFERROR(VLOOKUP(J293,'ДДС статьи'!$A$2:$D$210,2,FALSE),"")</f>
        <v/>
      </c>
      <c r="M293" s="24" t="str">
        <f>IFERROR(VLOOKUP(J293,'ДДС статьи'!$A$2:$D$210,4,FALSE),"")</f>
        <v/>
      </c>
      <c r="N293" s="33"/>
      <c r="O293" s="39"/>
    </row>
    <row r="294">
      <c r="A294" s="24" t="str">
        <f>IFERROR(VLOOKUP(C294,'Технический лист'!$A$3:$B$14,2,FALSE),"")</f>
        <v/>
      </c>
      <c r="B294" s="24" t="str">
        <f t="shared" si="1"/>
        <v/>
      </c>
      <c r="C294" s="24" t="str">
        <f t="shared" si="2"/>
        <v/>
      </c>
      <c r="D294" s="35"/>
      <c r="E294" s="36"/>
      <c r="F294" s="37"/>
      <c r="G294" s="38"/>
      <c r="H294" s="38"/>
      <c r="I294" s="38"/>
      <c r="J294" s="38"/>
      <c r="K294" s="24" t="str">
        <f>IFERROR(VLOOKUP(J294,'ДДС статьи'!$A$2:$D$210,3,FALSE),"")</f>
        <v/>
      </c>
      <c r="L294" s="24" t="str">
        <f>IFERROR(VLOOKUP(J294,'ДДС статьи'!$A$2:$D$210,2,FALSE),"")</f>
        <v/>
      </c>
      <c r="M294" s="24" t="str">
        <f>IFERROR(VLOOKUP(J294,'ДДС статьи'!$A$2:$D$210,4,FALSE),"")</f>
        <v/>
      </c>
      <c r="N294" s="33"/>
      <c r="O294" s="39"/>
    </row>
    <row r="295">
      <c r="A295" s="24" t="str">
        <f>IFERROR(VLOOKUP(C295,'Технический лист'!$A$3:$B$14,2,FALSE),"")</f>
        <v/>
      </c>
      <c r="B295" s="24" t="str">
        <f t="shared" si="1"/>
        <v/>
      </c>
      <c r="C295" s="24" t="str">
        <f t="shared" si="2"/>
        <v/>
      </c>
      <c r="D295" s="35"/>
      <c r="E295" s="36"/>
      <c r="F295" s="37"/>
      <c r="G295" s="38"/>
      <c r="H295" s="38"/>
      <c r="I295" s="38"/>
      <c r="J295" s="38"/>
      <c r="K295" s="24" t="str">
        <f>IFERROR(VLOOKUP(J295,'ДДС статьи'!$A$2:$D$210,3,FALSE),"")</f>
        <v/>
      </c>
      <c r="L295" s="24" t="str">
        <f>IFERROR(VLOOKUP(J295,'ДДС статьи'!$A$2:$D$210,2,FALSE),"")</f>
        <v/>
      </c>
      <c r="M295" s="24" t="str">
        <f>IFERROR(VLOOKUP(J295,'ДДС статьи'!$A$2:$D$210,4,FALSE),"")</f>
        <v/>
      </c>
      <c r="N295" s="33"/>
      <c r="O295" s="39"/>
    </row>
    <row r="296">
      <c r="A296" s="24" t="str">
        <f>IFERROR(VLOOKUP(C296,'Технический лист'!$A$3:$B$14,2,FALSE),"")</f>
        <v/>
      </c>
      <c r="B296" s="24" t="str">
        <f t="shared" si="1"/>
        <v/>
      </c>
      <c r="C296" s="24" t="str">
        <f t="shared" si="2"/>
        <v/>
      </c>
      <c r="D296" s="35"/>
      <c r="E296" s="36"/>
      <c r="F296" s="37"/>
      <c r="G296" s="38"/>
      <c r="H296" s="38"/>
      <c r="I296" s="38"/>
      <c r="J296" s="38"/>
      <c r="K296" s="24" t="str">
        <f>IFERROR(VLOOKUP(J296,'ДДС статьи'!$A$2:$D$210,3,FALSE),"")</f>
        <v/>
      </c>
      <c r="L296" s="24" t="str">
        <f>IFERROR(VLOOKUP(J296,'ДДС статьи'!$A$2:$D$210,2,FALSE),"")</f>
        <v/>
      </c>
      <c r="M296" s="24" t="str">
        <f>IFERROR(VLOOKUP(J296,'ДДС статьи'!$A$2:$D$210,4,FALSE),"")</f>
        <v/>
      </c>
      <c r="N296" s="33"/>
      <c r="O296" s="39"/>
    </row>
    <row r="297">
      <c r="A297" s="24" t="str">
        <f>IFERROR(VLOOKUP(C297,'Технический лист'!$A$3:$B$14,2,FALSE),"")</f>
        <v/>
      </c>
      <c r="B297" s="24" t="str">
        <f t="shared" si="1"/>
        <v/>
      </c>
      <c r="C297" s="24" t="str">
        <f t="shared" si="2"/>
        <v/>
      </c>
      <c r="D297" s="35"/>
      <c r="E297" s="36"/>
      <c r="F297" s="37"/>
      <c r="G297" s="38"/>
      <c r="H297" s="38"/>
      <c r="I297" s="38"/>
      <c r="J297" s="38"/>
      <c r="K297" s="24" t="str">
        <f>IFERROR(VLOOKUP(J297,'ДДС статьи'!$A$2:$D$210,3,FALSE),"")</f>
        <v/>
      </c>
      <c r="L297" s="24" t="str">
        <f>IFERROR(VLOOKUP(J297,'ДДС статьи'!$A$2:$D$210,2,FALSE),"")</f>
        <v/>
      </c>
      <c r="M297" s="24" t="str">
        <f>IFERROR(VLOOKUP(J297,'ДДС статьи'!$A$2:$D$210,4,FALSE),"")</f>
        <v/>
      </c>
      <c r="N297" s="33"/>
      <c r="O297" s="39"/>
    </row>
    <row r="298">
      <c r="A298" s="24" t="str">
        <f>IFERROR(VLOOKUP(C298,'Технический лист'!$A$3:$B$14,2,FALSE),"")</f>
        <v/>
      </c>
      <c r="B298" s="24" t="str">
        <f t="shared" si="1"/>
        <v/>
      </c>
      <c r="C298" s="24" t="str">
        <f t="shared" si="2"/>
        <v/>
      </c>
      <c r="D298" s="35"/>
      <c r="E298" s="36"/>
      <c r="F298" s="37"/>
      <c r="G298" s="38"/>
      <c r="H298" s="38"/>
      <c r="I298" s="38"/>
      <c r="J298" s="38"/>
      <c r="K298" s="24" t="str">
        <f>IFERROR(VLOOKUP(J298,'ДДС статьи'!$A$2:$D$210,3,FALSE),"")</f>
        <v/>
      </c>
      <c r="L298" s="24" t="str">
        <f>IFERROR(VLOOKUP(J298,'ДДС статьи'!$A$2:$D$210,2,FALSE),"")</f>
        <v/>
      </c>
      <c r="M298" s="24" t="str">
        <f>IFERROR(VLOOKUP(J298,'ДДС статьи'!$A$2:$D$210,4,FALSE),"")</f>
        <v/>
      </c>
      <c r="N298" s="33"/>
      <c r="O298" s="39"/>
    </row>
    <row r="299">
      <c r="A299" s="24" t="str">
        <f>IFERROR(VLOOKUP(C299,'Технический лист'!$A$3:$B$14,2,FALSE),"")</f>
        <v/>
      </c>
      <c r="B299" s="24" t="str">
        <f t="shared" si="1"/>
        <v/>
      </c>
      <c r="C299" s="24" t="str">
        <f t="shared" si="2"/>
        <v/>
      </c>
      <c r="D299" s="35"/>
      <c r="E299" s="36"/>
      <c r="F299" s="37"/>
      <c r="G299" s="38"/>
      <c r="H299" s="38"/>
      <c r="I299" s="38"/>
      <c r="J299" s="38"/>
      <c r="K299" s="24" t="str">
        <f>IFERROR(VLOOKUP(J299,'ДДС статьи'!$A$2:$D$210,3,FALSE),"")</f>
        <v/>
      </c>
      <c r="L299" s="24" t="str">
        <f>IFERROR(VLOOKUP(J299,'ДДС статьи'!$A$2:$D$210,2,FALSE),"")</f>
        <v/>
      </c>
      <c r="M299" s="24" t="str">
        <f>IFERROR(VLOOKUP(J299,'ДДС статьи'!$A$2:$D$210,4,FALSE),"")</f>
        <v/>
      </c>
      <c r="N299" s="33"/>
      <c r="O299" s="39"/>
    </row>
    <row r="300">
      <c r="A300" s="24" t="str">
        <f>IFERROR(VLOOKUP(C300,'Технический лист'!$A$3:$B$14,2,FALSE),"")</f>
        <v/>
      </c>
      <c r="B300" s="24" t="str">
        <f t="shared" si="1"/>
        <v/>
      </c>
      <c r="C300" s="24" t="str">
        <f t="shared" si="2"/>
        <v/>
      </c>
      <c r="D300" s="35"/>
      <c r="E300" s="36"/>
      <c r="F300" s="37"/>
      <c r="G300" s="38"/>
      <c r="H300" s="38"/>
      <c r="I300" s="38"/>
      <c r="J300" s="38"/>
      <c r="K300" s="24" t="str">
        <f>IFERROR(VLOOKUP(J300,'ДДС статьи'!$A$2:$D$210,3,FALSE),"")</f>
        <v/>
      </c>
      <c r="L300" s="24" t="str">
        <f>IFERROR(VLOOKUP(J300,'ДДС статьи'!$A$2:$D$210,2,FALSE),"")</f>
        <v/>
      </c>
      <c r="M300" s="24" t="str">
        <f>IFERROR(VLOOKUP(J300,'ДДС статьи'!$A$2:$D$210,4,FALSE),"")</f>
        <v/>
      </c>
      <c r="N300" s="33"/>
      <c r="O300" s="39"/>
    </row>
    <row r="301">
      <c r="A301" s="24" t="str">
        <f>IFERROR(VLOOKUP(C301,'Технический лист'!$A$3:$B$14,2,FALSE),"")</f>
        <v/>
      </c>
      <c r="B301" s="24" t="str">
        <f t="shared" si="1"/>
        <v/>
      </c>
      <c r="C301" s="24" t="str">
        <f t="shared" si="2"/>
        <v/>
      </c>
      <c r="D301" s="35"/>
      <c r="E301" s="36"/>
      <c r="F301" s="37"/>
      <c r="G301" s="38"/>
      <c r="H301" s="38"/>
      <c r="I301" s="38"/>
      <c r="J301" s="38"/>
      <c r="K301" s="24" t="str">
        <f>IFERROR(VLOOKUP(J301,'ДДС статьи'!$A$2:$D$210,3,FALSE),"")</f>
        <v/>
      </c>
      <c r="L301" s="24" t="str">
        <f>IFERROR(VLOOKUP(J301,'ДДС статьи'!$A$2:$D$210,2,FALSE),"")</f>
        <v/>
      </c>
      <c r="M301" s="24" t="str">
        <f>IFERROR(VLOOKUP(J301,'ДДС статьи'!$A$2:$D$210,4,FALSE),"")</f>
        <v/>
      </c>
      <c r="N301" s="33"/>
      <c r="O301" s="39"/>
    </row>
    <row r="302">
      <c r="A302" s="24" t="str">
        <f>IFERROR(VLOOKUP(C302,'Технический лист'!$A$3:$B$14,2,FALSE),"")</f>
        <v/>
      </c>
      <c r="B302" s="24" t="str">
        <f t="shared" si="1"/>
        <v/>
      </c>
      <c r="C302" s="24" t="str">
        <f t="shared" si="2"/>
        <v/>
      </c>
      <c r="D302" s="35"/>
      <c r="E302" s="36"/>
      <c r="F302" s="37"/>
      <c r="G302" s="38"/>
      <c r="H302" s="38"/>
      <c r="I302" s="38"/>
      <c r="J302" s="38"/>
      <c r="K302" s="24" t="str">
        <f>IFERROR(VLOOKUP(J302,'ДДС статьи'!$A$2:$D$210,3,FALSE),"")</f>
        <v/>
      </c>
      <c r="L302" s="24" t="str">
        <f>IFERROR(VLOOKUP(J302,'ДДС статьи'!$A$2:$D$210,2,FALSE),"")</f>
        <v/>
      </c>
      <c r="M302" s="24" t="str">
        <f>IFERROR(VLOOKUP(J302,'ДДС статьи'!$A$2:$D$210,4,FALSE),"")</f>
        <v/>
      </c>
      <c r="N302" s="33"/>
      <c r="O302" s="39"/>
    </row>
    <row r="303">
      <c r="A303" s="24" t="str">
        <f>IFERROR(VLOOKUP(C303,'Технический лист'!$A$3:$B$14,2,FALSE),"")</f>
        <v/>
      </c>
      <c r="B303" s="24" t="str">
        <f t="shared" si="1"/>
        <v/>
      </c>
      <c r="C303" s="24" t="str">
        <f t="shared" si="2"/>
        <v/>
      </c>
      <c r="D303" s="35"/>
      <c r="E303" s="36"/>
      <c r="F303" s="37"/>
      <c r="G303" s="38"/>
      <c r="H303" s="38"/>
      <c r="I303" s="38"/>
      <c r="J303" s="38"/>
      <c r="K303" s="24" t="str">
        <f>IFERROR(VLOOKUP(J303,'ДДС статьи'!$A$2:$D$210,3,FALSE),"")</f>
        <v/>
      </c>
      <c r="L303" s="24" t="str">
        <f>IFERROR(VLOOKUP(J303,'ДДС статьи'!$A$2:$D$210,2,FALSE),"")</f>
        <v/>
      </c>
      <c r="M303" s="24" t="str">
        <f>IFERROR(VLOOKUP(J303,'ДДС статьи'!$A$2:$D$210,4,FALSE),"")</f>
        <v/>
      </c>
      <c r="N303" s="33"/>
      <c r="O303" s="39"/>
    </row>
    <row r="304">
      <c r="A304" s="24" t="str">
        <f>IFERROR(VLOOKUP(C304,'Технический лист'!$A$3:$B$14,2,FALSE),"")</f>
        <v/>
      </c>
      <c r="B304" s="24" t="str">
        <f t="shared" si="1"/>
        <v/>
      </c>
      <c r="C304" s="24" t="str">
        <f t="shared" si="2"/>
        <v/>
      </c>
      <c r="D304" s="35"/>
      <c r="E304" s="36"/>
      <c r="F304" s="37"/>
      <c r="G304" s="38"/>
      <c r="H304" s="38"/>
      <c r="I304" s="38"/>
      <c r="J304" s="38"/>
      <c r="K304" s="24" t="str">
        <f>IFERROR(VLOOKUP(J304,'ДДС статьи'!$A$2:$D$210,3,FALSE),"")</f>
        <v/>
      </c>
      <c r="L304" s="24" t="str">
        <f>IFERROR(VLOOKUP(J304,'ДДС статьи'!$A$2:$D$210,2,FALSE),"")</f>
        <v/>
      </c>
      <c r="M304" s="24" t="str">
        <f>IFERROR(VLOOKUP(J304,'ДДС статьи'!$A$2:$D$210,4,FALSE),"")</f>
        <v/>
      </c>
      <c r="N304" s="33"/>
      <c r="O304" s="39"/>
    </row>
    <row r="305">
      <c r="A305" s="24" t="str">
        <f>IFERROR(VLOOKUP(C305,'Технический лист'!$A$3:$B$14,2,FALSE),"")</f>
        <v/>
      </c>
      <c r="B305" s="24" t="str">
        <f t="shared" si="1"/>
        <v/>
      </c>
      <c r="C305" s="24" t="str">
        <f t="shared" si="2"/>
        <v/>
      </c>
      <c r="D305" s="35"/>
      <c r="E305" s="36"/>
      <c r="F305" s="37"/>
      <c r="G305" s="38"/>
      <c r="H305" s="38"/>
      <c r="I305" s="38"/>
      <c r="J305" s="38"/>
      <c r="K305" s="24" t="str">
        <f>IFERROR(VLOOKUP(J305,'ДДС статьи'!$A$2:$D$210,3,FALSE),"")</f>
        <v/>
      </c>
      <c r="L305" s="24" t="str">
        <f>IFERROR(VLOOKUP(J305,'ДДС статьи'!$A$2:$D$210,2,FALSE),"")</f>
        <v/>
      </c>
      <c r="M305" s="24" t="str">
        <f>IFERROR(VLOOKUP(J305,'ДДС статьи'!$A$2:$D$210,4,FALSE),"")</f>
        <v/>
      </c>
      <c r="N305" s="33"/>
      <c r="O305" s="39"/>
    </row>
    <row r="306">
      <c r="A306" s="24" t="str">
        <f>IFERROR(VLOOKUP(C306,'Технический лист'!$A$3:$B$14,2,FALSE),"")</f>
        <v/>
      </c>
      <c r="B306" s="24" t="str">
        <f t="shared" si="1"/>
        <v/>
      </c>
      <c r="C306" s="24" t="str">
        <f t="shared" si="2"/>
        <v/>
      </c>
      <c r="D306" s="35"/>
      <c r="E306" s="36"/>
      <c r="F306" s="37"/>
      <c r="G306" s="38"/>
      <c r="H306" s="38"/>
      <c r="I306" s="38"/>
      <c r="J306" s="38"/>
      <c r="K306" s="24" t="str">
        <f>IFERROR(VLOOKUP(J306,'ДДС статьи'!$A$2:$D$210,3,FALSE),"")</f>
        <v/>
      </c>
      <c r="L306" s="24" t="str">
        <f>IFERROR(VLOOKUP(J306,'ДДС статьи'!$A$2:$D$210,2,FALSE),"")</f>
        <v/>
      </c>
      <c r="M306" s="24" t="str">
        <f>IFERROR(VLOOKUP(J306,'ДДС статьи'!$A$2:$D$210,4,FALSE),"")</f>
        <v/>
      </c>
      <c r="N306" s="33"/>
      <c r="O306" s="39"/>
    </row>
    <row r="307">
      <c r="A307" s="24" t="str">
        <f>IFERROR(VLOOKUP(C307,'Технический лист'!$A$3:$B$14,2,FALSE),"")</f>
        <v/>
      </c>
      <c r="B307" s="24" t="str">
        <f t="shared" si="1"/>
        <v/>
      </c>
      <c r="C307" s="24" t="str">
        <f t="shared" si="2"/>
        <v/>
      </c>
      <c r="D307" s="35"/>
      <c r="E307" s="36"/>
      <c r="F307" s="37"/>
      <c r="G307" s="38"/>
      <c r="H307" s="38"/>
      <c r="I307" s="38"/>
      <c r="J307" s="38"/>
      <c r="K307" s="24" t="str">
        <f>IFERROR(VLOOKUP(J307,'ДДС статьи'!$A$2:$D$210,3,FALSE),"")</f>
        <v/>
      </c>
      <c r="L307" s="24" t="str">
        <f>IFERROR(VLOOKUP(J307,'ДДС статьи'!$A$2:$D$210,2,FALSE),"")</f>
        <v/>
      </c>
      <c r="M307" s="24" t="str">
        <f>IFERROR(VLOOKUP(J307,'ДДС статьи'!$A$2:$D$210,4,FALSE),"")</f>
        <v/>
      </c>
      <c r="N307" s="33"/>
      <c r="O307" s="39"/>
    </row>
    <row r="308">
      <c r="A308" s="24" t="str">
        <f>IFERROR(VLOOKUP(C308,'Технический лист'!$A$3:$B$14,2,FALSE),"")</f>
        <v/>
      </c>
      <c r="B308" s="24" t="str">
        <f t="shared" si="1"/>
        <v/>
      </c>
      <c r="C308" s="24" t="str">
        <f t="shared" si="2"/>
        <v/>
      </c>
      <c r="D308" s="35"/>
      <c r="E308" s="36"/>
      <c r="F308" s="37"/>
      <c r="G308" s="38"/>
      <c r="H308" s="38"/>
      <c r="I308" s="38"/>
      <c r="J308" s="38"/>
      <c r="K308" s="24" t="str">
        <f>IFERROR(VLOOKUP(J308,'ДДС статьи'!$A$2:$D$210,3,FALSE),"")</f>
        <v/>
      </c>
      <c r="L308" s="24" t="str">
        <f>IFERROR(VLOOKUP(J308,'ДДС статьи'!$A$2:$D$210,2,FALSE),"")</f>
        <v/>
      </c>
      <c r="M308" s="24" t="str">
        <f>IFERROR(VLOOKUP(J308,'ДДС статьи'!$A$2:$D$210,4,FALSE),"")</f>
        <v/>
      </c>
      <c r="N308" s="33"/>
      <c r="O308" s="39"/>
    </row>
    <row r="309">
      <c r="A309" s="24" t="str">
        <f>IFERROR(VLOOKUP(C309,'Технический лист'!$A$3:$B$14,2,FALSE),"")</f>
        <v/>
      </c>
      <c r="B309" s="24" t="str">
        <f t="shared" si="1"/>
        <v/>
      </c>
      <c r="C309" s="24" t="str">
        <f t="shared" si="2"/>
        <v/>
      </c>
      <c r="D309" s="35"/>
      <c r="E309" s="36"/>
      <c r="F309" s="37"/>
      <c r="G309" s="38"/>
      <c r="H309" s="38"/>
      <c r="I309" s="38"/>
      <c r="J309" s="38"/>
      <c r="K309" s="24" t="str">
        <f>IFERROR(VLOOKUP(J309,'ДДС статьи'!$A$2:$D$210,3,FALSE),"")</f>
        <v/>
      </c>
      <c r="L309" s="24" t="str">
        <f>IFERROR(VLOOKUP(J309,'ДДС статьи'!$A$2:$D$210,2,FALSE),"")</f>
        <v/>
      </c>
      <c r="M309" s="24" t="str">
        <f>IFERROR(VLOOKUP(J309,'ДДС статьи'!$A$2:$D$210,4,FALSE),"")</f>
        <v/>
      </c>
      <c r="N309" s="33"/>
      <c r="O309" s="39"/>
    </row>
    <row r="310">
      <c r="A310" s="24" t="str">
        <f>IFERROR(VLOOKUP(C310,'Технический лист'!$A$3:$B$14,2,FALSE),"")</f>
        <v/>
      </c>
      <c r="B310" s="24" t="str">
        <f t="shared" si="1"/>
        <v/>
      </c>
      <c r="C310" s="24" t="str">
        <f t="shared" si="2"/>
        <v/>
      </c>
      <c r="D310" s="35"/>
      <c r="E310" s="36"/>
      <c r="F310" s="37"/>
      <c r="G310" s="38"/>
      <c r="H310" s="38"/>
      <c r="I310" s="38"/>
      <c r="J310" s="38"/>
      <c r="K310" s="24" t="str">
        <f>IFERROR(VLOOKUP(J310,'ДДС статьи'!$A$2:$D$210,3,FALSE),"")</f>
        <v/>
      </c>
      <c r="L310" s="24" t="str">
        <f>IFERROR(VLOOKUP(J310,'ДДС статьи'!$A$2:$D$210,2,FALSE),"")</f>
        <v/>
      </c>
      <c r="M310" s="24" t="str">
        <f>IFERROR(VLOOKUP(J310,'ДДС статьи'!$A$2:$D$210,4,FALSE),"")</f>
        <v/>
      </c>
      <c r="N310" s="33"/>
      <c r="O310" s="39"/>
    </row>
    <row r="311">
      <c r="A311" s="24" t="str">
        <f>IFERROR(VLOOKUP(C311,'Технический лист'!$A$3:$B$14,2,FALSE),"")</f>
        <v/>
      </c>
      <c r="B311" s="24" t="str">
        <f t="shared" si="1"/>
        <v/>
      </c>
      <c r="C311" s="24" t="str">
        <f t="shared" si="2"/>
        <v/>
      </c>
      <c r="D311" s="35"/>
      <c r="E311" s="36"/>
      <c r="F311" s="37"/>
      <c r="G311" s="38"/>
      <c r="H311" s="38"/>
      <c r="I311" s="38"/>
      <c r="J311" s="38"/>
      <c r="K311" s="24" t="str">
        <f>IFERROR(VLOOKUP(J311,'ДДС статьи'!$A$2:$D$210,3,FALSE),"")</f>
        <v/>
      </c>
      <c r="L311" s="24" t="str">
        <f>IFERROR(VLOOKUP(J311,'ДДС статьи'!$A$2:$D$210,2,FALSE),"")</f>
        <v/>
      </c>
      <c r="M311" s="24" t="str">
        <f>IFERROR(VLOOKUP(J311,'ДДС статьи'!$A$2:$D$210,4,FALSE),"")</f>
        <v/>
      </c>
      <c r="N311" s="33"/>
      <c r="O311" s="39"/>
    </row>
    <row r="312">
      <c r="A312" s="24" t="str">
        <f>IFERROR(VLOOKUP(C312,'Технический лист'!$A$3:$B$14,2,FALSE),"")</f>
        <v/>
      </c>
      <c r="B312" s="24" t="str">
        <f t="shared" si="1"/>
        <v/>
      </c>
      <c r="C312" s="24" t="str">
        <f t="shared" si="2"/>
        <v/>
      </c>
      <c r="D312" s="35"/>
      <c r="E312" s="36"/>
      <c r="F312" s="37"/>
      <c r="G312" s="38"/>
      <c r="H312" s="38"/>
      <c r="I312" s="38"/>
      <c r="J312" s="38"/>
      <c r="K312" s="24" t="str">
        <f>IFERROR(VLOOKUP(J312,'ДДС статьи'!$A$2:$D$210,3,FALSE),"")</f>
        <v/>
      </c>
      <c r="L312" s="24" t="str">
        <f>IFERROR(VLOOKUP(J312,'ДДС статьи'!$A$2:$D$210,2,FALSE),"")</f>
        <v/>
      </c>
      <c r="M312" s="24" t="str">
        <f>IFERROR(VLOOKUP(J312,'ДДС статьи'!$A$2:$D$210,4,FALSE),"")</f>
        <v/>
      </c>
      <c r="N312" s="33"/>
      <c r="O312" s="39"/>
    </row>
    <row r="313">
      <c r="A313" s="24" t="str">
        <f>IFERROR(VLOOKUP(C313,'Технический лист'!$A$3:$B$14,2,FALSE),"")</f>
        <v/>
      </c>
      <c r="B313" s="24" t="str">
        <f t="shared" si="1"/>
        <v/>
      </c>
      <c r="C313" s="24" t="str">
        <f t="shared" si="2"/>
        <v/>
      </c>
      <c r="D313" s="35"/>
      <c r="E313" s="36"/>
      <c r="F313" s="37"/>
      <c r="G313" s="38"/>
      <c r="H313" s="38"/>
      <c r="I313" s="38"/>
      <c r="J313" s="38"/>
      <c r="K313" s="24" t="str">
        <f>IFERROR(VLOOKUP(J313,'ДДС статьи'!$A$2:$D$210,3,FALSE),"")</f>
        <v/>
      </c>
      <c r="L313" s="24" t="str">
        <f>IFERROR(VLOOKUP(J313,'ДДС статьи'!$A$2:$D$210,2,FALSE),"")</f>
        <v/>
      </c>
      <c r="M313" s="24" t="str">
        <f>IFERROR(VLOOKUP(J313,'ДДС статьи'!$A$2:$D$210,4,FALSE),"")</f>
        <v/>
      </c>
      <c r="N313" s="33"/>
      <c r="O313" s="39"/>
    </row>
    <row r="314">
      <c r="A314" s="24" t="str">
        <f>IFERROR(VLOOKUP(C314,'Технический лист'!$A$3:$B$14,2,FALSE),"")</f>
        <v/>
      </c>
      <c r="B314" s="24" t="str">
        <f t="shared" si="1"/>
        <v/>
      </c>
      <c r="C314" s="24" t="str">
        <f t="shared" si="2"/>
        <v/>
      </c>
      <c r="D314" s="35"/>
      <c r="E314" s="36"/>
      <c r="F314" s="37"/>
      <c r="G314" s="38"/>
      <c r="H314" s="38"/>
      <c r="I314" s="38"/>
      <c r="J314" s="38"/>
      <c r="K314" s="24" t="str">
        <f>IFERROR(VLOOKUP(J314,'ДДС статьи'!$A$2:$D$210,3,FALSE),"")</f>
        <v/>
      </c>
      <c r="L314" s="24" t="str">
        <f>IFERROR(VLOOKUP(J314,'ДДС статьи'!$A$2:$D$210,2,FALSE),"")</f>
        <v/>
      </c>
      <c r="M314" s="24" t="str">
        <f>IFERROR(VLOOKUP(J314,'ДДС статьи'!$A$2:$D$210,4,FALSE),"")</f>
        <v/>
      </c>
      <c r="N314" s="33"/>
      <c r="O314" s="39"/>
    </row>
    <row r="315">
      <c r="A315" s="24" t="str">
        <f>IFERROR(VLOOKUP(C315,'Технический лист'!$A$3:$B$14,2,FALSE),"")</f>
        <v/>
      </c>
      <c r="B315" s="24" t="str">
        <f t="shared" si="1"/>
        <v/>
      </c>
      <c r="C315" s="24" t="str">
        <f t="shared" si="2"/>
        <v/>
      </c>
      <c r="D315" s="35"/>
      <c r="E315" s="36"/>
      <c r="F315" s="37"/>
      <c r="G315" s="38"/>
      <c r="H315" s="38"/>
      <c r="I315" s="38"/>
      <c r="J315" s="38"/>
      <c r="K315" s="24" t="str">
        <f>IFERROR(VLOOKUP(J315,'ДДС статьи'!$A$2:$D$210,3,FALSE),"")</f>
        <v/>
      </c>
      <c r="L315" s="24" t="str">
        <f>IFERROR(VLOOKUP(J315,'ДДС статьи'!$A$2:$D$210,2,FALSE),"")</f>
        <v/>
      </c>
      <c r="M315" s="24" t="str">
        <f>IFERROR(VLOOKUP(J315,'ДДС статьи'!$A$2:$D$210,4,FALSE),"")</f>
        <v/>
      </c>
      <c r="N315" s="33"/>
      <c r="O315" s="39"/>
    </row>
    <row r="316">
      <c r="A316" s="24" t="str">
        <f>IFERROR(VLOOKUP(C316,'Технический лист'!$A$3:$B$14,2,FALSE),"")</f>
        <v/>
      </c>
      <c r="B316" s="24" t="str">
        <f t="shared" si="1"/>
        <v/>
      </c>
      <c r="C316" s="24" t="str">
        <f t="shared" si="2"/>
        <v/>
      </c>
      <c r="D316" s="35"/>
      <c r="E316" s="36"/>
      <c r="F316" s="37"/>
      <c r="G316" s="38"/>
      <c r="H316" s="38"/>
      <c r="I316" s="38"/>
      <c r="J316" s="38"/>
      <c r="K316" s="24" t="str">
        <f>IFERROR(VLOOKUP(J316,'ДДС статьи'!$A$2:$D$210,3,FALSE),"")</f>
        <v/>
      </c>
      <c r="L316" s="24" t="str">
        <f>IFERROR(VLOOKUP(J316,'ДДС статьи'!$A$2:$D$210,2,FALSE),"")</f>
        <v/>
      </c>
      <c r="M316" s="24" t="str">
        <f>IFERROR(VLOOKUP(J316,'ДДС статьи'!$A$2:$D$210,4,FALSE),"")</f>
        <v/>
      </c>
      <c r="N316" s="33"/>
      <c r="O316" s="39"/>
    </row>
    <row r="317">
      <c r="A317" s="24" t="str">
        <f>IFERROR(VLOOKUP(C317,'Технический лист'!$A$3:$B$14,2,FALSE),"")</f>
        <v/>
      </c>
      <c r="B317" s="24" t="str">
        <f t="shared" si="1"/>
        <v/>
      </c>
      <c r="C317" s="24" t="str">
        <f t="shared" si="2"/>
        <v/>
      </c>
      <c r="D317" s="35"/>
      <c r="E317" s="36"/>
      <c r="F317" s="37"/>
      <c r="G317" s="38"/>
      <c r="H317" s="38"/>
      <c r="I317" s="38"/>
      <c r="J317" s="38"/>
      <c r="K317" s="24" t="str">
        <f>IFERROR(VLOOKUP(J317,'ДДС статьи'!$A$2:$D$210,3,FALSE),"")</f>
        <v/>
      </c>
      <c r="L317" s="24" t="str">
        <f>IFERROR(VLOOKUP(J317,'ДДС статьи'!$A$2:$D$210,2,FALSE),"")</f>
        <v/>
      </c>
      <c r="M317" s="24" t="str">
        <f>IFERROR(VLOOKUP(J317,'ДДС статьи'!$A$2:$D$210,4,FALSE),"")</f>
        <v/>
      </c>
      <c r="N317" s="33"/>
      <c r="O317" s="39"/>
    </row>
    <row r="318">
      <c r="A318" s="24" t="str">
        <f>IFERROR(VLOOKUP(C318,'Технический лист'!$A$3:$B$14,2,FALSE),"")</f>
        <v/>
      </c>
      <c r="B318" s="24" t="str">
        <f t="shared" si="1"/>
        <v/>
      </c>
      <c r="C318" s="24" t="str">
        <f t="shared" si="2"/>
        <v/>
      </c>
      <c r="D318" s="35"/>
      <c r="E318" s="36"/>
      <c r="F318" s="37"/>
      <c r="G318" s="38"/>
      <c r="H318" s="38"/>
      <c r="I318" s="38"/>
      <c r="J318" s="38"/>
      <c r="K318" s="24" t="str">
        <f>IFERROR(VLOOKUP(J318,'ДДС статьи'!$A$2:$D$210,3,FALSE),"")</f>
        <v/>
      </c>
      <c r="L318" s="24" t="str">
        <f>IFERROR(VLOOKUP(J318,'ДДС статьи'!$A$2:$D$210,2,FALSE),"")</f>
        <v/>
      </c>
      <c r="M318" s="24" t="str">
        <f>IFERROR(VLOOKUP(J318,'ДДС статьи'!$A$2:$D$210,4,FALSE),"")</f>
        <v/>
      </c>
      <c r="N318" s="33"/>
      <c r="O318" s="39"/>
    </row>
    <row r="319">
      <c r="A319" s="24" t="str">
        <f>IFERROR(VLOOKUP(C319,'Технический лист'!$A$3:$B$14,2,FALSE),"")</f>
        <v/>
      </c>
      <c r="B319" s="24" t="str">
        <f t="shared" si="1"/>
        <v/>
      </c>
      <c r="C319" s="24" t="str">
        <f t="shared" si="2"/>
        <v/>
      </c>
      <c r="D319" s="35"/>
      <c r="E319" s="36"/>
      <c r="F319" s="37"/>
      <c r="G319" s="38"/>
      <c r="H319" s="38"/>
      <c r="I319" s="38"/>
      <c r="J319" s="38"/>
      <c r="K319" s="24" t="str">
        <f>IFERROR(VLOOKUP(J319,'ДДС статьи'!$A$2:$D$210,3,FALSE),"")</f>
        <v/>
      </c>
      <c r="L319" s="24" t="str">
        <f>IFERROR(VLOOKUP(J319,'ДДС статьи'!$A$2:$D$210,2,FALSE),"")</f>
        <v/>
      </c>
      <c r="M319" s="24" t="str">
        <f>IFERROR(VLOOKUP(J319,'ДДС статьи'!$A$2:$D$210,4,FALSE),"")</f>
        <v/>
      </c>
      <c r="N319" s="33"/>
      <c r="O319" s="39"/>
    </row>
    <row r="320">
      <c r="A320" s="24" t="str">
        <f>IFERROR(VLOOKUP(C320,'Технический лист'!$A$3:$B$14,2,FALSE),"")</f>
        <v/>
      </c>
      <c r="B320" s="24" t="str">
        <f t="shared" si="1"/>
        <v/>
      </c>
      <c r="C320" s="24" t="str">
        <f t="shared" si="2"/>
        <v/>
      </c>
      <c r="D320" s="35"/>
      <c r="E320" s="36"/>
      <c r="F320" s="37"/>
      <c r="G320" s="38"/>
      <c r="H320" s="38"/>
      <c r="I320" s="38"/>
      <c r="J320" s="38"/>
      <c r="K320" s="24" t="str">
        <f>IFERROR(VLOOKUP(J320,'ДДС статьи'!$A$2:$D$210,3,FALSE),"")</f>
        <v/>
      </c>
      <c r="L320" s="24" t="str">
        <f>IFERROR(VLOOKUP(J320,'ДДС статьи'!$A$2:$D$210,2,FALSE),"")</f>
        <v/>
      </c>
      <c r="M320" s="24" t="str">
        <f>IFERROR(VLOOKUP(J320,'ДДС статьи'!$A$2:$D$210,4,FALSE),"")</f>
        <v/>
      </c>
      <c r="N320" s="33"/>
      <c r="O320" s="39"/>
    </row>
    <row r="321">
      <c r="A321" s="24" t="str">
        <f>IFERROR(VLOOKUP(C321,'Технический лист'!$A$3:$B$14,2,FALSE),"")</f>
        <v/>
      </c>
      <c r="B321" s="24" t="str">
        <f t="shared" si="1"/>
        <v/>
      </c>
      <c r="C321" s="24" t="str">
        <f t="shared" si="2"/>
        <v/>
      </c>
      <c r="D321" s="35"/>
      <c r="E321" s="36"/>
      <c r="F321" s="37"/>
      <c r="G321" s="38"/>
      <c r="H321" s="38"/>
      <c r="I321" s="38"/>
      <c r="J321" s="38"/>
      <c r="K321" s="24" t="str">
        <f>IFERROR(VLOOKUP(J321,'ДДС статьи'!$A$2:$D$210,3,FALSE),"")</f>
        <v/>
      </c>
      <c r="L321" s="24" t="str">
        <f>IFERROR(VLOOKUP(J321,'ДДС статьи'!$A$2:$D$210,2,FALSE),"")</f>
        <v/>
      </c>
      <c r="M321" s="24" t="str">
        <f>IFERROR(VLOOKUP(J321,'ДДС статьи'!$A$2:$D$210,4,FALSE),"")</f>
        <v/>
      </c>
      <c r="N321" s="33"/>
      <c r="O321" s="39"/>
    </row>
    <row r="322">
      <c r="A322" s="24" t="str">
        <f>IFERROR(VLOOKUP(C322,'Технический лист'!$A$3:$B$14,2,FALSE),"")</f>
        <v/>
      </c>
      <c r="B322" s="24" t="str">
        <f t="shared" si="1"/>
        <v/>
      </c>
      <c r="C322" s="24" t="str">
        <f t="shared" si="2"/>
        <v/>
      </c>
      <c r="D322" s="35"/>
      <c r="E322" s="36"/>
      <c r="F322" s="37"/>
      <c r="G322" s="38"/>
      <c r="H322" s="38"/>
      <c r="I322" s="38"/>
      <c r="J322" s="38"/>
      <c r="K322" s="24" t="str">
        <f>IFERROR(VLOOKUP(J322,'ДДС статьи'!$A$2:$D$210,3,FALSE),"")</f>
        <v/>
      </c>
      <c r="L322" s="24" t="str">
        <f>IFERROR(VLOOKUP(J322,'ДДС статьи'!$A$2:$D$210,2,FALSE),"")</f>
        <v/>
      </c>
      <c r="M322" s="24" t="str">
        <f>IFERROR(VLOOKUP(J322,'ДДС статьи'!$A$2:$D$210,4,FALSE),"")</f>
        <v/>
      </c>
      <c r="N322" s="33"/>
      <c r="O322" s="39"/>
    </row>
    <row r="323">
      <c r="A323" s="24" t="str">
        <f>IFERROR(VLOOKUP(C323,'Технический лист'!$A$3:$B$14,2,FALSE),"")</f>
        <v/>
      </c>
      <c r="B323" s="24" t="str">
        <f t="shared" si="1"/>
        <v/>
      </c>
      <c r="C323" s="24" t="str">
        <f t="shared" si="2"/>
        <v/>
      </c>
      <c r="D323" s="35"/>
      <c r="E323" s="36"/>
      <c r="F323" s="37"/>
      <c r="G323" s="38"/>
      <c r="H323" s="38"/>
      <c r="I323" s="38"/>
      <c r="J323" s="38"/>
      <c r="K323" s="24" t="str">
        <f>IFERROR(VLOOKUP(J323,'ДДС статьи'!$A$2:$D$210,3,FALSE),"")</f>
        <v/>
      </c>
      <c r="L323" s="24" t="str">
        <f>IFERROR(VLOOKUP(J323,'ДДС статьи'!$A$2:$D$210,2,FALSE),"")</f>
        <v/>
      </c>
      <c r="M323" s="24" t="str">
        <f>IFERROR(VLOOKUP(J323,'ДДС статьи'!$A$2:$D$210,4,FALSE),"")</f>
        <v/>
      </c>
      <c r="N323" s="33"/>
      <c r="O323" s="39"/>
    </row>
    <row r="324">
      <c r="A324" s="24" t="str">
        <f>IFERROR(VLOOKUP(C324,'Технический лист'!$A$3:$B$14,2,FALSE),"")</f>
        <v/>
      </c>
      <c r="B324" s="24" t="str">
        <f t="shared" si="1"/>
        <v/>
      </c>
      <c r="C324" s="24" t="str">
        <f t="shared" si="2"/>
        <v/>
      </c>
      <c r="D324" s="35"/>
      <c r="E324" s="36"/>
      <c r="F324" s="37"/>
      <c r="G324" s="38"/>
      <c r="H324" s="38"/>
      <c r="I324" s="38"/>
      <c r="J324" s="38"/>
      <c r="K324" s="24" t="str">
        <f>IFERROR(VLOOKUP(J324,'ДДС статьи'!$A$2:$D$210,3,FALSE),"")</f>
        <v/>
      </c>
      <c r="L324" s="24" t="str">
        <f>IFERROR(VLOOKUP(J324,'ДДС статьи'!$A$2:$D$210,2,FALSE),"")</f>
        <v/>
      </c>
      <c r="M324" s="24" t="str">
        <f>IFERROR(VLOOKUP(J324,'ДДС статьи'!$A$2:$D$210,4,FALSE),"")</f>
        <v/>
      </c>
      <c r="N324" s="33"/>
      <c r="O324" s="39"/>
    </row>
    <row r="325">
      <c r="A325" s="24" t="str">
        <f>IFERROR(VLOOKUP(C325,'Технический лист'!$A$3:$B$14,2,FALSE),"")</f>
        <v/>
      </c>
      <c r="B325" s="24" t="str">
        <f t="shared" si="1"/>
        <v/>
      </c>
      <c r="C325" s="24" t="str">
        <f t="shared" si="2"/>
        <v/>
      </c>
      <c r="D325" s="35"/>
      <c r="E325" s="36"/>
      <c r="F325" s="37"/>
      <c r="G325" s="38"/>
      <c r="H325" s="38"/>
      <c r="I325" s="38"/>
      <c r="J325" s="38"/>
      <c r="K325" s="24" t="str">
        <f>IFERROR(VLOOKUP(J325,'ДДС статьи'!$A$2:$D$210,3,FALSE),"")</f>
        <v/>
      </c>
      <c r="L325" s="24" t="str">
        <f>IFERROR(VLOOKUP(J325,'ДДС статьи'!$A$2:$D$210,2,FALSE),"")</f>
        <v/>
      </c>
      <c r="M325" s="24" t="str">
        <f>IFERROR(VLOOKUP(J325,'ДДС статьи'!$A$2:$D$210,4,FALSE),"")</f>
        <v/>
      </c>
      <c r="N325" s="33"/>
      <c r="O325" s="39"/>
    </row>
    <row r="326">
      <c r="A326" s="24" t="str">
        <f>IFERROR(VLOOKUP(C326,'Технический лист'!$A$3:$B$14,2,FALSE),"")</f>
        <v/>
      </c>
      <c r="B326" s="24" t="str">
        <f t="shared" si="1"/>
        <v/>
      </c>
      <c r="C326" s="24" t="str">
        <f t="shared" si="2"/>
        <v/>
      </c>
      <c r="D326" s="35"/>
      <c r="E326" s="36"/>
      <c r="F326" s="37"/>
      <c r="G326" s="38"/>
      <c r="H326" s="38"/>
      <c r="I326" s="38"/>
      <c r="J326" s="38"/>
      <c r="K326" s="24" t="str">
        <f>IFERROR(VLOOKUP(J326,'ДДС статьи'!$A$2:$D$210,3,FALSE),"")</f>
        <v/>
      </c>
      <c r="L326" s="24" t="str">
        <f>IFERROR(VLOOKUP(J326,'ДДС статьи'!$A$2:$D$210,2,FALSE),"")</f>
        <v/>
      </c>
      <c r="M326" s="24" t="str">
        <f>IFERROR(VLOOKUP(J326,'ДДС статьи'!$A$2:$D$210,4,FALSE),"")</f>
        <v/>
      </c>
      <c r="N326" s="33"/>
      <c r="O326" s="39"/>
    </row>
    <row r="327">
      <c r="A327" s="24" t="str">
        <f>IFERROR(VLOOKUP(C327,'Технический лист'!$A$3:$B$14,2,FALSE),"")</f>
        <v/>
      </c>
      <c r="B327" s="24" t="str">
        <f t="shared" si="1"/>
        <v/>
      </c>
      <c r="C327" s="24" t="str">
        <f t="shared" si="2"/>
        <v/>
      </c>
      <c r="D327" s="35"/>
      <c r="E327" s="36"/>
      <c r="F327" s="37"/>
      <c r="G327" s="38"/>
      <c r="H327" s="38"/>
      <c r="I327" s="38"/>
      <c r="J327" s="38"/>
      <c r="K327" s="24" t="str">
        <f>IFERROR(VLOOKUP(J327,'ДДС статьи'!$A$2:$D$210,3,FALSE),"")</f>
        <v/>
      </c>
      <c r="L327" s="24" t="str">
        <f>IFERROR(VLOOKUP(J327,'ДДС статьи'!$A$2:$D$210,2,FALSE),"")</f>
        <v/>
      </c>
      <c r="M327" s="24" t="str">
        <f>IFERROR(VLOOKUP(J327,'ДДС статьи'!$A$2:$D$210,4,FALSE),"")</f>
        <v/>
      </c>
      <c r="N327" s="33"/>
      <c r="O327" s="39"/>
    </row>
    <row r="328">
      <c r="A328" s="24" t="str">
        <f>IFERROR(VLOOKUP(C328,'Технический лист'!$A$3:$B$14,2,FALSE),"")</f>
        <v/>
      </c>
      <c r="B328" s="24" t="str">
        <f t="shared" si="1"/>
        <v/>
      </c>
      <c r="C328" s="24" t="str">
        <f t="shared" si="2"/>
        <v/>
      </c>
      <c r="D328" s="35"/>
      <c r="E328" s="36"/>
      <c r="F328" s="37"/>
      <c r="G328" s="38"/>
      <c r="H328" s="38"/>
      <c r="I328" s="38"/>
      <c r="J328" s="38"/>
      <c r="K328" s="24" t="str">
        <f>IFERROR(VLOOKUP(J328,'ДДС статьи'!$A$2:$D$210,3,FALSE),"")</f>
        <v/>
      </c>
      <c r="L328" s="24" t="str">
        <f>IFERROR(VLOOKUP(J328,'ДДС статьи'!$A$2:$D$210,2,FALSE),"")</f>
        <v/>
      </c>
      <c r="M328" s="24" t="str">
        <f>IFERROR(VLOOKUP(J328,'ДДС статьи'!$A$2:$D$210,4,FALSE),"")</f>
        <v/>
      </c>
      <c r="N328" s="33"/>
      <c r="O328" s="39"/>
    </row>
    <row r="329">
      <c r="A329" s="24" t="str">
        <f>IFERROR(VLOOKUP(C329,'Технический лист'!$A$3:$B$14,2,FALSE),"")</f>
        <v/>
      </c>
      <c r="B329" s="24" t="str">
        <f t="shared" si="1"/>
        <v/>
      </c>
      <c r="C329" s="24" t="str">
        <f t="shared" si="2"/>
        <v/>
      </c>
      <c r="D329" s="35"/>
      <c r="E329" s="36"/>
      <c r="F329" s="37"/>
      <c r="G329" s="38"/>
      <c r="H329" s="38"/>
      <c r="I329" s="38"/>
      <c r="J329" s="38"/>
      <c r="K329" s="24" t="str">
        <f>IFERROR(VLOOKUP(J329,'ДДС статьи'!$A$2:$D$210,3,FALSE),"")</f>
        <v/>
      </c>
      <c r="L329" s="24" t="str">
        <f>IFERROR(VLOOKUP(J329,'ДДС статьи'!$A$2:$D$210,2,FALSE),"")</f>
        <v/>
      </c>
      <c r="M329" s="24" t="str">
        <f>IFERROR(VLOOKUP(J329,'ДДС статьи'!$A$2:$D$210,4,FALSE),"")</f>
        <v/>
      </c>
      <c r="N329" s="33"/>
      <c r="O329" s="39"/>
    </row>
    <row r="330">
      <c r="A330" s="24" t="str">
        <f>IFERROR(VLOOKUP(C330,'Технический лист'!$A$3:$B$14,2,FALSE),"")</f>
        <v/>
      </c>
      <c r="B330" s="24" t="str">
        <f t="shared" si="1"/>
        <v/>
      </c>
      <c r="C330" s="24" t="str">
        <f t="shared" si="2"/>
        <v/>
      </c>
      <c r="D330" s="35"/>
      <c r="E330" s="36"/>
      <c r="F330" s="37"/>
      <c r="G330" s="38"/>
      <c r="H330" s="38"/>
      <c r="I330" s="38"/>
      <c r="J330" s="38"/>
      <c r="K330" s="24" t="str">
        <f>IFERROR(VLOOKUP(J330,'ДДС статьи'!$A$2:$D$210,3,FALSE),"")</f>
        <v/>
      </c>
      <c r="L330" s="24" t="str">
        <f>IFERROR(VLOOKUP(J330,'ДДС статьи'!$A$2:$D$210,2,FALSE),"")</f>
        <v/>
      </c>
      <c r="M330" s="24" t="str">
        <f>IFERROR(VLOOKUP(J330,'ДДС статьи'!$A$2:$D$210,4,FALSE),"")</f>
        <v/>
      </c>
      <c r="N330" s="33"/>
      <c r="O330" s="39"/>
    </row>
    <row r="331">
      <c r="A331" s="24" t="str">
        <f>IFERROR(VLOOKUP(C331,'Технический лист'!$A$3:$B$14,2,FALSE),"")</f>
        <v/>
      </c>
      <c r="B331" s="24" t="str">
        <f t="shared" si="1"/>
        <v/>
      </c>
      <c r="C331" s="24" t="str">
        <f t="shared" si="2"/>
        <v/>
      </c>
      <c r="D331" s="35"/>
      <c r="E331" s="36"/>
      <c r="F331" s="37"/>
      <c r="G331" s="38"/>
      <c r="H331" s="38"/>
      <c r="I331" s="38"/>
      <c r="J331" s="38"/>
      <c r="K331" s="24" t="str">
        <f>IFERROR(VLOOKUP(J331,'ДДС статьи'!$A$2:$D$210,3,FALSE),"")</f>
        <v/>
      </c>
      <c r="L331" s="24" t="str">
        <f>IFERROR(VLOOKUP(J331,'ДДС статьи'!$A$2:$D$210,2,FALSE),"")</f>
        <v/>
      </c>
      <c r="M331" s="24" t="str">
        <f>IFERROR(VLOOKUP(J331,'ДДС статьи'!$A$2:$D$210,4,FALSE),"")</f>
        <v/>
      </c>
      <c r="N331" s="33"/>
      <c r="O331" s="39"/>
    </row>
    <row r="332">
      <c r="A332" s="24" t="str">
        <f>IFERROR(VLOOKUP(C332,'Технический лист'!$A$3:$B$14,2,FALSE),"")</f>
        <v/>
      </c>
      <c r="B332" s="24" t="str">
        <f t="shared" si="1"/>
        <v/>
      </c>
      <c r="C332" s="24" t="str">
        <f t="shared" si="2"/>
        <v/>
      </c>
      <c r="D332" s="35"/>
      <c r="E332" s="36"/>
      <c r="F332" s="37"/>
      <c r="G332" s="38"/>
      <c r="H332" s="38"/>
      <c r="I332" s="38"/>
      <c r="J332" s="38"/>
      <c r="K332" s="24" t="str">
        <f>IFERROR(VLOOKUP(J332,'ДДС статьи'!$A$2:$D$210,3,FALSE),"")</f>
        <v/>
      </c>
      <c r="L332" s="24" t="str">
        <f>IFERROR(VLOOKUP(J332,'ДДС статьи'!$A$2:$D$210,2,FALSE),"")</f>
        <v/>
      </c>
      <c r="M332" s="24" t="str">
        <f>IFERROR(VLOOKUP(J332,'ДДС статьи'!$A$2:$D$210,4,FALSE),"")</f>
        <v/>
      </c>
      <c r="N332" s="33"/>
      <c r="O332" s="39"/>
    </row>
    <row r="333">
      <c r="A333" s="24" t="str">
        <f>IFERROR(VLOOKUP(C333,'Технический лист'!$A$3:$B$14,2,FALSE),"")</f>
        <v/>
      </c>
      <c r="B333" s="24" t="str">
        <f t="shared" si="1"/>
        <v/>
      </c>
      <c r="C333" s="24" t="str">
        <f t="shared" si="2"/>
        <v/>
      </c>
      <c r="D333" s="35"/>
      <c r="E333" s="36"/>
      <c r="F333" s="37"/>
      <c r="G333" s="38"/>
      <c r="H333" s="38"/>
      <c r="I333" s="38"/>
      <c r="J333" s="38"/>
      <c r="K333" s="24" t="str">
        <f>IFERROR(VLOOKUP(J333,'ДДС статьи'!$A$2:$D$210,3,FALSE),"")</f>
        <v/>
      </c>
      <c r="L333" s="24" t="str">
        <f>IFERROR(VLOOKUP(J333,'ДДС статьи'!$A$2:$D$210,2,FALSE),"")</f>
        <v/>
      </c>
      <c r="M333" s="24" t="str">
        <f>IFERROR(VLOOKUP(J333,'ДДС статьи'!$A$2:$D$210,4,FALSE),"")</f>
        <v/>
      </c>
      <c r="N333" s="33"/>
      <c r="O333" s="39"/>
    </row>
    <row r="334">
      <c r="A334" s="24" t="str">
        <f>IFERROR(VLOOKUP(C334,'Технический лист'!$A$3:$B$14,2,FALSE),"")</f>
        <v/>
      </c>
      <c r="B334" s="24" t="str">
        <f t="shared" si="1"/>
        <v/>
      </c>
      <c r="C334" s="24" t="str">
        <f t="shared" si="2"/>
        <v/>
      </c>
      <c r="D334" s="35"/>
      <c r="E334" s="36"/>
      <c r="F334" s="37"/>
      <c r="G334" s="38"/>
      <c r="H334" s="38"/>
      <c r="I334" s="38"/>
      <c r="J334" s="38"/>
      <c r="K334" s="24" t="str">
        <f>IFERROR(VLOOKUP(J334,'ДДС статьи'!$A$2:$D$210,3,FALSE),"")</f>
        <v/>
      </c>
      <c r="L334" s="24" t="str">
        <f>IFERROR(VLOOKUP(J334,'ДДС статьи'!$A$2:$D$210,2,FALSE),"")</f>
        <v/>
      </c>
      <c r="M334" s="24" t="str">
        <f>IFERROR(VLOOKUP(J334,'ДДС статьи'!$A$2:$D$210,4,FALSE),"")</f>
        <v/>
      </c>
      <c r="N334" s="33"/>
      <c r="O334" s="39"/>
    </row>
    <row r="335">
      <c r="A335" s="24" t="str">
        <f>IFERROR(VLOOKUP(C335,'Технический лист'!$A$3:$B$14,2,FALSE),"")</f>
        <v/>
      </c>
      <c r="B335" s="24" t="str">
        <f t="shared" si="1"/>
        <v/>
      </c>
      <c r="C335" s="24" t="str">
        <f t="shared" si="2"/>
        <v/>
      </c>
      <c r="D335" s="35"/>
      <c r="E335" s="36"/>
      <c r="F335" s="37"/>
      <c r="G335" s="38"/>
      <c r="H335" s="38"/>
      <c r="I335" s="38"/>
      <c r="J335" s="38"/>
      <c r="K335" s="24" t="str">
        <f>IFERROR(VLOOKUP(J335,'ДДС статьи'!$A$2:$D$210,3,FALSE),"")</f>
        <v/>
      </c>
      <c r="L335" s="24" t="str">
        <f>IFERROR(VLOOKUP(J335,'ДДС статьи'!$A$2:$D$210,2,FALSE),"")</f>
        <v/>
      </c>
      <c r="M335" s="24" t="str">
        <f>IFERROR(VLOOKUP(J335,'ДДС статьи'!$A$2:$D$210,4,FALSE),"")</f>
        <v/>
      </c>
      <c r="N335" s="33"/>
      <c r="O335" s="39"/>
    </row>
    <row r="336">
      <c r="A336" s="24" t="str">
        <f>IFERROR(VLOOKUP(C336,'Технический лист'!$A$3:$B$14,2,FALSE),"")</f>
        <v/>
      </c>
      <c r="B336" s="24" t="str">
        <f t="shared" si="1"/>
        <v/>
      </c>
      <c r="C336" s="24" t="str">
        <f t="shared" si="2"/>
        <v/>
      </c>
      <c r="D336" s="35"/>
      <c r="E336" s="36"/>
      <c r="F336" s="37"/>
      <c r="G336" s="38"/>
      <c r="H336" s="38"/>
      <c r="I336" s="38"/>
      <c r="J336" s="38"/>
      <c r="K336" s="24" t="str">
        <f>IFERROR(VLOOKUP(J336,'ДДС статьи'!$A$2:$D$210,3,FALSE),"")</f>
        <v/>
      </c>
      <c r="L336" s="24" t="str">
        <f>IFERROR(VLOOKUP(J336,'ДДС статьи'!$A$2:$D$210,2,FALSE),"")</f>
        <v/>
      </c>
      <c r="M336" s="24" t="str">
        <f>IFERROR(VLOOKUP(J336,'ДДС статьи'!$A$2:$D$210,4,FALSE),"")</f>
        <v/>
      </c>
      <c r="N336" s="33"/>
      <c r="O336" s="39"/>
    </row>
    <row r="337">
      <c r="A337" s="24" t="str">
        <f>IFERROR(VLOOKUP(C337,'Технический лист'!$A$3:$B$14,2,FALSE),"")</f>
        <v/>
      </c>
      <c r="B337" s="24" t="str">
        <f t="shared" si="1"/>
        <v/>
      </c>
      <c r="C337" s="24" t="str">
        <f t="shared" si="2"/>
        <v/>
      </c>
      <c r="D337" s="35"/>
      <c r="E337" s="36"/>
      <c r="F337" s="37"/>
      <c r="G337" s="38"/>
      <c r="H337" s="38"/>
      <c r="I337" s="38"/>
      <c r="J337" s="38"/>
      <c r="K337" s="24" t="str">
        <f>IFERROR(VLOOKUP(J337,'ДДС статьи'!$A$2:$D$210,3,FALSE),"")</f>
        <v/>
      </c>
      <c r="L337" s="24" t="str">
        <f>IFERROR(VLOOKUP(J337,'ДДС статьи'!$A$2:$D$210,2,FALSE),"")</f>
        <v/>
      </c>
      <c r="M337" s="24" t="str">
        <f>IFERROR(VLOOKUP(J337,'ДДС статьи'!$A$2:$D$210,4,FALSE),"")</f>
        <v/>
      </c>
      <c r="N337" s="33"/>
      <c r="O337" s="39"/>
    </row>
    <row r="338">
      <c r="A338" s="24" t="str">
        <f>IFERROR(VLOOKUP(C338,'Технический лист'!$A$3:$B$14,2,FALSE),"")</f>
        <v/>
      </c>
      <c r="B338" s="24" t="str">
        <f t="shared" si="1"/>
        <v/>
      </c>
      <c r="C338" s="24" t="str">
        <f t="shared" si="2"/>
        <v/>
      </c>
      <c r="D338" s="35"/>
      <c r="E338" s="36"/>
      <c r="F338" s="37"/>
      <c r="G338" s="38"/>
      <c r="H338" s="38"/>
      <c r="I338" s="38"/>
      <c r="J338" s="38"/>
      <c r="K338" s="24" t="str">
        <f>IFERROR(VLOOKUP(J338,'ДДС статьи'!$A$2:$D$210,3,FALSE),"")</f>
        <v/>
      </c>
      <c r="L338" s="24" t="str">
        <f>IFERROR(VLOOKUP(J338,'ДДС статьи'!$A$2:$D$210,2,FALSE),"")</f>
        <v/>
      </c>
      <c r="M338" s="24" t="str">
        <f>IFERROR(VLOOKUP(J338,'ДДС статьи'!$A$2:$D$210,4,FALSE),"")</f>
        <v/>
      </c>
      <c r="N338" s="33"/>
      <c r="O338" s="39"/>
    </row>
    <row r="339">
      <c r="A339" s="24" t="str">
        <f>IFERROR(VLOOKUP(C339,'Технический лист'!$A$3:$B$14,2,FALSE),"")</f>
        <v/>
      </c>
      <c r="B339" s="24" t="str">
        <f t="shared" si="1"/>
        <v/>
      </c>
      <c r="C339" s="24" t="str">
        <f t="shared" si="2"/>
        <v/>
      </c>
      <c r="D339" s="35"/>
      <c r="E339" s="36"/>
      <c r="F339" s="37"/>
      <c r="G339" s="38"/>
      <c r="H339" s="38"/>
      <c r="I339" s="38"/>
      <c r="J339" s="38"/>
      <c r="K339" s="24" t="str">
        <f>IFERROR(VLOOKUP(J339,'ДДС статьи'!$A$2:$D$210,3,FALSE),"")</f>
        <v/>
      </c>
      <c r="L339" s="24" t="str">
        <f>IFERROR(VLOOKUP(J339,'ДДС статьи'!$A$2:$D$210,2,FALSE),"")</f>
        <v/>
      </c>
      <c r="M339" s="24" t="str">
        <f>IFERROR(VLOOKUP(J339,'ДДС статьи'!$A$2:$D$210,4,FALSE),"")</f>
        <v/>
      </c>
      <c r="N339" s="33"/>
      <c r="O339" s="39"/>
    </row>
    <row r="340">
      <c r="A340" s="24" t="str">
        <f>IFERROR(VLOOKUP(C340,'Технический лист'!$A$3:$B$14,2,FALSE),"")</f>
        <v/>
      </c>
      <c r="B340" s="24" t="str">
        <f t="shared" si="1"/>
        <v/>
      </c>
      <c r="C340" s="24" t="str">
        <f t="shared" si="2"/>
        <v/>
      </c>
      <c r="D340" s="35"/>
      <c r="E340" s="36"/>
      <c r="F340" s="37"/>
      <c r="G340" s="38"/>
      <c r="H340" s="38"/>
      <c r="I340" s="38"/>
      <c r="J340" s="38"/>
      <c r="K340" s="24" t="str">
        <f>IFERROR(VLOOKUP(J340,'ДДС статьи'!$A$2:$D$210,3,FALSE),"")</f>
        <v/>
      </c>
      <c r="L340" s="24" t="str">
        <f>IFERROR(VLOOKUP(J340,'ДДС статьи'!$A$2:$D$210,2,FALSE),"")</f>
        <v/>
      </c>
      <c r="M340" s="24" t="str">
        <f>IFERROR(VLOOKUP(J340,'ДДС статьи'!$A$2:$D$210,4,FALSE),"")</f>
        <v/>
      </c>
      <c r="N340" s="33"/>
      <c r="O340" s="39"/>
    </row>
    <row r="341">
      <c r="A341" s="24" t="str">
        <f>IFERROR(VLOOKUP(C341,'Технический лист'!$A$3:$B$14,2,FALSE),"")</f>
        <v/>
      </c>
      <c r="B341" s="24" t="str">
        <f t="shared" si="1"/>
        <v/>
      </c>
      <c r="C341" s="24" t="str">
        <f t="shared" si="2"/>
        <v/>
      </c>
      <c r="D341" s="35"/>
      <c r="E341" s="36"/>
      <c r="F341" s="37"/>
      <c r="G341" s="38"/>
      <c r="H341" s="38"/>
      <c r="I341" s="38"/>
      <c r="J341" s="38"/>
      <c r="K341" s="24" t="str">
        <f>IFERROR(VLOOKUP(J341,'ДДС статьи'!$A$2:$D$210,3,FALSE),"")</f>
        <v/>
      </c>
      <c r="L341" s="24" t="str">
        <f>IFERROR(VLOOKUP(J341,'ДДС статьи'!$A$2:$D$210,2,FALSE),"")</f>
        <v/>
      </c>
      <c r="M341" s="24" t="str">
        <f>IFERROR(VLOOKUP(J341,'ДДС статьи'!$A$2:$D$210,4,FALSE),"")</f>
        <v/>
      </c>
      <c r="N341" s="33"/>
      <c r="O341" s="39"/>
    </row>
    <row r="342">
      <c r="A342" s="24" t="str">
        <f>IFERROR(VLOOKUP(C342,'Технический лист'!$A$3:$B$14,2,FALSE),"")</f>
        <v/>
      </c>
      <c r="B342" s="24" t="str">
        <f t="shared" si="1"/>
        <v/>
      </c>
      <c r="C342" s="24" t="str">
        <f t="shared" si="2"/>
        <v/>
      </c>
      <c r="D342" s="35"/>
      <c r="E342" s="36"/>
      <c r="F342" s="37"/>
      <c r="G342" s="38"/>
      <c r="H342" s="38"/>
      <c r="I342" s="38"/>
      <c r="J342" s="38"/>
      <c r="K342" s="24" t="str">
        <f>IFERROR(VLOOKUP(J342,'ДДС статьи'!$A$2:$D$210,3,FALSE),"")</f>
        <v/>
      </c>
      <c r="L342" s="24" t="str">
        <f>IFERROR(VLOOKUP(J342,'ДДС статьи'!$A$2:$D$210,2,FALSE),"")</f>
        <v/>
      </c>
      <c r="M342" s="24" t="str">
        <f>IFERROR(VLOOKUP(J342,'ДДС статьи'!$A$2:$D$210,4,FALSE),"")</f>
        <v/>
      </c>
      <c r="N342" s="33"/>
      <c r="O342" s="39"/>
    </row>
    <row r="343">
      <c r="A343" s="24" t="str">
        <f>IFERROR(VLOOKUP(C343,'Технический лист'!$A$3:$B$14,2,FALSE),"")</f>
        <v/>
      </c>
      <c r="B343" s="24" t="str">
        <f t="shared" si="1"/>
        <v/>
      </c>
      <c r="C343" s="24" t="str">
        <f t="shared" si="2"/>
        <v/>
      </c>
      <c r="D343" s="35"/>
      <c r="E343" s="36"/>
      <c r="F343" s="37"/>
      <c r="G343" s="38"/>
      <c r="H343" s="38"/>
      <c r="I343" s="38"/>
      <c r="J343" s="38"/>
      <c r="K343" s="24" t="str">
        <f>IFERROR(VLOOKUP(J343,'ДДС статьи'!$A$2:$D$210,3,FALSE),"")</f>
        <v/>
      </c>
      <c r="L343" s="24" t="str">
        <f>IFERROR(VLOOKUP(J343,'ДДС статьи'!$A$2:$D$210,2,FALSE),"")</f>
        <v/>
      </c>
      <c r="M343" s="24" t="str">
        <f>IFERROR(VLOOKUP(J343,'ДДС статьи'!$A$2:$D$210,4,FALSE),"")</f>
        <v/>
      </c>
      <c r="N343" s="33"/>
      <c r="O343" s="39"/>
    </row>
    <row r="344">
      <c r="A344" s="24" t="str">
        <f>IFERROR(VLOOKUP(C344,'Технический лист'!$A$3:$B$14,2,FALSE),"")</f>
        <v/>
      </c>
      <c r="B344" s="24" t="str">
        <f t="shared" si="1"/>
        <v/>
      </c>
      <c r="C344" s="24" t="str">
        <f t="shared" si="2"/>
        <v/>
      </c>
      <c r="D344" s="35"/>
      <c r="E344" s="36"/>
      <c r="F344" s="37"/>
      <c r="G344" s="38"/>
      <c r="H344" s="38"/>
      <c r="I344" s="38"/>
      <c r="J344" s="38"/>
      <c r="K344" s="24" t="str">
        <f>IFERROR(VLOOKUP(J344,'ДДС статьи'!$A$2:$D$210,3,FALSE),"")</f>
        <v/>
      </c>
      <c r="L344" s="24" t="str">
        <f>IFERROR(VLOOKUP(J344,'ДДС статьи'!$A$2:$D$210,2,FALSE),"")</f>
        <v/>
      </c>
      <c r="M344" s="24" t="str">
        <f>IFERROR(VLOOKUP(J344,'ДДС статьи'!$A$2:$D$210,4,FALSE),"")</f>
        <v/>
      </c>
      <c r="N344" s="33"/>
      <c r="O344" s="39"/>
    </row>
    <row r="345">
      <c r="A345" s="24" t="str">
        <f>IFERROR(VLOOKUP(C345,'Технический лист'!$A$3:$B$14,2,FALSE),"")</f>
        <v/>
      </c>
      <c r="B345" s="24" t="str">
        <f t="shared" si="1"/>
        <v/>
      </c>
      <c r="C345" s="24" t="str">
        <f t="shared" si="2"/>
        <v/>
      </c>
      <c r="D345" s="35"/>
      <c r="E345" s="36"/>
      <c r="F345" s="37"/>
      <c r="G345" s="38"/>
      <c r="H345" s="38"/>
      <c r="I345" s="38"/>
      <c r="J345" s="38"/>
      <c r="K345" s="24" t="str">
        <f>IFERROR(VLOOKUP(J345,'ДДС статьи'!$A$2:$D$210,3,FALSE),"")</f>
        <v/>
      </c>
      <c r="L345" s="24" t="str">
        <f>IFERROR(VLOOKUP(J345,'ДДС статьи'!$A$2:$D$210,2,FALSE),"")</f>
        <v/>
      </c>
      <c r="M345" s="24" t="str">
        <f>IFERROR(VLOOKUP(J345,'ДДС статьи'!$A$2:$D$210,4,FALSE),"")</f>
        <v/>
      </c>
      <c r="N345" s="33"/>
      <c r="O345" s="39"/>
    </row>
    <row r="346">
      <c r="A346" s="24" t="str">
        <f>IFERROR(VLOOKUP(C346,'Технический лист'!$A$3:$B$14,2,FALSE),"")</f>
        <v/>
      </c>
      <c r="B346" s="24" t="str">
        <f t="shared" si="1"/>
        <v/>
      </c>
      <c r="C346" s="24" t="str">
        <f t="shared" si="2"/>
        <v/>
      </c>
      <c r="D346" s="35"/>
      <c r="E346" s="36"/>
      <c r="F346" s="37"/>
      <c r="G346" s="38"/>
      <c r="H346" s="38"/>
      <c r="I346" s="38"/>
      <c r="J346" s="38"/>
      <c r="K346" s="24" t="str">
        <f>IFERROR(VLOOKUP(J346,'ДДС статьи'!$A$2:$D$210,3,FALSE),"")</f>
        <v/>
      </c>
      <c r="L346" s="24" t="str">
        <f>IFERROR(VLOOKUP(J346,'ДДС статьи'!$A$2:$D$210,2,FALSE),"")</f>
        <v/>
      </c>
      <c r="M346" s="24" t="str">
        <f>IFERROR(VLOOKUP(J346,'ДДС статьи'!$A$2:$D$210,4,FALSE),"")</f>
        <v/>
      </c>
      <c r="N346" s="33"/>
      <c r="O346" s="39"/>
    </row>
    <row r="347">
      <c r="A347" s="24" t="str">
        <f>IFERROR(VLOOKUP(C347,'Технический лист'!$A$3:$B$14,2,FALSE),"")</f>
        <v/>
      </c>
      <c r="B347" s="24" t="str">
        <f t="shared" si="1"/>
        <v/>
      </c>
      <c r="C347" s="24" t="str">
        <f t="shared" si="2"/>
        <v/>
      </c>
      <c r="D347" s="35"/>
      <c r="E347" s="36"/>
      <c r="F347" s="37"/>
      <c r="G347" s="38"/>
      <c r="H347" s="38"/>
      <c r="I347" s="38"/>
      <c r="J347" s="38"/>
      <c r="K347" s="24" t="str">
        <f>IFERROR(VLOOKUP(J347,'ДДС статьи'!$A$2:$D$210,3,FALSE),"")</f>
        <v/>
      </c>
      <c r="L347" s="24" t="str">
        <f>IFERROR(VLOOKUP(J347,'ДДС статьи'!$A$2:$D$210,2,FALSE),"")</f>
        <v/>
      </c>
      <c r="M347" s="24" t="str">
        <f>IFERROR(VLOOKUP(J347,'ДДС статьи'!$A$2:$D$210,4,FALSE),"")</f>
        <v/>
      </c>
      <c r="N347" s="33"/>
      <c r="O347" s="39"/>
    </row>
    <row r="348">
      <c r="A348" s="24" t="str">
        <f>IFERROR(VLOOKUP(C348,'Технический лист'!$A$3:$B$14,2,FALSE),"")</f>
        <v/>
      </c>
      <c r="B348" s="24" t="str">
        <f t="shared" si="1"/>
        <v/>
      </c>
      <c r="C348" s="24" t="str">
        <f t="shared" si="2"/>
        <v/>
      </c>
      <c r="D348" s="35"/>
      <c r="E348" s="36"/>
      <c r="F348" s="37"/>
      <c r="G348" s="38"/>
      <c r="H348" s="38"/>
      <c r="I348" s="38"/>
      <c r="J348" s="38"/>
      <c r="K348" s="24" t="str">
        <f>IFERROR(VLOOKUP(J348,'ДДС статьи'!$A$2:$D$210,3,FALSE),"")</f>
        <v/>
      </c>
      <c r="L348" s="24" t="str">
        <f>IFERROR(VLOOKUP(J348,'ДДС статьи'!$A$2:$D$210,2,FALSE),"")</f>
        <v/>
      </c>
      <c r="M348" s="24" t="str">
        <f>IFERROR(VLOOKUP(J348,'ДДС статьи'!$A$2:$D$210,4,FALSE),"")</f>
        <v/>
      </c>
      <c r="N348" s="33"/>
      <c r="O348" s="39"/>
    </row>
    <row r="349">
      <c r="A349" s="24" t="str">
        <f>IFERROR(VLOOKUP(C349,'Технический лист'!$A$3:$B$14,2,FALSE),"")</f>
        <v/>
      </c>
      <c r="B349" s="24" t="str">
        <f t="shared" si="1"/>
        <v/>
      </c>
      <c r="C349" s="24" t="str">
        <f t="shared" si="2"/>
        <v/>
      </c>
      <c r="D349" s="35"/>
      <c r="E349" s="36"/>
      <c r="F349" s="37"/>
      <c r="G349" s="38"/>
      <c r="H349" s="38"/>
      <c r="I349" s="38"/>
      <c r="J349" s="38"/>
      <c r="K349" s="24" t="str">
        <f>IFERROR(VLOOKUP(J349,'ДДС статьи'!$A$2:$D$210,3,FALSE),"")</f>
        <v/>
      </c>
      <c r="L349" s="24" t="str">
        <f>IFERROR(VLOOKUP(J349,'ДДС статьи'!$A$2:$D$210,2,FALSE),"")</f>
        <v/>
      </c>
      <c r="M349" s="24" t="str">
        <f>IFERROR(VLOOKUP(J349,'ДДС статьи'!$A$2:$D$210,4,FALSE),"")</f>
        <v/>
      </c>
      <c r="N349" s="33"/>
      <c r="O349" s="39"/>
    </row>
    <row r="350">
      <c r="A350" s="24" t="str">
        <f>IFERROR(VLOOKUP(C350,'Технический лист'!$A$3:$B$14,2,FALSE),"")</f>
        <v/>
      </c>
      <c r="B350" s="24" t="str">
        <f t="shared" si="1"/>
        <v/>
      </c>
      <c r="C350" s="24" t="str">
        <f t="shared" si="2"/>
        <v/>
      </c>
      <c r="D350" s="35"/>
      <c r="E350" s="36"/>
      <c r="F350" s="37"/>
      <c r="G350" s="38"/>
      <c r="H350" s="38"/>
      <c r="I350" s="38"/>
      <c r="J350" s="38"/>
      <c r="K350" s="24" t="str">
        <f>IFERROR(VLOOKUP(J350,'ДДС статьи'!$A$2:$D$210,3,FALSE),"")</f>
        <v/>
      </c>
      <c r="L350" s="24" t="str">
        <f>IFERROR(VLOOKUP(J350,'ДДС статьи'!$A$2:$D$210,2,FALSE),"")</f>
        <v/>
      </c>
      <c r="M350" s="24" t="str">
        <f>IFERROR(VLOOKUP(J350,'ДДС статьи'!$A$2:$D$210,4,FALSE),"")</f>
        <v/>
      </c>
      <c r="N350" s="33"/>
      <c r="O350" s="39"/>
    </row>
    <row r="351">
      <c r="A351" s="24" t="str">
        <f>IFERROR(VLOOKUP(C351,'Технический лист'!$A$3:$B$14,2,FALSE),"")</f>
        <v/>
      </c>
      <c r="B351" s="24" t="str">
        <f t="shared" si="1"/>
        <v/>
      </c>
      <c r="C351" s="24" t="str">
        <f t="shared" si="2"/>
        <v/>
      </c>
      <c r="D351" s="35"/>
      <c r="E351" s="36"/>
      <c r="F351" s="37"/>
      <c r="G351" s="38"/>
      <c r="H351" s="38"/>
      <c r="I351" s="38"/>
      <c r="J351" s="38"/>
      <c r="K351" s="24" t="str">
        <f>IFERROR(VLOOKUP(J351,'ДДС статьи'!$A$2:$D$210,3,FALSE),"")</f>
        <v/>
      </c>
      <c r="L351" s="24" t="str">
        <f>IFERROR(VLOOKUP(J351,'ДДС статьи'!$A$2:$D$210,2,FALSE),"")</f>
        <v/>
      </c>
      <c r="M351" s="24" t="str">
        <f>IFERROR(VLOOKUP(J351,'ДДС статьи'!$A$2:$D$210,4,FALSE),"")</f>
        <v/>
      </c>
      <c r="N351" s="33"/>
      <c r="O351" s="39"/>
    </row>
    <row r="352">
      <c r="A352" s="24" t="str">
        <f>IFERROR(VLOOKUP(C352,'Технический лист'!$A$3:$B$14,2,FALSE),"")</f>
        <v/>
      </c>
      <c r="B352" s="24" t="str">
        <f t="shared" si="1"/>
        <v/>
      </c>
      <c r="C352" s="24" t="str">
        <f t="shared" si="2"/>
        <v/>
      </c>
      <c r="D352" s="35"/>
      <c r="E352" s="36"/>
      <c r="F352" s="37"/>
      <c r="G352" s="38"/>
      <c r="H352" s="38"/>
      <c r="I352" s="38"/>
      <c r="J352" s="38"/>
      <c r="K352" s="24" t="str">
        <f>IFERROR(VLOOKUP(J352,'ДДС статьи'!$A$2:$D$210,3,FALSE),"")</f>
        <v/>
      </c>
      <c r="L352" s="24" t="str">
        <f>IFERROR(VLOOKUP(J352,'ДДС статьи'!$A$2:$D$210,2,FALSE),"")</f>
        <v/>
      </c>
      <c r="M352" s="24" t="str">
        <f>IFERROR(VLOOKUP(J352,'ДДС статьи'!$A$2:$D$210,4,FALSE),"")</f>
        <v/>
      </c>
      <c r="N352" s="33"/>
      <c r="O352" s="39"/>
    </row>
    <row r="353">
      <c r="A353" s="24" t="str">
        <f>IFERROR(VLOOKUP(C353,'Технический лист'!$A$3:$B$14,2,FALSE),"")</f>
        <v/>
      </c>
      <c r="B353" s="24" t="str">
        <f t="shared" si="1"/>
        <v/>
      </c>
      <c r="C353" s="24" t="str">
        <f t="shared" si="2"/>
        <v/>
      </c>
      <c r="D353" s="35"/>
      <c r="E353" s="36"/>
      <c r="F353" s="37"/>
      <c r="G353" s="38"/>
      <c r="H353" s="38"/>
      <c r="I353" s="38"/>
      <c r="J353" s="38"/>
      <c r="K353" s="24" t="str">
        <f>IFERROR(VLOOKUP(J353,'ДДС статьи'!$A$2:$D$210,3,FALSE),"")</f>
        <v/>
      </c>
      <c r="L353" s="24" t="str">
        <f>IFERROR(VLOOKUP(J353,'ДДС статьи'!$A$2:$D$210,2,FALSE),"")</f>
        <v/>
      </c>
      <c r="M353" s="24" t="str">
        <f>IFERROR(VLOOKUP(J353,'ДДС статьи'!$A$2:$D$210,4,FALSE),"")</f>
        <v/>
      </c>
      <c r="N353" s="33"/>
      <c r="O353" s="39"/>
    </row>
    <row r="354">
      <c r="A354" s="24" t="str">
        <f>IFERROR(VLOOKUP(C354,'Технический лист'!$A$3:$B$14,2,FALSE),"")</f>
        <v/>
      </c>
      <c r="B354" s="24" t="str">
        <f t="shared" si="1"/>
        <v/>
      </c>
      <c r="C354" s="24" t="str">
        <f t="shared" si="2"/>
        <v/>
      </c>
      <c r="D354" s="35"/>
      <c r="E354" s="36"/>
      <c r="F354" s="37"/>
      <c r="G354" s="38"/>
      <c r="H354" s="38"/>
      <c r="I354" s="38"/>
      <c r="J354" s="38"/>
      <c r="K354" s="24" t="str">
        <f>IFERROR(VLOOKUP(J354,'ДДС статьи'!$A$2:$D$210,3,FALSE),"")</f>
        <v/>
      </c>
      <c r="L354" s="24" t="str">
        <f>IFERROR(VLOOKUP(J354,'ДДС статьи'!$A$2:$D$210,2,FALSE),"")</f>
        <v/>
      </c>
      <c r="M354" s="24" t="str">
        <f>IFERROR(VLOOKUP(J354,'ДДС статьи'!$A$2:$D$210,4,FALSE),"")</f>
        <v/>
      </c>
      <c r="N354" s="33"/>
      <c r="O354" s="39"/>
    </row>
    <row r="355">
      <c r="A355" s="24" t="str">
        <f>IFERROR(VLOOKUP(C355,'Технический лист'!$A$3:$B$14,2,FALSE),"")</f>
        <v/>
      </c>
      <c r="B355" s="24" t="str">
        <f t="shared" si="1"/>
        <v/>
      </c>
      <c r="C355" s="24" t="str">
        <f t="shared" si="2"/>
        <v/>
      </c>
      <c r="D355" s="35"/>
      <c r="E355" s="36"/>
      <c r="F355" s="37"/>
      <c r="G355" s="38"/>
      <c r="H355" s="38"/>
      <c r="I355" s="38"/>
      <c r="J355" s="38"/>
      <c r="K355" s="24" t="str">
        <f>IFERROR(VLOOKUP(J355,'ДДС статьи'!$A$2:$D$210,3,FALSE),"")</f>
        <v/>
      </c>
      <c r="L355" s="24" t="str">
        <f>IFERROR(VLOOKUP(J355,'ДДС статьи'!$A$2:$D$210,2,FALSE),"")</f>
        <v/>
      </c>
      <c r="M355" s="24" t="str">
        <f>IFERROR(VLOOKUP(J355,'ДДС статьи'!$A$2:$D$210,4,FALSE),"")</f>
        <v/>
      </c>
      <c r="N355" s="33"/>
      <c r="O355" s="39"/>
    </row>
    <row r="356">
      <c r="A356" s="24" t="str">
        <f>IFERROR(VLOOKUP(C356,'Технический лист'!$A$3:$B$14,2,FALSE),"")</f>
        <v/>
      </c>
      <c r="B356" s="24" t="str">
        <f t="shared" si="1"/>
        <v/>
      </c>
      <c r="C356" s="24" t="str">
        <f t="shared" si="2"/>
        <v/>
      </c>
      <c r="D356" s="35"/>
      <c r="E356" s="36"/>
      <c r="F356" s="37"/>
      <c r="G356" s="38"/>
      <c r="H356" s="38"/>
      <c r="I356" s="38"/>
      <c r="J356" s="38"/>
      <c r="K356" s="24" t="str">
        <f>IFERROR(VLOOKUP(J356,'ДДС статьи'!$A$2:$D$210,3,FALSE),"")</f>
        <v/>
      </c>
      <c r="L356" s="24" t="str">
        <f>IFERROR(VLOOKUP(J356,'ДДС статьи'!$A$2:$D$210,2,FALSE),"")</f>
        <v/>
      </c>
      <c r="M356" s="24" t="str">
        <f>IFERROR(VLOOKUP(J356,'ДДС статьи'!$A$2:$D$210,4,FALSE),"")</f>
        <v/>
      </c>
      <c r="N356" s="33"/>
      <c r="O356" s="39"/>
    </row>
    <row r="357">
      <c r="A357" s="24" t="str">
        <f>IFERROR(VLOOKUP(C357,'Технический лист'!$A$3:$B$14,2,FALSE),"")</f>
        <v/>
      </c>
      <c r="B357" s="24" t="str">
        <f t="shared" si="1"/>
        <v/>
      </c>
      <c r="C357" s="24" t="str">
        <f t="shared" si="2"/>
        <v/>
      </c>
      <c r="D357" s="35"/>
      <c r="E357" s="36"/>
      <c r="F357" s="37"/>
      <c r="G357" s="38"/>
      <c r="H357" s="38"/>
      <c r="I357" s="38"/>
      <c r="J357" s="38"/>
      <c r="K357" s="24" t="str">
        <f>IFERROR(VLOOKUP(J357,'ДДС статьи'!$A$2:$D$210,3,FALSE),"")</f>
        <v/>
      </c>
      <c r="L357" s="24" t="str">
        <f>IFERROR(VLOOKUP(J357,'ДДС статьи'!$A$2:$D$210,2,FALSE),"")</f>
        <v/>
      </c>
      <c r="M357" s="24" t="str">
        <f>IFERROR(VLOOKUP(J357,'ДДС статьи'!$A$2:$D$210,4,FALSE),"")</f>
        <v/>
      </c>
      <c r="N357" s="33"/>
      <c r="O357" s="39"/>
    </row>
    <row r="358">
      <c r="A358" s="24" t="str">
        <f>IFERROR(VLOOKUP(C358,'Технический лист'!$A$3:$B$14,2,FALSE),"")</f>
        <v/>
      </c>
      <c r="B358" s="24" t="str">
        <f t="shared" si="1"/>
        <v/>
      </c>
      <c r="C358" s="24" t="str">
        <f t="shared" si="2"/>
        <v/>
      </c>
      <c r="D358" s="35"/>
      <c r="E358" s="36"/>
      <c r="F358" s="37"/>
      <c r="G358" s="38"/>
      <c r="H358" s="38"/>
      <c r="I358" s="38"/>
      <c r="J358" s="38"/>
      <c r="K358" s="24" t="str">
        <f>IFERROR(VLOOKUP(J358,'ДДС статьи'!$A$2:$D$210,3,FALSE),"")</f>
        <v/>
      </c>
      <c r="L358" s="24" t="str">
        <f>IFERROR(VLOOKUP(J358,'ДДС статьи'!$A$2:$D$210,2,FALSE),"")</f>
        <v/>
      </c>
      <c r="M358" s="24" t="str">
        <f>IFERROR(VLOOKUP(J358,'ДДС статьи'!$A$2:$D$210,4,FALSE),"")</f>
        <v/>
      </c>
      <c r="N358" s="33"/>
      <c r="O358" s="39"/>
    </row>
    <row r="359">
      <c r="A359" s="24" t="str">
        <f>IFERROR(VLOOKUP(C359,'Технический лист'!$A$3:$B$14,2,FALSE),"")</f>
        <v/>
      </c>
      <c r="B359" s="24" t="str">
        <f t="shared" si="1"/>
        <v/>
      </c>
      <c r="C359" s="24" t="str">
        <f t="shared" si="2"/>
        <v/>
      </c>
      <c r="D359" s="35"/>
      <c r="E359" s="36"/>
      <c r="F359" s="37"/>
      <c r="G359" s="38"/>
      <c r="H359" s="38"/>
      <c r="I359" s="38"/>
      <c r="J359" s="38"/>
      <c r="K359" s="24" t="str">
        <f>IFERROR(VLOOKUP(J359,'ДДС статьи'!$A$2:$D$210,3,FALSE),"")</f>
        <v/>
      </c>
      <c r="L359" s="24" t="str">
        <f>IFERROR(VLOOKUP(J359,'ДДС статьи'!$A$2:$D$210,2,FALSE),"")</f>
        <v/>
      </c>
      <c r="M359" s="24" t="str">
        <f>IFERROR(VLOOKUP(J359,'ДДС статьи'!$A$2:$D$210,4,FALSE),"")</f>
        <v/>
      </c>
      <c r="N359" s="33"/>
      <c r="O359" s="39"/>
    </row>
    <row r="360">
      <c r="A360" s="24" t="str">
        <f>IFERROR(VLOOKUP(C360,'Технический лист'!$A$3:$B$14,2,FALSE),"")</f>
        <v/>
      </c>
      <c r="B360" s="24" t="str">
        <f t="shared" si="1"/>
        <v/>
      </c>
      <c r="C360" s="24" t="str">
        <f t="shared" si="2"/>
        <v/>
      </c>
      <c r="D360" s="35"/>
      <c r="E360" s="36"/>
      <c r="F360" s="37"/>
      <c r="G360" s="38"/>
      <c r="H360" s="38"/>
      <c r="I360" s="38"/>
      <c r="J360" s="38"/>
      <c r="K360" s="24" t="str">
        <f>IFERROR(VLOOKUP(J360,'ДДС статьи'!$A$2:$D$210,3,FALSE),"")</f>
        <v/>
      </c>
      <c r="L360" s="24" t="str">
        <f>IFERROR(VLOOKUP(J360,'ДДС статьи'!$A$2:$D$210,2,FALSE),"")</f>
        <v/>
      </c>
      <c r="M360" s="24" t="str">
        <f>IFERROR(VLOOKUP(J360,'ДДС статьи'!$A$2:$D$210,4,FALSE),"")</f>
        <v/>
      </c>
      <c r="N360" s="33"/>
      <c r="O360" s="39"/>
    </row>
    <row r="361">
      <c r="A361" s="24" t="str">
        <f>IFERROR(VLOOKUP(C361,'Технический лист'!$A$3:$B$14,2,FALSE),"")</f>
        <v/>
      </c>
      <c r="B361" s="24" t="str">
        <f t="shared" si="1"/>
        <v/>
      </c>
      <c r="C361" s="24" t="str">
        <f t="shared" si="2"/>
        <v/>
      </c>
      <c r="D361" s="35"/>
      <c r="E361" s="36"/>
      <c r="F361" s="37"/>
      <c r="G361" s="38"/>
      <c r="H361" s="38"/>
      <c r="I361" s="38"/>
      <c r="J361" s="38"/>
      <c r="K361" s="24" t="str">
        <f>IFERROR(VLOOKUP(J361,'ДДС статьи'!$A$2:$D$210,3,FALSE),"")</f>
        <v/>
      </c>
      <c r="L361" s="24" t="str">
        <f>IFERROR(VLOOKUP(J361,'ДДС статьи'!$A$2:$D$210,2,FALSE),"")</f>
        <v/>
      </c>
      <c r="M361" s="24" t="str">
        <f>IFERROR(VLOOKUP(J361,'ДДС статьи'!$A$2:$D$210,4,FALSE),"")</f>
        <v/>
      </c>
      <c r="N361" s="33"/>
      <c r="O361" s="39"/>
    </row>
    <row r="362">
      <c r="A362" s="24" t="str">
        <f>IFERROR(VLOOKUP(C362,'Технический лист'!$A$3:$B$14,2,FALSE),"")</f>
        <v/>
      </c>
      <c r="B362" s="24" t="str">
        <f t="shared" si="1"/>
        <v/>
      </c>
      <c r="C362" s="24" t="str">
        <f t="shared" si="2"/>
        <v/>
      </c>
      <c r="D362" s="35"/>
      <c r="E362" s="36"/>
      <c r="F362" s="37"/>
      <c r="G362" s="38"/>
      <c r="H362" s="38"/>
      <c r="I362" s="38"/>
      <c r="J362" s="38"/>
      <c r="K362" s="24" t="str">
        <f>IFERROR(VLOOKUP(J362,'ДДС статьи'!$A$2:$D$210,3,FALSE),"")</f>
        <v/>
      </c>
      <c r="L362" s="24" t="str">
        <f>IFERROR(VLOOKUP(J362,'ДДС статьи'!$A$2:$D$210,2,FALSE),"")</f>
        <v/>
      </c>
      <c r="M362" s="24" t="str">
        <f>IFERROR(VLOOKUP(J362,'ДДС статьи'!$A$2:$D$210,4,FALSE),"")</f>
        <v/>
      </c>
      <c r="N362" s="33"/>
      <c r="O362" s="39"/>
    </row>
    <row r="363">
      <c r="A363" s="24" t="str">
        <f>IFERROR(VLOOKUP(C363,'Технический лист'!$A$3:$B$14,2,FALSE),"")</f>
        <v/>
      </c>
      <c r="B363" s="24" t="str">
        <f t="shared" si="1"/>
        <v/>
      </c>
      <c r="C363" s="24" t="str">
        <f t="shared" si="2"/>
        <v/>
      </c>
      <c r="D363" s="35"/>
      <c r="E363" s="36"/>
      <c r="F363" s="37"/>
      <c r="G363" s="38"/>
      <c r="H363" s="38"/>
      <c r="I363" s="38"/>
      <c r="J363" s="38"/>
      <c r="K363" s="24" t="str">
        <f>IFERROR(VLOOKUP(J363,'ДДС статьи'!$A$2:$D$210,3,FALSE),"")</f>
        <v/>
      </c>
      <c r="L363" s="24" t="str">
        <f>IFERROR(VLOOKUP(J363,'ДДС статьи'!$A$2:$D$210,2,FALSE),"")</f>
        <v/>
      </c>
      <c r="M363" s="24" t="str">
        <f>IFERROR(VLOOKUP(J363,'ДДС статьи'!$A$2:$D$210,4,FALSE),"")</f>
        <v/>
      </c>
      <c r="N363" s="33"/>
      <c r="O363" s="39"/>
    </row>
    <row r="364">
      <c r="A364" s="24" t="str">
        <f>IFERROR(VLOOKUP(C364,'Технический лист'!$A$3:$B$14,2,FALSE),"")</f>
        <v/>
      </c>
      <c r="B364" s="24" t="str">
        <f t="shared" si="1"/>
        <v/>
      </c>
      <c r="C364" s="24" t="str">
        <f t="shared" si="2"/>
        <v/>
      </c>
      <c r="D364" s="35"/>
      <c r="E364" s="36"/>
      <c r="F364" s="37"/>
      <c r="G364" s="38"/>
      <c r="H364" s="38"/>
      <c r="I364" s="38"/>
      <c r="J364" s="38"/>
      <c r="K364" s="24" t="str">
        <f>IFERROR(VLOOKUP(J364,'ДДС статьи'!$A$2:$D$210,3,FALSE),"")</f>
        <v/>
      </c>
      <c r="L364" s="24" t="str">
        <f>IFERROR(VLOOKUP(J364,'ДДС статьи'!$A$2:$D$210,2,FALSE),"")</f>
        <v/>
      </c>
      <c r="M364" s="24" t="str">
        <f>IFERROR(VLOOKUP(J364,'ДДС статьи'!$A$2:$D$210,4,FALSE),"")</f>
        <v/>
      </c>
      <c r="N364" s="33"/>
      <c r="O364" s="39"/>
    </row>
    <row r="365">
      <c r="A365" s="24" t="str">
        <f>IFERROR(VLOOKUP(C365,'Технический лист'!$A$3:$B$14,2,FALSE),"")</f>
        <v/>
      </c>
      <c r="B365" s="24" t="str">
        <f t="shared" si="1"/>
        <v/>
      </c>
      <c r="C365" s="24" t="str">
        <f t="shared" si="2"/>
        <v/>
      </c>
      <c r="D365" s="35"/>
      <c r="E365" s="36"/>
      <c r="F365" s="37"/>
      <c r="G365" s="38"/>
      <c r="H365" s="38"/>
      <c r="I365" s="38"/>
      <c r="J365" s="38"/>
      <c r="K365" s="24" t="str">
        <f>IFERROR(VLOOKUP(J365,'ДДС статьи'!$A$2:$D$210,3,FALSE),"")</f>
        <v/>
      </c>
      <c r="L365" s="24" t="str">
        <f>IFERROR(VLOOKUP(J365,'ДДС статьи'!$A$2:$D$210,2,FALSE),"")</f>
        <v/>
      </c>
      <c r="M365" s="24" t="str">
        <f>IFERROR(VLOOKUP(J365,'ДДС статьи'!$A$2:$D$210,4,FALSE),"")</f>
        <v/>
      </c>
      <c r="N365" s="33"/>
      <c r="O365" s="39"/>
    </row>
    <row r="366">
      <c r="A366" s="24" t="str">
        <f>IFERROR(VLOOKUP(C366,'Технический лист'!$A$3:$B$14,2,FALSE),"")</f>
        <v/>
      </c>
      <c r="B366" s="24" t="str">
        <f t="shared" si="1"/>
        <v/>
      </c>
      <c r="C366" s="24" t="str">
        <f t="shared" si="2"/>
        <v/>
      </c>
      <c r="D366" s="35"/>
      <c r="E366" s="36"/>
      <c r="F366" s="37"/>
      <c r="G366" s="38"/>
      <c r="H366" s="38"/>
      <c r="I366" s="38"/>
      <c r="J366" s="38"/>
      <c r="K366" s="24" t="str">
        <f>IFERROR(VLOOKUP(J366,'ДДС статьи'!$A$2:$D$210,3,FALSE),"")</f>
        <v/>
      </c>
      <c r="L366" s="24" t="str">
        <f>IFERROR(VLOOKUP(J366,'ДДС статьи'!$A$2:$D$210,2,FALSE),"")</f>
        <v/>
      </c>
      <c r="M366" s="24" t="str">
        <f>IFERROR(VLOOKUP(J366,'ДДС статьи'!$A$2:$D$210,4,FALSE),"")</f>
        <v/>
      </c>
      <c r="N366" s="33"/>
      <c r="O366" s="39"/>
    </row>
    <row r="367">
      <c r="A367" s="24" t="str">
        <f>IFERROR(VLOOKUP(C367,'Технический лист'!$A$3:$B$14,2,FALSE),"")</f>
        <v/>
      </c>
      <c r="B367" s="24" t="str">
        <f t="shared" si="1"/>
        <v/>
      </c>
      <c r="C367" s="24" t="str">
        <f t="shared" si="2"/>
        <v/>
      </c>
      <c r="D367" s="35"/>
      <c r="E367" s="36"/>
      <c r="F367" s="37"/>
      <c r="G367" s="38"/>
      <c r="H367" s="38"/>
      <c r="I367" s="38"/>
      <c r="J367" s="38"/>
      <c r="K367" s="24" t="str">
        <f>IFERROR(VLOOKUP(J367,'ДДС статьи'!$A$2:$D$210,3,FALSE),"")</f>
        <v/>
      </c>
      <c r="L367" s="24" t="str">
        <f>IFERROR(VLOOKUP(J367,'ДДС статьи'!$A$2:$D$210,2,FALSE),"")</f>
        <v/>
      </c>
      <c r="M367" s="24" t="str">
        <f>IFERROR(VLOOKUP(J367,'ДДС статьи'!$A$2:$D$210,4,FALSE),"")</f>
        <v/>
      </c>
      <c r="N367" s="33"/>
      <c r="O367" s="39"/>
    </row>
    <row r="368">
      <c r="A368" s="24" t="str">
        <f>IFERROR(VLOOKUP(C368,'Технический лист'!$A$3:$B$14,2,FALSE),"")</f>
        <v/>
      </c>
      <c r="B368" s="24" t="str">
        <f t="shared" si="1"/>
        <v/>
      </c>
      <c r="C368" s="24" t="str">
        <f t="shared" si="2"/>
        <v/>
      </c>
      <c r="D368" s="35"/>
      <c r="E368" s="36"/>
      <c r="F368" s="37"/>
      <c r="G368" s="38"/>
      <c r="H368" s="38"/>
      <c r="I368" s="38"/>
      <c r="J368" s="38"/>
      <c r="K368" s="24" t="str">
        <f>IFERROR(VLOOKUP(J368,'ДДС статьи'!$A$2:$D$210,3,FALSE),"")</f>
        <v/>
      </c>
      <c r="L368" s="24" t="str">
        <f>IFERROR(VLOOKUP(J368,'ДДС статьи'!$A$2:$D$210,2,FALSE),"")</f>
        <v/>
      </c>
      <c r="M368" s="24" t="str">
        <f>IFERROR(VLOOKUP(J368,'ДДС статьи'!$A$2:$D$210,4,FALSE),"")</f>
        <v/>
      </c>
      <c r="N368" s="33"/>
      <c r="O368" s="39"/>
    </row>
    <row r="369">
      <c r="A369" s="24" t="str">
        <f>IFERROR(VLOOKUP(C369,'Технический лист'!$A$3:$B$14,2,FALSE),"")</f>
        <v/>
      </c>
      <c r="B369" s="24" t="str">
        <f t="shared" si="1"/>
        <v/>
      </c>
      <c r="C369" s="24" t="str">
        <f t="shared" si="2"/>
        <v/>
      </c>
      <c r="D369" s="35"/>
      <c r="E369" s="36"/>
      <c r="F369" s="37"/>
      <c r="G369" s="38"/>
      <c r="H369" s="38"/>
      <c r="I369" s="38"/>
      <c r="J369" s="38"/>
      <c r="K369" s="24" t="str">
        <f>IFERROR(VLOOKUP(J369,'ДДС статьи'!$A$2:$D$210,3,FALSE),"")</f>
        <v/>
      </c>
      <c r="L369" s="24" t="str">
        <f>IFERROR(VLOOKUP(J369,'ДДС статьи'!$A$2:$D$210,2,FALSE),"")</f>
        <v/>
      </c>
      <c r="M369" s="24" t="str">
        <f>IFERROR(VLOOKUP(J369,'ДДС статьи'!$A$2:$D$210,4,FALSE),"")</f>
        <v/>
      </c>
      <c r="N369" s="33"/>
      <c r="O369" s="39"/>
    </row>
    <row r="370">
      <c r="A370" s="24" t="str">
        <f>IFERROR(VLOOKUP(C370,'Технический лист'!$A$3:$B$14,2,FALSE),"")</f>
        <v/>
      </c>
      <c r="B370" s="24" t="str">
        <f t="shared" si="1"/>
        <v/>
      </c>
      <c r="C370" s="24" t="str">
        <f t="shared" si="2"/>
        <v/>
      </c>
      <c r="D370" s="35"/>
      <c r="E370" s="36"/>
      <c r="F370" s="37"/>
      <c r="G370" s="38"/>
      <c r="H370" s="38"/>
      <c r="I370" s="38"/>
      <c r="J370" s="38"/>
      <c r="K370" s="24" t="str">
        <f>IFERROR(VLOOKUP(J370,'ДДС статьи'!$A$2:$D$210,3,FALSE),"")</f>
        <v/>
      </c>
      <c r="L370" s="24" t="str">
        <f>IFERROR(VLOOKUP(J370,'ДДС статьи'!$A$2:$D$210,2,FALSE),"")</f>
        <v/>
      </c>
      <c r="M370" s="24" t="str">
        <f>IFERROR(VLOOKUP(J370,'ДДС статьи'!$A$2:$D$210,4,FALSE),"")</f>
        <v/>
      </c>
      <c r="N370" s="33"/>
      <c r="O370" s="39"/>
    </row>
    <row r="371">
      <c r="A371" s="24" t="str">
        <f>IFERROR(VLOOKUP(C371,'Технический лист'!$A$3:$B$14,2,FALSE),"")</f>
        <v/>
      </c>
      <c r="B371" s="24" t="str">
        <f t="shared" si="1"/>
        <v/>
      </c>
      <c r="C371" s="24" t="str">
        <f t="shared" si="2"/>
        <v/>
      </c>
      <c r="D371" s="35"/>
      <c r="E371" s="36"/>
      <c r="F371" s="37"/>
      <c r="G371" s="38"/>
      <c r="H371" s="38"/>
      <c r="I371" s="38"/>
      <c r="J371" s="38"/>
      <c r="K371" s="24" t="str">
        <f>IFERROR(VLOOKUP(J371,'ДДС статьи'!$A$2:$D$210,3,FALSE),"")</f>
        <v/>
      </c>
      <c r="L371" s="24" t="str">
        <f>IFERROR(VLOOKUP(J371,'ДДС статьи'!$A$2:$D$210,2,FALSE),"")</f>
        <v/>
      </c>
      <c r="M371" s="24" t="str">
        <f>IFERROR(VLOOKUP(J371,'ДДС статьи'!$A$2:$D$210,4,FALSE),"")</f>
        <v/>
      </c>
      <c r="N371" s="33"/>
      <c r="O371" s="39"/>
    </row>
    <row r="372">
      <c r="A372" s="24" t="str">
        <f>IFERROR(VLOOKUP(C372,'Технический лист'!$A$3:$B$14,2,FALSE),"")</f>
        <v/>
      </c>
      <c r="B372" s="24" t="str">
        <f t="shared" si="1"/>
        <v/>
      </c>
      <c r="C372" s="24" t="str">
        <f t="shared" si="2"/>
        <v/>
      </c>
      <c r="D372" s="35"/>
      <c r="E372" s="36"/>
      <c r="F372" s="37"/>
      <c r="G372" s="38"/>
      <c r="H372" s="38"/>
      <c r="I372" s="38"/>
      <c r="J372" s="38"/>
      <c r="K372" s="24" t="str">
        <f>IFERROR(VLOOKUP(J372,'ДДС статьи'!$A$2:$D$210,3,FALSE),"")</f>
        <v/>
      </c>
      <c r="L372" s="24" t="str">
        <f>IFERROR(VLOOKUP(J372,'ДДС статьи'!$A$2:$D$210,2,FALSE),"")</f>
        <v/>
      </c>
      <c r="M372" s="24" t="str">
        <f>IFERROR(VLOOKUP(J372,'ДДС статьи'!$A$2:$D$210,4,FALSE),"")</f>
        <v/>
      </c>
      <c r="N372" s="33"/>
      <c r="O372" s="39"/>
    </row>
    <row r="373">
      <c r="A373" s="24" t="str">
        <f>IFERROR(VLOOKUP(C373,'Технический лист'!$A$3:$B$14,2,FALSE),"")</f>
        <v/>
      </c>
      <c r="B373" s="24" t="str">
        <f t="shared" si="1"/>
        <v/>
      </c>
      <c r="C373" s="24" t="str">
        <f t="shared" si="2"/>
        <v/>
      </c>
      <c r="D373" s="35"/>
      <c r="E373" s="36"/>
      <c r="F373" s="37"/>
      <c r="G373" s="38"/>
      <c r="H373" s="38"/>
      <c r="I373" s="38"/>
      <c r="J373" s="38"/>
      <c r="K373" s="24" t="str">
        <f>IFERROR(VLOOKUP(J373,'ДДС статьи'!$A$2:$D$210,3,FALSE),"")</f>
        <v/>
      </c>
      <c r="L373" s="24" t="str">
        <f>IFERROR(VLOOKUP(J373,'ДДС статьи'!$A$2:$D$210,2,FALSE),"")</f>
        <v/>
      </c>
      <c r="M373" s="24" t="str">
        <f>IFERROR(VLOOKUP(J373,'ДДС статьи'!$A$2:$D$210,4,FALSE),"")</f>
        <v/>
      </c>
      <c r="N373" s="33"/>
      <c r="O373" s="39"/>
    </row>
    <row r="374">
      <c r="A374" s="24" t="str">
        <f>IFERROR(VLOOKUP(C374,'Технический лист'!$A$3:$B$14,2,FALSE),"")</f>
        <v/>
      </c>
      <c r="B374" s="24" t="str">
        <f t="shared" si="1"/>
        <v/>
      </c>
      <c r="C374" s="24" t="str">
        <f t="shared" si="2"/>
        <v/>
      </c>
      <c r="D374" s="35"/>
      <c r="E374" s="36"/>
      <c r="F374" s="37"/>
      <c r="G374" s="38"/>
      <c r="H374" s="38"/>
      <c r="I374" s="38"/>
      <c r="J374" s="38"/>
      <c r="K374" s="24" t="str">
        <f>IFERROR(VLOOKUP(J374,'ДДС статьи'!$A$2:$D$210,3,FALSE),"")</f>
        <v/>
      </c>
      <c r="L374" s="24" t="str">
        <f>IFERROR(VLOOKUP(J374,'ДДС статьи'!$A$2:$D$210,2,FALSE),"")</f>
        <v/>
      </c>
      <c r="M374" s="24" t="str">
        <f>IFERROR(VLOOKUP(J374,'ДДС статьи'!$A$2:$D$210,4,FALSE),"")</f>
        <v/>
      </c>
      <c r="N374" s="33"/>
      <c r="O374" s="39"/>
    </row>
    <row r="375">
      <c r="A375" s="24" t="str">
        <f>IFERROR(VLOOKUP(C375,'Технический лист'!$A$3:$B$14,2,FALSE),"")</f>
        <v/>
      </c>
      <c r="B375" s="24" t="str">
        <f t="shared" si="1"/>
        <v/>
      </c>
      <c r="C375" s="24" t="str">
        <f t="shared" si="2"/>
        <v/>
      </c>
      <c r="D375" s="35"/>
      <c r="E375" s="36"/>
      <c r="F375" s="37"/>
      <c r="G375" s="38"/>
      <c r="H375" s="38"/>
      <c r="I375" s="38"/>
      <c r="J375" s="38"/>
      <c r="K375" s="24" t="str">
        <f>IFERROR(VLOOKUP(J375,'ДДС статьи'!$A$2:$D$210,3,FALSE),"")</f>
        <v/>
      </c>
      <c r="L375" s="24" t="str">
        <f>IFERROR(VLOOKUP(J375,'ДДС статьи'!$A$2:$D$210,2,FALSE),"")</f>
        <v/>
      </c>
      <c r="M375" s="24" t="str">
        <f>IFERROR(VLOOKUP(J375,'ДДС статьи'!$A$2:$D$210,4,FALSE),"")</f>
        <v/>
      </c>
      <c r="N375" s="33"/>
      <c r="O375" s="39"/>
    </row>
    <row r="376">
      <c r="A376" s="24" t="str">
        <f>IFERROR(VLOOKUP(C376,'Технический лист'!$A$3:$B$14,2,FALSE),"")</f>
        <v/>
      </c>
      <c r="B376" s="24" t="str">
        <f t="shared" si="1"/>
        <v/>
      </c>
      <c r="C376" s="24" t="str">
        <f t="shared" si="2"/>
        <v/>
      </c>
      <c r="D376" s="35"/>
      <c r="E376" s="36"/>
      <c r="F376" s="37"/>
      <c r="G376" s="38"/>
      <c r="H376" s="38"/>
      <c r="I376" s="38"/>
      <c r="J376" s="38"/>
      <c r="K376" s="24" t="str">
        <f>IFERROR(VLOOKUP(J376,'ДДС статьи'!$A$2:$D$210,3,FALSE),"")</f>
        <v/>
      </c>
      <c r="L376" s="24" t="str">
        <f>IFERROR(VLOOKUP(J376,'ДДС статьи'!$A$2:$D$210,2,FALSE),"")</f>
        <v/>
      </c>
      <c r="M376" s="24" t="str">
        <f>IFERROR(VLOOKUP(J376,'ДДС статьи'!$A$2:$D$210,4,FALSE),"")</f>
        <v/>
      </c>
      <c r="N376" s="33"/>
      <c r="O376" s="39"/>
    </row>
    <row r="377">
      <c r="A377" s="24" t="str">
        <f>IFERROR(VLOOKUP(C377,'Технический лист'!$A$3:$B$14,2,FALSE),"")</f>
        <v/>
      </c>
      <c r="B377" s="24" t="str">
        <f t="shared" si="1"/>
        <v/>
      </c>
      <c r="C377" s="24" t="str">
        <f t="shared" si="2"/>
        <v/>
      </c>
      <c r="D377" s="35"/>
      <c r="E377" s="36"/>
      <c r="F377" s="37"/>
      <c r="G377" s="38"/>
      <c r="H377" s="38"/>
      <c r="I377" s="38"/>
      <c r="J377" s="38"/>
      <c r="K377" s="24" t="str">
        <f>IFERROR(VLOOKUP(J377,'ДДС статьи'!$A$2:$D$210,3,FALSE),"")</f>
        <v/>
      </c>
      <c r="L377" s="24" t="str">
        <f>IFERROR(VLOOKUP(J377,'ДДС статьи'!$A$2:$D$210,2,FALSE),"")</f>
        <v/>
      </c>
      <c r="M377" s="24" t="str">
        <f>IFERROR(VLOOKUP(J377,'ДДС статьи'!$A$2:$D$210,4,FALSE),"")</f>
        <v/>
      </c>
      <c r="N377" s="33"/>
      <c r="O377" s="39"/>
    </row>
    <row r="378">
      <c r="A378" s="24" t="str">
        <f>IFERROR(VLOOKUP(C378,'Технический лист'!$A$3:$B$14,2,FALSE),"")</f>
        <v/>
      </c>
      <c r="B378" s="24" t="str">
        <f t="shared" si="1"/>
        <v/>
      </c>
      <c r="C378" s="24" t="str">
        <f t="shared" si="2"/>
        <v/>
      </c>
      <c r="D378" s="35"/>
      <c r="E378" s="36"/>
      <c r="F378" s="37"/>
      <c r="G378" s="38"/>
      <c r="H378" s="38"/>
      <c r="I378" s="38"/>
      <c r="J378" s="38"/>
      <c r="K378" s="24" t="str">
        <f>IFERROR(VLOOKUP(J378,'ДДС статьи'!$A$2:$D$210,3,FALSE),"")</f>
        <v/>
      </c>
      <c r="L378" s="24" t="str">
        <f>IFERROR(VLOOKUP(J378,'ДДС статьи'!$A$2:$D$210,2,FALSE),"")</f>
        <v/>
      </c>
      <c r="M378" s="24" t="str">
        <f>IFERROR(VLOOKUP(J378,'ДДС статьи'!$A$2:$D$210,4,FALSE),"")</f>
        <v/>
      </c>
      <c r="N378" s="33"/>
      <c r="O378" s="39"/>
    </row>
    <row r="379">
      <c r="A379" s="24" t="str">
        <f>IFERROR(VLOOKUP(C379,'Технический лист'!$A$3:$B$14,2,FALSE),"")</f>
        <v/>
      </c>
      <c r="B379" s="24" t="str">
        <f t="shared" si="1"/>
        <v/>
      </c>
      <c r="C379" s="24" t="str">
        <f t="shared" si="2"/>
        <v/>
      </c>
      <c r="D379" s="35"/>
      <c r="E379" s="36"/>
      <c r="F379" s="37"/>
      <c r="G379" s="38"/>
      <c r="H379" s="38"/>
      <c r="I379" s="38"/>
      <c r="J379" s="38"/>
      <c r="K379" s="24" t="str">
        <f>IFERROR(VLOOKUP(J379,'ДДС статьи'!$A$2:$D$210,3,FALSE),"")</f>
        <v/>
      </c>
      <c r="L379" s="24" t="str">
        <f>IFERROR(VLOOKUP(J379,'ДДС статьи'!$A$2:$D$210,2,FALSE),"")</f>
        <v/>
      </c>
      <c r="M379" s="24" t="str">
        <f>IFERROR(VLOOKUP(J379,'ДДС статьи'!$A$2:$D$210,4,FALSE),"")</f>
        <v/>
      </c>
      <c r="N379" s="33"/>
      <c r="O379" s="39"/>
    </row>
    <row r="380">
      <c r="A380" s="24" t="str">
        <f>IFERROR(VLOOKUP(C380,'Технический лист'!$A$3:$B$14,2,FALSE),"")</f>
        <v/>
      </c>
      <c r="B380" s="24" t="str">
        <f t="shared" si="1"/>
        <v/>
      </c>
      <c r="C380" s="24" t="str">
        <f t="shared" si="2"/>
        <v/>
      </c>
      <c r="D380" s="35"/>
      <c r="E380" s="36"/>
      <c r="F380" s="37"/>
      <c r="G380" s="38"/>
      <c r="H380" s="38"/>
      <c r="I380" s="38"/>
      <c r="J380" s="38"/>
      <c r="K380" s="24" t="str">
        <f>IFERROR(VLOOKUP(J380,'ДДС статьи'!$A$2:$D$210,3,FALSE),"")</f>
        <v/>
      </c>
      <c r="L380" s="24" t="str">
        <f>IFERROR(VLOOKUP(J380,'ДДС статьи'!$A$2:$D$210,2,FALSE),"")</f>
        <v/>
      </c>
      <c r="M380" s="24" t="str">
        <f>IFERROR(VLOOKUP(J380,'ДДС статьи'!$A$2:$D$210,4,FALSE),"")</f>
        <v/>
      </c>
      <c r="N380" s="33"/>
      <c r="O380" s="39"/>
    </row>
    <row r="381">
      <c r="A381" s="24" t="str">
        <f>IFERROR(VLOOKUP(C381,'Технический лист'!$A$3:$B$14,2,FALSE),"")</f>
        <v/>
      </c>
      <c r="B381" s="24" t="str">
        <f t="shared" si="1"/>
        <v/>
      </c>
      <c r="C381" s="24" t="str">
        <f t="shared" si="2"/>
        <v/>
      </c>
      <c r="D381" s="35"/>
      <c r="E381" s="36"/>
      <c r="F381" s="37"/>
      <c r="G381" s="38"/>
      <c r="H381" s="38"/>
      <c r="I381" s="38"/>
      <c r="J381" s="38"/>
      <c r="K381" s="24" t="str">
        <f>IFERROR(VLOOKUP(J381,'ДДС статьи'!$A$2:$D$210,3,FALSE),"")</f>
        <v/>
      </c>
      <c r="L381" s="24" t="str">
        <f>IFERROR(VLOOKUP(J381,'ДДС статьи'!$A$2:$D$210,2,FALSE),"")</f>
        <v/>
      </c>
      <c r="M381" s="24" t="str">
        <f>IFERROR(VLOOKUP(J381,'ДДС статьи'!$A$2:$D$210,4,FALSE),"")</f>
        <v/>
      </c>
      <c r="N381" s="33"/>
      <c r="O381" s="39"/>
    </row>
    <row r="382">
      <c r="A382" s="24" t="str">
        <f>IFERROR(VLOOKUP(C382,'Технический лист'!$A$3:$B$14,2,FALSE),"")</f>
        <v/>
      </c>
      <c r="B382" s="24" t="str">
        <f t="shared" si="1"/>
        <v/>
      </c>
      <c r="C382" s="24" t="str">
        <f t="shared" si="2"/>
        <v/>
      </c>
      <c r="D382" s="35"/>
      <c r="E382" s="36"/>
      <c r="F382" s="37"/>
      <c r="G382" s="38"/>
      <c r="H382" s="38"/>
      <c r="I382" s="38"/>
      <c r="J382" s="38"/>
      <c r="K382" s="24" t="str">
        <f>IFERROR(VLOOKUP(J382,'ДДС статьи'!$A$2:$D$210,3,FALSE),"")</f>
        <v/>
      </c>
      <c r="L382" s="24" t="str">
        <f>IFERROR(VLOOKUP(J382,'ДДС статьи'!$A$2:$D$210,2,FALSE),"")</f>
        <v/>
      </c>
      <c r="M382" s="24" t="str">
        <f>IFERROR(VLOOKUP(J382,'ДДС статьи'!$A$2:$D$210,4,FALSE),"")</f>
        <v/>
      </c>
      <c r="N382" s="33"/>
      <c r="O382" s="39"/>
    </row>
    <row r="383">
      <c r="A383" s="24" t="str">
        <f>IFERROR(VLOOKUP(C383,'Технический лист'!$A$3:$B$14,2,FALSE),"")</f>
        <v/>
      </c>
      <c r="B383" s="24" t="str">
        <f t="shared" si="1"/>
        <v/>
      </c>
      <c r="C383" s="24" t="str">
        <f t="shared" si="2"/>
        <v/>
      </c>
      <c r="D383" s="35"/>
      <c r="E383" s="36"/>
      <c r="F383" s="37"/>
      <c r="G383" s="38"/>
      <c r="H383" s="38"/>
      <c r="I383" s="38"/>
      <c r="J383" s="38"/>
      <c r="K383" s="24" t="str">
        <f>IFERROR(VLOOKUP(J383,'ДДС статьи'!$A$2:$D$210,3,FALSE),"")</f>
        <v/>
      </c>
      <c r="L383" s="24" t="str">
        <f>IFERROR(VLOOKUP(J383,'ДДС статьи'!$A$2:$D$210,2,FALSE),"")</f>
        <v/>
      </c>
      <c r="M383" s="24" t="str">
        <f>IFERROR(VLOOKUP(J383,'ДДС статьи'!$A$2:$D$210,4,FALSE),"")</f>
        <v/>
      </c>
      <c r="N383" s="33"/>
      <c r="O383" s="39"/>
    </row>
    <row r="384">
      <c r="A384" s="24" t="str">
        <f>IFERROR(VLOOKUP(C384,'Технический лист'!$A$3:$B$14,2,FALSE),"")</f>
        <v/>
      </c>
      <c r="B384" s="24" t="str">
        <f t="shared" si="1"/>
        <v/>
      </c>
      <c r="C384" s="24" t="str">
        <f t="shared" si="2"/>
        <v/>
      </c>
      <c r="D384" s="35"/>
      <c r="E384" s="36"/>
      <c r="F384" s="37"/>
      <c r="G384" s="38"/>
      <c r="H384" s="38"/>
      <c r="I384" s="38"/>
      <c r="J384" s="38"/>
      <c r="K384" s="24" t="str">
        <f>IFERROR(VLOOKUP(J384,'ДДС статьи'!$A$2:$D$210,3,FALSE),"")</f>
        <v/>
      </c>
      <c r="L384" s="24" t="str">
        <f>IFERROR(VLOOKUP(J384,'ДДС статьи'!$A$2:$D$210,2,FALSE),"")</f>
        <v/>
      </c>
      <c r="M384" s="24" t="str">
        <f>IFERROR(VLOOKUP(J384,'ДДС статьи'!$A$2:$D$210,4,FALSE),"")</f>
        <v/>
      </c>
      <c r="N384" s="33"/>
      <c r="O384" s="39"/>
    </row>
    <row r="385">
      <c r="A385" s="24" t="str">
        <f>IFERROR(VLOOKUP(C385,'Технический лист'!$A$3:$B$14,2,FALSE),"")</f>
        <v/>
      </c>
      <c r="B385" s="24" t="str">
        <f t="shared" si="1"/>
        <v/>
      </c>
      <c r="C385" s="24" t="str">
        <f t="shared" si="2"/>
        <v/>
      </c>
      <c r="D385" s="35"/>
      <c r="E385" s="36"/>
      <c r="F385" s="37"/>
      <c r="G385" s="38"/>
      <c r="H385" s="38"/>
      <c r="I385" s="38"/>
      <c r="J385" s="38"/>
      <c r="K385" s="24" t="str">
        <f>IFERROR(VLOOKUP(J385,'ДДС статьи'!$A$2:$D$210,3,FALSE),"")</f>
        <v/>
      </c>
      <c r="L385" s="24" t="str">
        <f>IFERROR(VLOOKUP(J385,'ДДС статьи'!$A$2:$D$210,2,FALSE),"")</f>
        <v/>
      </c>
      <c r="M385" s="24" t="str">
        <f>IFERROR(VLOOKUP(J385,'ДДС статьи'!$A$2:$D$210,4,FALSE),"")</f>
        <v/>
      </c>
      <c r="N385" s="33"/>
      <c r="O385" s="39"/>
    </row>
    <row r="386">
      <c r="A386" s="24" t="str">
        <f>IFERROR(VLOOKUP(C386,'Технический лист'!$A$3:$B$14,2,FALSE),"")</f>
        <v/>
      </c>
      <c r="B386" s="24" t="str">
        <f t="shared" si="1"/>
        <v/>
      </c>
      <c r="C386" s="24" t="str">
        <f t="shared" si="2"/>
        <v/>
      </c>
      <c r="D386" s="35"/>
      <c r="E386" s="36"/>
      <c r="F386" s="37"/>
      <c r="G386" s="38"/>
      <c r="H386" s="38"/>
      <c r="I386" s="38"/>
      <c r="J386" s="38"/>
      <c r="K386" s="24" t="str">
        <f>IFERROR(VLOOKUP(J386,'ДДС статьи'!$A$2:$D$210,3,FALSE),"")</f>
        <v/>
      </c>
      <c r="L386" s="24" t="str">
        <f>IFERROR(VLOOKUP(J386,'ДДС статьи'!$A$2:$D$210,2,FALSE),"")</f>
        <v/>
      </c>
      <c r="M386" s="24" t="str">
        <f>IFERROR(VLOOKUP(J386,'ДДС статьи'!$A$2:$D$210,4,FALSE),"")</f>
        <v/>
      </c>
      <c r="N386" s="33"/>
      <c r="O386" s="39"/>
    </row>
    <row r="387">
      <c r="A387" s="24" t="str">
        <f>IFERROR(VLOOKUP(C387,'Технический лист'!$A$3:$B$14,2,FALSE),"")</f>
        <v/>
      </c>
      <c r="B387" s="24" t="str">
        <f t="shared" si="1"/>
        <v/>
      </c>
      <c r="C387" s="24" t="str">
        <f t="shared" si="2"/>
        <v/>
      </c>
      <c r="D387" s="35"/>
      <c r="E387" s="36"/>
      <c r="F387" s="37"/>
      <c r="G387" s="38"/>
      <c r="H387" s="38"/>
      <c r="I387" s="38"/>
      <c r="J387" s="38"/>
      <c r="K387" s="24" t="str">
        <f>IFERROR(VLOOKUP(J387,'ДДС статьи'!$A$2:$D$210,3,FALSE),"")</f>
        <v/>
      </c>
      <c r="L387" s="24" t="str">
        <f>IFERROR(VLOOKUP(J387,'ДДС статьи'!$A$2:$D$210,2,FALSE),"")</f>
        <v/>
      </c>
      <c r="M387" s="24" t="str">
        <f>IFERROR(VLOOKUP(J387,'ДДС статьи'!$A$2:$D$210,4,FALSE),"")</f>
        <v/>
      </c>
      <c r="N387" s="33"/>
      <c r="O387" s="39"/>
    </row>
    <row r="388">
      <c r="A388" s="24" t="str">
        <f>IFERROR(VLOOKUP(C388,'Технический лист'!$A$3:$B$14,2,FALSE),"")</f>
        <v/>
      </c>
      <c r="B388" s="24" t="str">
        <f t="shared" si="1"/>
        <v/>
      </c>
      <c r="C388" s="24" t="str">
        <f t="shared" si="2"/>
        <v/>
      </c>
      <c r="D388" s="35"/>
      <c r="E388" s="36"/>
      <c r="F388" s="37"/>
      <c r="G388" s="38"/>
      <c r="H388" s="38"/>
      <c r="I388" s="38"/>
      <c r="J388" s="38"/>
      <c r="K388" s="24" t="str">
        <f>IFERROR(VLOOKUP(J388,'ДДС статьи'!$A$2:$D$210,3,FALSE),"")</f>
        <v/>
      </c>
      <c r="L388" s="24" t="str">
        <f>IFERROR(VLOOKUP(J388,'ДДС статьи'!$A$2:$D$210,2,FALSE),"")</f>
        <v/>
      </c>
      <c r="M388" s="24" t="str">
        <f>IFERROR(VLOOKUP(J388,'ДДС статьи'!$A$2:$D$210,4,FALSE),"")</f>
        <v/>
      </c>
      <c r="N388" s="33"/>
      <c r="O388" s="39"/>
    </row>
    <row r="389">
      <c r="A389" s="24" t="str">
        <f>IFERROR(VLOOKUP(C389,'Технический лист'!$A$3:$B$14,2,FALSE),"")</f>
        <v/>
      </c>
      <c r="B389" s="24" t="str">
        <f t="shared" si="1"/>
        <v/>
      </c>
      <c r="C389" s="24" t="str">
        <f t="shared" si="2"/>
        <v/>
      </c>
      <c r="D389" s="35"/>
      <c r="E389" s="36"/>
      <c r="F389" s="37"/>
      <c r="G389" s="38"/>
      <c r="H389" s="38"/>
      <c r="I389" s="38"/>
      <c r="J389" s="38"/>
      <c r="K389" s="24" t="str">
        <f>IFERROR(VLOOKUP(J389,'ДДС статьи'!$A$2:$D$210,3,FALSE),"")</f>
        <v/>
      </c>
      <c r="L389" s="24" t="str">
        <f>IFERROR(VLOOKUP(J389,'ДДС статьи'!$A$2:$D$210,2,FALSE),"")</f>
        <v/>
      </c>
      <c r="M389" s="24" t="str">
        <f>IFERROR(VLOOKUP(J389,'ДДС статьи'!$A$2:$D$210,4,FALSE),"")</f>
        <v/>
      </c>
      <c r="N389" s="33"/>
      <c r="O389" s="39"/>
    </row>
    <row r="390">
      <c r="A390" s="24" t="str">
        <f>IFERROR(VLOOKUP(C390,'Технический лист'!$A$3:$B$14,2,FALSE),"")</f>
        <v/>
      </c>
      <c r="B390" s="24" t="str">
        <f t="shared" si="1"/>
        <v/>
      </c>
      <c r="C390" s="24" t="str">
        <f t="shared" si="2"/>
        <v/>
      </c>
      <c r="D390" s="35"/>
      <c r="E390" s="36"/>
      <c r="F390" s="37"/>
      <c r="G390" s="38"/>
      <c r="H390" s="38"/>
      <c r="I390" s="38"/>
      <c r="J390" s="38"/>
      <c r="K390" s="24" t="str">
        <f>IFERROR(VLOOKUP(J390,'ДДС статьи'!$A$2:$D$210,3,FALSE),"")</f>
        <v/>
      </c>
      <c r="L390" s="24" t="str">
        <f>IFERROR(VLOOKUP(J390,'ДДС статьи'!$A$2:$D$210,2,FALSE),"")</f>
        <v/>
      </c>
      <c r="M390" s="24" t="str">
        <f>IFERROR(VLOOKUP(J390,'ДДС статьи'!$A$2:$D$210,4,FALSE),"")</f>
        <v/>
      </c>
      <c r="N390" s="33"/>
      <c r="O390" s="39"/>
    </row>
    <row r="391">
      <c r="A391" s="24" t="str">
        <f>IFERROR(VLOOKUP(C391,'Технический лист'!$A$3:$B$14,2,FALSE),"")</f>
        <v/>
      </c>
      <c r="B391" s="24" t="str">
        <f t="shared" si="1"/>
        <v/>
      </c>
      <c r="C391" s="24" t="str">
        <f t="shared" si="2"/>
        <v/>
      </c>
      <c r="D391" s="35"/>
      <c r="E391" s="36"/>
      <c r="F391" s="37"/>
      <c r="G391" s="38"/>
      <c r="H391" s="38"/>
      <c r="I391" s="38"/>
      <c r="J391" s="38"/>
      <c r="K391" s="24" t="str">
        <f>IFERROR(VLOOKUP(J391,'ДДС статьи'!$A$2:$D$210,3,FALSE),"")</f>
        <v/>
      </c>
      <c r="L391" s="24" t="str">
        <f>IFERROR(VLOOKUP(J391,'ДДС статьи'!$A$2:$D$210,2,FALSE),"")</f>
        <v/>
      </c>
      <c r="M391" s="24" t="str">
        <f>IFERROR(VLOOKUP(J391,'ДДС статьи'!$A$2:$D$210,4,FALSE),"")</f>
        <v/>
      </c>
      <c r="N391" s="33"/>
      <c r="O391" s="39"/>
    </row>
    <row r="392">
      <c r="A392" s="24" t="str">
        <f>IFERROR(VLOOKUP(C392,'Технический лист'!$A$3:$B$14,2,FALSE),"")</f>
        <v/>
      </c>
      <c r="B392" s="24" t="str">
        <f t="shared" si="1"/>
        <v/>
      </c>
      <c r="C392" s="24" t="str">
        <f t="shared" si="2"/>
        <v/>
      </c>
      <c r="D392" s="35"/>
      <c r="E392" s="36"/>
      <c r="F392" s="37"/>
      <c r="G392" s="38"/>
      <c r="H392" s="38"/>
      <c r="I392" s="38"/>
      <c r="J392" s="38"/>
      <c r="K392" s="24" t="str">
        <f>IFERROR(VLOOKUP(J392,'ДДС статьи'!$A$2:$D$210,3,FALSE),"")</f>
        <v/>
      </c>
      <c r="L392" s="24" t="str">
        <f>IFERROR(VLOOKUP(J392,'ДДС статьи'!$A$2:$D$210,2,FALSE),"")</f>
        <v/>
      </c>
      <c r="M392" s="24" t="str">
        <f>IFERROR(VLOOKUP(J392,'ДДС статьи'!$A$2:$D$210,4,FALSE),"")</f>
        <v/>
      </c>
      <c r="N392" s="33"/>
      <c r="O392" s="39"/>
    </row>
    <row r="393">
      <c r="A393" s="24" t="str">
        <f>IFERROR(VLOOKUP(C393,'Технический лист'!$A$3:$B$14,2,FALSE),"")</f>
        <v/>
      </c>
      <c r="B393" s="24" t="str">
        <f t="shared" si="1"/>
        <v/>
      </c>
      <c r="C393" s="24" t="str">
        <f t="shared" si="2"/>
        <v/>
      </c>
      <c r="D393" s="35"/>
      <c r="E393" s="36"/>
      <c r="F393" s="37"/>
      <c r="G393" s="38"/>
      <c r="H393" s="38"/>
      <c r="I393" s="38"/>
      <c r="J393" s="38"/>
      <c r="K393" s="24" t="str">
        <f>IFERROR(VLOOKUP(J393,'ДДС статьи'!$A$2:$D$210,3,FALSE),"")</f>
        <v/>
      </c>
      <c r="L393" s="24" t="str">
        <f>IFERROR(VLOOKUP(J393,'ДДС статьи'!$A$2:$D$210,2,FALSE),"")</f>
        <v/>
      </c>
      <c r="M393" s="24" t="str">
        <f>IFERROR(VLOOKUP(J393,'ДДС статьи'!$A$2:$D$210,4,FALSE),"")</f>
        <v/>
      </c>
      <c r="N393" s="33"/>
      <c r="O393" s="39"/>
    </row>
    <row r="394">
      <c r="A394" s="24" t="str">
        <f>IFERROR(VLOOKUP(C394,'Технический лист'!$A$3:$B$14,2,FALSE),"")</f>
        <v/>
      </c>
      <c r="B394" s="24" t="str">
        <f t="shared" si="1"/>
        <v/>
      </c>
      <c r="C394" s="24" t="str">
        <f t="shared" si="2"/>
        <v/>
      </c>
      <c r="D394" s="35"/>
      <c r="E394" s="36"/>
      <c r="F394" s="37"/>
      <c r="G394" s="38"/>
      <c r="H394" s="38"/>
      <c r="I394" s="38"/>
      <c r="J394" s="38"/>
      <c r="K394" s="24" t="str">
        <f>IFERROR(VLOOKUP(J394,'ДДС статьи'!$A$2:$D$210,3,FALSE),"")</f>
        <v/>
      </c>
      <c r="L394" s="24" t="str">
        <f>IFERROR(VLOOKUP(J394,'ДДС статьи'!$A$2:$D$210,2,FALSE),"")</f>
        <v/>
      </c>
      <c r="M394" s="24" t="str">
        <f>IFERROR(VLOOKUP(J394,'ДДС статьи'!$A$2:$D$210,4,FALSE),"")</f>
        <v/>
      </c>
      <c r="N394" s="33"/>
      <c r="O394" s="39"/>
    </row>
    <row r="395">
      <c r="A395" s="24" t="str">
        <f>IFERROR(VLOOKUP(C395,'Технический лист'!$A$3:$B$14,2,FALSE),"")</f>
        <v/>
      </c>
      <c r="B395" s="24" t="str">
        <f t="shared" si="1"/>
        <v/>
      </c>
      <c r="C395" s="24" t="str">
        <f t="shared" si="2"/>
        <v/>
      </c>
      <c r="D395" s="35"/>
      <c r="E395" s="36"/>
      <c r="F395" s="37"/>
      <c r="G395" s="38"/>
      <c r="H395" s="38"/>
      <c r="I395" s="38"/>
      <c r="J395" s="38"/>
      <c r="K395" s="24" t="str">
        <f>IFERROR(VLOOKUP(J395,'ДДС статьи'!$A$2:$D$210,3,FALSE),"")</f>
        <v/>
      </c>
      <c r="L395" s="24" t="str">
        <f>IFERROR(VLOOKUP(J395,'ДДС статьи'!$A$2:$D$210,2,FALSE),"")</f>
        <v/>
      </c>
      <c r="M395" s="24" t="str">
        <f>IFERROR(VLOOKUP(J395,'ДДС статьи'!$A$2:$D$210,4,FALSE),"")</f>
        <v/>
      </c>
      <c r="N395" s="33"/>
      <c r="O395" s="39"/>
    </row>
    <row r="396">
      <c r="A396" s="24" t="str">
        <f>IFERROR(VLOOKUP(C396,'Технический лист'!$A$3:$B$14,2,FALSE),"")</f>
        <v/>
      </c>
      <c r="B396" s="24" t="str">
        <f t="shared" si="1"/>
        <v/>
      </c>
      <c r="C396" s="24" t="str">
        <f t="shared" si="2"/>
        <v/>
      </c>
      <c r="D396" s="35"/>
      <c r="E396" s="36"/>
      <c r="F396" s="37"/>
      <c r="G396" s="38"/>
      <c r="H396" s="38"/>
      <c r="I396" s="38"/>
      <c r="J396" s="38"/>
      <c r="K396" s="24" t="str">
        <f>IFERROR(VLOOKUP(J396,'ДДС статьи'!$A$2:$D$210,3,FALSE),"")</f>
        <v/>
      </c>
      <c r="L396" s="24" t="str">
        <f>IFERROR(VLOOKUP(J396,'ДДС статьи'!$A$2:$D$210,2,FALSE),"")</f>
        <v/>
      </c>
      <c r="M396" s="24" t="str">
        <f>IFERROR(VLOOKUP(J396,'ДДС статьи'!$A$2:$D$210,4,FALSE),"")</f>
        <v/>
      </c>
      <c r="N396" s="33"/>
      <c r="O396" s="39"/>
    </row>
    <row r="397">
      <c r="A397" s="24" t="str">
        <f>IFERROR(VLOOKUP(C397,'Технический лист'!$A$3:$B$14,2,FALSE),"")</f>
        <v/>
      </c>
      <c r="B397" s="24" t="str">
        <f t="shared" si="1"/>
        <v/>
      </c>
      <c r="C397" s="24" t="str">
        <f t="shared" si="2"/>
        <v/>
      </c>
      <c r="D397" s="35"/>
      <c r="E397" s="36"/>
      <c r="F397" s="37"/>
      <c r="G397" s="38"/>
      <c r="H397" s="38"/>
      <c r="I397" s="38"/>
      <c r="J397" s="38"/>
      <c r="K397" s="24" t="str">
        <f>IFERROR(VLOOKUP(J397,'ДДС статьи'!$A$2:$D$210,3,FALSE),"")</f>
        <v/>
      </c>
      <c r="L397" s="24" t="str">
        <f>IFERROR(VLOOKUP(J397,'ДДС статьи'!$A$2:$D$210,2,FALSE),"")</f>
        <v/>
      </c>
      <c r="M397" s="24" t="str">
        <f>IFERROR(VLOOKUP(J397,'ДДС статьи'!$A$2:$D$210,4,FALSE),"")</f>
        <v/>
      </c>
      <c r="N397" s="33"/>
      <c r="O397" s="39"/>
    </row>
    <row r="398">
      <c r="A398" s="24" t="str">
        <f>IFERROR(VLOOKUP(C398,'Технический лист'!$A$3:$B$14,2,FALSE),"")</f>
        <v/>
      </c>
      <c r="B398" s="24" t="str">
        <f t="shared" si="1"/>
        <v/>
      </c>
      <c r="C398" s="24" t="str">
        <f t="shared" si="2"/>
        <v/>
      </c>
      <c r="D398" s="35"/>
      <c r="E398" s="36"/>
      <c r="F398" s="37"/>
      <c r="G398" s="38"/>
      <c r="H398" s="38"/>
      <c r="I398" s="38"/>
      <c r="J398" s="38"/>
      <c r="K398" s="24" t="str">
        <f>IFERROR(VLOOKUP(J398,'ДДС статьи'!$A$2:$D$210,3,FALSE),"")</f>
        <v/>
      </c>
      <c r="L398" s="24" t="str">
        <f>IFERROR(VLOOKUP(J398,'ДДС статьи'!$A$2:$D$210,2,FALSE),"")</f>
        <v/>
      </c>
      <c r="M398" s="24" t="str">
        <f>IFERROR(VLOOKUP(J398,'ДДС статьи'!$A$2:$D$210,4,FALSE),"")</f>
        <v/>
      </c>
      <c r="N398" s="33"/>
      <c r="O398" s="39"/>
    </row>
    <row r="399">
      <c r="A399" s="24" t="str">
        <f>IFERROR(VLOOKUP(C399,'Технический лист'!$A$3:$B$14,2,FALSE),"")</f>
        <v/>
      </c>
      <c r="B399" s="24" t="str">
        <f t="shared" si="1"/>
        <v/>
      </c>
      <c r="C399" s="24" t="str">
        <f t="shared" si="2"/>
        <v/>
      </c>
      <c r="D399" s="35"/>
      <c r="E399" s="36"/>
      <c r="F399" s="37"/>
      <c r="G399" s="38"/>
      <c r="H399" s="38"/>
      <c r="I399" s="38"/>
      <c r="J399" s="38"/>
      <c r="K399" s="24" t="str">
        <f>IFERROR(VLOOKUP(J399,'ДДС статьи'!$A$2:$D$210,3,FALSE),"")</f>
        <v/>
      </c>
      <c r="L399" s="24" t="str">
        <f>IFERROR(VLOOKUP(J399,'ДДС статьи'!$A$2:$D$210,2,FALSE),"")</f>
        <v/>
      </c>
      <c r="M399" s="24" t="str">
        <f>IFERROR(VLOOKUP(J399,'ДДС статьи'!$A$2:$D$210,4,FALSE),"")</f>
        <v/>
      </c>
      <c r="N399" s="33"/>
      <c r="O399" s="39"/>
    </row>
    <row r="400">
      <c r="A400" s="24" t="str">
        <f>IFERROR(VLOOKUP(C400,'Технический лист'!$A$3:$B$14,2,FALSE),"")</f>
        <v/>
      </c>
      <c r="B400" s="24" t="str">
        <f t="shared" si="1"/>
        <v/>
      </c>
      <c r="C400" s="24" t="str">
        <f t="shared" si="2"/>
        <v/>
      </c>
      <c r="D400" s="35"/>
      <c r="E400" s="36"/>
      <c r="F400" s="37"/>
      <c r="G400" s="38"/>
      <c r="H400" s="38"/>
      <c r="I400" s="38"/>
      <c r="J400" s="38"/>
      <c r="K400" s="24" t="str">
        <f>IFERROR(VLOOKUP(J400,'ДДС статьи'!$A$2:$D$210,3,FALSE),"")</f>
        <v/>
      </c>
      <c r="L400" s="24" t="str">
        <f>IFERROR(VLOOKUP(J400,'ДДС статьи'!$A$2:$D$210,2,FALSE),"")</f>
        <v/>
      </c>
      <c r="M400" s="24" t="str">
        <f>IFERROR(VLOOKUP(J400,'ДДС статьи'!$A$2:$D$210,4,FALSE),"")</f>
        <v/>
      </c>
      <c r="N400" s="33"/>
      <c r="O400" s="39"/>
    </row>
    <row r="401">
      <c r="A401" s="24" t="str">
        <f>IFERROR(VLOOKUP(C401,'Технический лист'!$A$3:$B$14,2,FALSE),"")</f>
        <v/>
      </c>
      <c r="B401" s="24" t="str">
        <f t="shared" si="1"/>
        <v/>
      </c>
      <c r="C401" s="24" t="str">
        <f t="shared" si="2"/>
        <v/>
      </c>
      <c r="D401" s="35"/>
      <c r="E401" s="36"/>
      <c r="F401" s="37"/>
      <c r="G401" s="38"/>
      <c r="H401" s="38"/>
      <c r="I401" s="38"/>
      <c r="J401" s="38"/>
      <c r="K401" s="24" t="str">
        <f>IFERROR(VLOOKUP(J401,'ДДС статьи'!$A$2:$D$210,3,FALSE),"")</f>
        <v/>
      </c>
      <c r="L401" s="24" t="str">
        <f>IFERROR(VLOOKUP(J401,'ДДС статьи'!$A$2:$D$210,2,FALSE),"")</f>
        <v/>
      </c>
      <c r="M401" s="24" t="str">
        <f>IFERROR(VLOOKUP(J401,'ДДС статьи'!$A$2:$D$210,4,FALSE),"")</f>
        <v/>
      </c>
      <c r="N401" s="33"/>
      <c r="O401" s="39"/>
    </row>
    <row r="402">
      <c r="A402" s="24" t="str">
        <f>IFERROR(VLOOKUP(C402,'Технический лист'!$A$3:$B$14,2,FALSE),"")</f>
        <v/>
      </c>
      <c r="B402" s="24" t="str">
        <f t="shared" si="1"/>
        <v/>
      </c>
      <c r="C402" s="24" t="str">
        <f t="shared" si="2"/>
        <v/>
      </c>
      <c r="D402" s="35"/>
      <c r="E402" s="36"/>
      <c r="F402" s="37"/>
      <c r="G402" s="38"/>
      <c r="H402" s="38"/>
      <c r="I402" s="38"/>
      <c r="J402" s="38"/>
      <c r="K402" s="24" t="str">
        <f>IFERROR(VLOOKUP(J402,'ДДС статьи'!$A$2:$D$210,3,FALSE),"")</f>
        <v/>
      </c>
      <c r="L402" s="24" t="str">
        <f>IFERROR(VLOOKUP(J402,'ДДС статьи'!$A$2:$D$210,2,FALSE),"")</f>
        <v/>
      </c>
      <c r="M402" s="24" t="str">
        <f>IFERROR(VLOOKUP(J402,'ДДС статьи'!$A$2:$D$210,4,FALSE),"")</f>
        <v/>
      </c>
      <c r="N402" s="33"/>
      <c r="O402" s="39"/>
    </row>
    <row r="403">
      <c r="A403" s="24" t="str">
        <f>IFERROR(VLOOKUP(C403,'Технический лист'!$A$3:$B$14,2,FALSE),"")</f>
        <v/>
      </c>
      <c r="B403" s="24" t="str">
        <f t="shared" si="1"/>
        <v/>
      </c>
      <c r="C403" s="24" t="str">
        <f t="shared" si="2"/>
        <v/>
      </c>
      <c r="D403" s="35"/>
      <c r="E403" s="36"/>
      <c r="F403" s="37"/>
      <c r="G403" s="38"/>
      <c r="H403" s="38"/>
      <c r="I403" s="38"/>
      <c r="J403" s="38"/>
      <c r="K403" s="24" t="str">
        <f>IFERROR(VLOOKUP(J403,'ДДС статьи'!$A$2:$D$210,3,FALSE),"")</f>
        <v/>
      </c>
      <c r="L403" s="24" t="str">
        <f>IFERROR(VLOOKUP(J403,'ДДС статьи'!$A$2:$D$210,2,FALSE),"")</f>
        <v/>
      </c>
      <c r="M403" s="24" t="str">
        <f>IFERROR(VLOOKUP(J403,'ДДС статьи'!$A$2:$D$210,4,FALSE),"")</f>
        <v/>
      </c>
      <c r="N403" s="33"/>
      <c r="O403" s="39"/>
    </row>
    <row r="404">
      <c r="A404" s="24" t="str">
        <f>IFERROR(VLOOKUP(C404,'Технический лист'!$A$3:$B$14,2,FALSE),"")</f>
        <v/>
      </c>
      <c r="B404" s="24" t="str">
        <f t="shared" si="1"/>
        <v/>
      </c>
      <c r="C404" s="24" t="str">
        <f t="shared" si="2"/>
        <v/>
      </c>
      <c r="D404" s="35"/>
      <c r="E404" s="36"/>
      <c r="F404" s="37"/>
      <c r="G404" s="38"/>
      <c r="H404" s="38"/>
      <c r="I404" s="38"/>
      <c r="J404" s="38"/>
      <c r="K404" s="24" t="str">
        <f>IFERROR(VLOOKUP(J404,'ДДС статьи'!$A$2:$D$210,3,FALSE),"")</f>
        <v/>
      </c>
      <c r="L404" s="24" t="str">
        <f>IFERROR(VLOOKUP(J404,'ДДС статьи'!$A$2:$D$210,2,FALSE),"")</f>
        <v/>
      </c>
      <c r="M404" s="24" t="str">
        <f>IFERROR(VLOOKUP(J404,'ДДС статьи'!$A$2:$D$210,4,FALSE),"")</f>
        <v/>
      </c>
      <c r="N404" s="33"/>
      <c r="O404" s="39"/>
    </row>
    <row r="405">
      <c r="A405" s="24" t="str">
        <f>IFERROR(VLOOKUP(C405,'Технический лист'!$A$3:$B$14,2,FALSE),"")</f>
        <v/>
      </c>
      <c r="B405" s="24" t="str">
        <f t="shared" si="1"/>
        <v/>
      </c>
      <c r="C405" s="24" t="str">
        <f t="shared" si="2"/>
        <v/>
      </c>
      <c r="D405" s="35"/>
      <c r="E405" s="36"/>
      <c r="F405" s="37"/>
      <c r="G405" s="38"/>
      <c r="H405" s="38"/>
      <c r="I405" s="38"/>
      <c r="J405" s="38"/>
      <c r="K405" s="24" t="str">
        <f>IFERROR(VLOOKUP(J405,'ДДС статьи'!$A$2:$D$210,3,FALSE),"")</f>
        <v/>
      </c>
      <c r="L405" s="24" t="str">
        <f>IFERROR(VLOOKUP(J405,'ДДС статьи'!$A$2:$D$210,2,FALSE),"")</f>
        <v/>
      </c>
      <c r="M405" s="24" t="str">
        <f>IFERROR(VLOOKUP(J405,'ДДС статьи'!$A$2:$D$210,4,FALSE),"")</f>
        <v/>
      </c>
      <c r="N405" s="33"/>
      <c r="O405" s="39"/>
    </row>
    <row r="406">
      <c r="A406" s="24" t="str">
        <f>IFERROR(VLOOKUP(C406,'Технический лист'!$A$3:$B$14,2,FALSE),"")</f>
        <v/>
      </c>
      <c r="B406" s="24" t="str">
        <f t="shared" si="1"/>
        <v/>
      </c>
      <c r="C406" s="24" t="str">
        <f t="shared" si="2"/>
        <v/>
      </c>
      <c r="D406" s="35"/>
      <c r="E406" s="36"/>
      <c r="F406" s="37"/>
      <c r="G406" s="38"/>
      <c r="H406" s="38"/>
      <c r="I406" s="38"/>
      <c r="J406" s="38"/>
      <c r="K406" s="24" t="str">
        <f>IFERROR(VLOOKUP(J406,'ДДС статьи'!$A$2:$D$210,3,FALSE),"")</f>
        <v/>
      </c>
      <c r="L406" s="24" t="str">
        <f>IFERROR(VLOOKUP(J406,'ДДС статьи'!$A$2:$D$210,2,FALSE),"")</f>
        <v/>
      </c>
      <c r="M406" s="24" t="str">
        <f>IFERROR(VLOOKUP(J406,'ДДС статьи'!$A$2:$D$210,4,FALSE),"")</f>
        <v/>
      </c>
      <c r="N406" s="33"/>
      <c r="O406" s="39"/>
    </row>
    <row r="407">
      <c r="A407" s="24" t="str">
        <f>IFERROR(VLOOKUP(C407,'Технический лист'!$A$3:$B$14,2,FALSE),"")</f>
        <v/>
      </c>
      <c r="B407" s="24" t="str">
        <f t="shared" si="1"/>
        <v/>
      </c>
      <c r="C407" s="24" t="str">
        <f t="shared" si="2"/>
        <v/>
      </c>
      <c r="D407" s="35"/>
      <c r="E407" s="36"/>
      <c r="F407" s="37"/>
      <c r="G407" s="38"/>
      <c r="H407" s="38"/>
      <c r="I407" s="38"/>
      <c r="J407" s="38"/>
      <c r="K407" s="24" t="str">
        <f>IFERROR(VLOOKUP(J407,'ДДС статьи'!$A$2:$D$210,3,FALSE),"")</f>
        <v/>
      </c>
      <c r="L407" s="24" t="str">
        <f>IFERROR(VLOOKUP(J407,'ДДС статьи'!$A$2:$D$210,2,FALSE),"")</f>
        <v/>
      </c>
      <c r="M407" s="24" t="str">
        <f>IFERROR(VLOOKUP(J407,'ДДС статьи'!$A$2:$D$210,4,FALSE),"")</f>
        <v/>
      </c>
      <c r="N407" s="33"/>
      <c r="O407" s="39"/>
    </row>
    <row r="408">
      <c r="A408" s="24" t="str">
        <f>IFERROR(VLOOKUP(C408,'Технический лист'!$A$3:$B$14,2,FALSE),"")</f>
        <v/>
      </c>
      <c r="B408" s="24" t="str">
        <f t="shared" si="1"/>
        <v/>
      </c>
      <c r="C408" s="24" t="str">
        <f t="shared" si="2"/>
        <v/>
      </c>
      <c r="D408" s="35"/>
      <c r="E408" s="36"/>
      <c r="F408" s="37"/>
      <c r="G408" s="38"/>
      <c r="H408" s="38"/>
      <c r="I408" s="38"/>
      <c r="J408" s="38"/>
      <c r="K408" s="24" t="str">
        <f>IFERROR(VLOOKUP(J408,'ДДС статьи'!$A$2:$D$210,3,FALSE),"")</f>
        <v/>
      </c>
      <c r="L408" s="24" t="str">
        <f>IFERROR(VLOOKUP(J408,'ДДС статьи'!$A$2:$D$210,2,FALSE),"")</f>
        <v/>
      </c>
      <c r="M408" s="24" t="str">
        <f>IFERROR(VLOOKUP(J408,'ДДС статьи'!$A$2:$D$210,4,FALSE),"")</f>
        <v/>
      </c>
      <c r="N408" s="33"/>
      <c r="O408" s="39"/>
    </row>
    <row r="409">
      <c r="A409" s="24" t="str">
        <f>IFERROR(VLOOKUP(C409,'Технический лист'!$A$3:$B$14,2,FALSE),"")</f>
        <v/>
      </c>
      <c r="B409" s="24" t="str">
        <f t="shared" si="1"/>
        <v/>
      </c>
      <c r="C409" s="24" t="str">
        <f t="shared" si="2"/>
        <v/>
      </c>
      <c r="D409" s="35"/>
      <c r="E409" s="36"/>
      <c r="F409" s="37"/>
      <c r="G409" s="38"/>
      <c r="H409" s="38"/>
      <c r="I409" s="38"/>
      <c r="J409" s="38"/>
      <c r="K409" s="24" t="str">
        <f>IFERROR(VLOOKUP(J409,'ДДС статьи'!$A$2:$D$210,3,FALSE),"")</f>
        <v/>
      </c>
      <c r="L409" s="24" t="str">
        <f>IFERROR(VLOOKUP(J409,'ДДС статьи'!$A$2:$D$210,2,FALSE),"")</f>
        <v/>
      </c>
      <c r="M409" s="24" t="str">
        <f>IFERROR(VLOOKUP(J409,'ДДС статьи'!$A$2:$D$210,4,FALSE),"")</f>
        <v/>
      </c>
      <c r="N409" s="33"/>
      <c r="O409" s="39"/>
    </row>
    <row r="410">
      <c r="A410" s="24" t="str">
        <f>IFERROR(VLOOKUP(C410,'Технический лист'!$A$3:$B$14,2,FALSE),"")</f>
        <v/>
      </c>
      <c r="B410" s="24" t="str">
        <f t="shared" si="1"/>
        <v/>
      </c>
      <c r="C410" s="24" t="str">
        <f t="shared" si="2"/>
        <v/>
      </c>
      <c r="D410" s="35"/>
      <c r="E410" s="36"/>
      <c r="F410" s="37"/>
      <c r="G410" s="38"/>
      <c r="H410" s="38"/>
      <c r="I410" s="38"/>
      <c r="J410" s="38"/>
      <c r="K410" s="24" t="str">
        <f>IFERROR(VLOOKUP(J410,'ДДС статьи'!$A$2:$D$210,3,FALSE),"")</f>
        <v/>
      </c>
      <c r="L410" s="24" t="str">
        <f>IFERROR(VLOOKUP(J410,'ДДС статьи'!$A$2:$D$210,2,FALSE),"")</f>
        <v/>
      </c>
      <c r="M410" s="24" t="str">
        <f>IFERROR(VLOOKUP(J410,'ДДС статьи'!$A$2:$D$210,4,FALSE),"")</f>
        <v/>
      </c>
      <c r="N410" s="33"/>
      <c r="O410" s="39"/>
    </row>
    <row r="411">
      <c r="A411" s="24" t="str">
        <f>IFERROR(VLOOKUP(C411,'Технический лист'!$A$3:$B$14,2,FALSE),"")</f>
        <v/>
      </c>
      <c r="B411" s="24" t="str">
        <f t="shared" si="1"/>
        <v/>
      </c>
      <c r="C411" s="24" t="str">
        <f t="shared" si="2"/>
        <v/>
      </c>
      <c r="D411" s="35"/>
      <c r="E411" s="36"/>
      <c r="F411" s="37"/>
      <c r="G411" s="38"/>
      <c r="H411" s="38"/>
      <c r="I411" s="38"/>
      <c r="J411" s="38"/>
      <c r="K411" s="24" t="str">
        <f>IFERROR(VLOOKUP(J411,'ДДС статьи'!$A$2:$D$210,3,FALSE),"")</f>
        <v/>
      </c>
      <c r="L411" s="24" t="str">
        <f>IFERROR(VLOOKUP(J411,'ДДС статьи'!$A$2:$D$210,2,FALSE),"")</f>
        <v/>
      </c>
      <c r="M411" s="24" t="str">
        <f>IFERROR(VLOOKUP(J411,'ДДС статьи'!$A$2:$D$210,4,FALSE),"")</f>
        <v/>
      </c>
      <c r="N411" s="33"/>
      <c r="O411" s="39"/>
    </row>
    <row r="412">
      <c r="A412" s="24" t="str">
        <f>IFERROR(VLOOKUP(C412,'Технический лист'!$A$3:$B$14,2,FALSE),"")</f>
        <v/>
      </c>
      <c r="B412" s="24" t="str">
        <f t="shared" si="1"/>
        <v/>
      </c>
      <c r="C412" s="24" t="str">
        <f t="shared" si="2"/>
        <v/>
      </c>
      <c r="D412" s="35"/>
      <c r="E412" s="36"/>
      <c r="F412" s="37"/>
      <c r="G412" s="38"/>
      <c r="H412" s="38"/>
      <c r="I412" s="38"/>
      <c r="J412" s="38"/>
      <c r="K412" s="24" t="str">
        <f>IFERROR(VLOOKUP(J412,'ДДС статьи'!$A$2:$D$210,3,FALSE),"")</f>
        <v/>
      </c>
      <c r="L412" s="24" t="str">
        <f>IFERROR(VLOOKUP(J412,'ДДС статьи'!$A$2:$D$210,2,FALSE),"")</f>
        <v/>
      </c>
      <c r="M412" s="24" t="str">
        <f>IFERROR(VLOOKUP(J412,'ДДС статьи'!$A$2:$D$210,4,FALSE),"")</f>
        <v/>
      </c>
      <c r="N412" s="33"/>
      <c r="O412" s="39"/>
    </row>
    <row r="413">
      <c r="A413" s="24" t="str">
        <f>IFERROR(VLOOKUP(C413,'Технический лист'!$A$3:$B$14,2,FALSE),"")</f>
        <v/>
      </c>
      <c r="B413" s="24" t="str">
        <f t="shared" si="1"/>
        <v/>
      </c>
      <c r="C413" s="24" t="str">
        <f t="shared" si="2"/>
        <v/>
      </c>
      <c r="D413" s="35"/>
      <c r="E413" s="36"/>
      <c r="F413" s="37"/>
      <c r="G413" s="38"/>
      <c r="H413" s="38"/>
      <c r="I413" s="38"/>
      <c r="J413" s="38"/>
      <c r="K413" s="24" t="str">
        <f>IFERROR(VLOOKUP(J413,'ДДС статьи'!$A$2:$D$210,3,FALSE),"")</f>
        <v/>
      </c>
      <c r="L413" s="24" t="str">
        <f>IFERROR(VLOOKUP(J413,'ДДС статьи'!$A$2:$D$210,2,FALSE),"")</f>
        <v/>
      </c>
      <c r="M413" s="24" t="str">
        <f>IFERROR(VLOOKUP(J413,'ДДС статьи'!$A$2:$D$210,4,FALSE),"")</f>
        <v/>
      </c>
      <c r="N413" s="33"/>
      <c r="O413" s="39"/>
    </row>
    <row r="414">
      <c r="A414" s="24" t="str">
        <f>IFERROR(VLOOKUP(C414,'Технический лист'!$A$3:$B$14,2,FALSE),"")</f>
        <v/>
      </c>
      <c r="B414" s="24" t="str">
        <f t="shared" si="1"/>
        <v/>
      </c>
      <c r="C414" s="24" t="str">
        <f t="shared" si="2"/>
        <v/>
      </c>
      <c r="D414" s="35"/>
      <c r="E414" s="36"/>
      <c r="F414" s="37"/>
      <c r="G414" s="38"/>
      <c r="H414" s="38"/>
      <c r="I414" s="38"/>
      <c r="J414" s="38"/>
      <c r="K414" s="24" t="str">
        <f>IFERROR(VLOOKUP(J414,'ДДС статьи'!$A$2:$D$210,3,FALSE),"")</f>
        <v/>
      </c>
      <c r="L414" s="24" t="str">
        <f>IFERROR(VLOOKUP(J414,'ДДС статьи'!$A$2:$D$210,2,FALSE),"")</f>
        <v/>
      </c>
      <c r="M414" s="24" t="str">
        <f>IFERROR(VLOOKUP(J414,'ДДС статьи'!$A$2:$D$210,4,FALSE),"")</f>
        <v/>
      </c>
      <c r="N414" s="33"/>
      <c r="O414" s="39"/>
    </row>
    <row r="415">
      <c r="A415" s="24" t="str">
        <f>IFERROR(VLOOKUP(C415,'Технический лист'!$A$3:$B$14,2,FALSE),"")</f>
        <v/>
      </c>
      <c r="B415" s="24" t="str">
        <f t="shared" si="1"/>
        <v/>
      </c>
      <c r="C415" s="24" t="str">
        <f t="shared" si="2"/>
        <v/>
      </c>
      <c r="D415" s="35"/>
      <c r="E415" s="36"/>
      <c r="F415" s="37"/>
      <c r="G415" s="38"/>
      <c r="H415" s="38"/>
      <c r="I415" s="38"/>
      <c r="J415" s="38"/>
      <c r="K415" s="24" t="str">
        <f>IFERROR(VLOOKUP(J415,'ДДС статьи'!$A$2:$D$210,3,FALSE),"")</f>
        <v/>
      </c>
      <c r="L415" s="24" t="str">
        <f>IFERROR(VLOOKUP(J415,'ДДС статьи'!$A$2:$D$210,2,FALSE),"")</f>
        <v/>
      </c>
      <c r="M415" s="24" t="str">
        <f>IFERROR(VLOOKUP(J415,'ДДС статьи'!$A$2:$D$210,4,FALSE),"")</f>
        <v/>
      </c>
      <c r="N415" s="33"/>
      <c r="O415" s="39"/>
    </row>
    <row r="416">
      <c r="A416" s="24" t="str">
        <f>IFERROR(VLOOKUP(C416,'Технический лист'!$A$3:$B$14,2,FALSE),"")</f>
        <v/>
      </c>
      <c r="B416" s="24" t="str">
        <f t="shared" si="1"/>
        <v/>
      </c>
      <c r="C416" s="24" t="str">
        <f t="shared" si="2"/>
        <v/>
      </c>
      <c r="D416" s="35"/>
      <c r="E416" s="36"/>
      <c r="F416" s="37"/>
      <c r="G416" s="38"/>
      <c r="H416" s="38"/>
      <c r="I416" s="38"/>
      <c r="J416" s="38"/>
      <c r="K416" s="24" t="str">
        <f>IFERROR(VLOOKUP(J416,'ДДС статьи'!$A$2:$D$210,3,FALSE),"")</f>
        <v/>
      </c>
      <c r="L416" s="24" t="str">
        <f>IFERROR(VLOOKUP(J416,'ДДС статьи'!$A$2:$D$210,2,FALSE),"")</f>
        <v/>
      </c>
      <c r="M416" s="24" t="str">
        <f>IFERROR(VLOOKUP(J416,'ДДС статьи'!$A$2:$D$210,4,FALSE),"")</f>
        <v/>
      </c>
      <c r="N416" s="33"/>
      <c r="O416" s="39"/>
    </row>
    <row r="417">
      <c r="A417" s="24" t="str">
        <f>IFERROR(VLOOKUP(C417,'Технический лист'!$A$3:$B$14,2,FALSE),"")</f>
        <v/>
      </c>
      <c r="B417" s="24" t="str">
        <f t="shared" si="1"/>
        <v/>
      </c>
      <c r="C417" s="24" t="str">
        <f t="shared" si="2"/>
        <v/>
      </c>
      <c r="D417" s="35"/>
      <c r="E417" s="36"/>
      <c r="F417" s="37"/>
      <c r="G417" s="38"/>
      <c r="H417" s="38"/>
      <c r="I417" s="38"/>
      <c r="J417" s="38"/>
      <c r="K417" s="24" t="str">
        <f>IFERROR(VLOOKUP(J417,'ДДС статьи'!$A$2:$D$210,3,FALSE),"")</f>
        <v/>
      </c>
      <c r="L417" s="24" t="str">
        <f>IFERROR(VLOOKUP(J417,'ДДС статьи'!$A$2:$D$210,2,FALSE),"")</f>
        <v/>
      </c>
      <c r="M417" s="24" t="str">
        <f>IFERROR(VLOOKUP(J417,'ДДС статьи'!$A$2:$D$210,4,FALSE),"")</f>
        <v/>
      </c>
      <c r="N417" s="33"/>
      <c r="O417" s="39"/>
    </row>
    <row r="418">
      <c r="A418" s="24" t="str">
        <f>IFERROR(VLOOKUP(C418,'Технический лист'!$A$3:$B$14,2,FALSE),"")</f>
        <v/>
      </c>
      <c r="B418" s="24" t="str">
        <f t="shared" si="1"/>
        <v/>
      </c>
      <c r="C418" s="24" t="str">
        <f t="shared" si="2"/>
        <v/>
      </c>
      <c r="D418" s="35"/>
      <c r="E418" s="36"/>
      <c r="F418" s="37"/>
      <c r="G418" s="38"/>
      <c r="H418" s="38"/>
      <c r="I418" s="38"/>
      <c r="J418" s="38"/>
      <c r="K418" s="24" t="str">
        <f>IFERROR(VLOOKUP(J418,'ДДС статьи'!$A$2:$D$210,3,FALSE),"")</f>
        <v/>
      </c>
      <c r="L418" s="24" t="str">
        <f>IFERROR(VLOOKUP(J418,'ДДС статьи'!$A$2:$D$210,2,FALSE),"")</f>
        <v/>
      </c>
      <c r="M418" s="24" t="str">
        <f>IFERROR(VLOOKUP(J418,'ДДС статьи'!$A$2:$D$210,4,FALSE),"")</f>
        <v/>
      </c>
      <c r="N418" s="33"/>
      <c r="O418" s="39"/>
    </row>
    <row r="419">
      <c r="A419" s="24" t="str">
        <f>IFERROR(VLOOKUP(C419,'Технический лист'!$A$3:$B$14,2,FALSE),"")</f>
        <v/>
      </c>
      <c r="B419" s="24" t="str">
        <f t="shared" si="1"/>
        <v/>
      </c>
      <c r="C419" s="24" t="str">
        <f t="shared" si="2"/>
        <v/>
      </c>
      <c r="D419" s="35"/>
      <c r="E419" s="36"/>
      <c r="F419" s="37"/>
      <c r="G419" s="38"/>
      <c r="H419" s="38"/>
      <c r="I419" s="38"/>
      <c r="J419" s="38"/>
      <c r="K419" s="24" t="str">
        <f>IFERROR(VLOOKUP(J419,'ДДС статьи'!$A$2:$D$210,3,FALSE),"")</f>
        <v/>
      </c>
      <c r="L419" s="24" t="str">
        <f>IFERROR(VLOOKUP(J419,'ДДС статьи'!$A$2:$D$210,2,FALSE),"")</f>
        <v/>
      </c>
      <c r="M419" s="24" t="str">
        <f>IFERROR(VLOOKUP(J419,'ДДС статьи'!$A$2:$D$210,4,FALSE),"")</f>
        <v/>
      </c>
      <c r="N419" s="33"/>
      <c r="O419" s="39"/>
    </row>
    <row r="420">
      <c r="A420" s="24" t="str">
        <f>IFERROR(VLOOKUP(C420,'Технический лист'!$A$3:$B$14,2,FALSE),"")</f>
        <v/>
      </c>
      <c r="B420" s="24" t="str">
        <f t="shared" si="1"/>
        <v/>
      </c>
      <c r="C420" s="24" t="str">
        <f t="shared" si="2"/>
        <v/>
      </c>
      <c r="D420" s="35"/>
      <c r="E420" s="36"/>
      <c r="F420" s="37"/>
      <c r="G420" s="38"/>
      <c r="H420" s="38"/>
      <c r="I420" s="38"/>
      <c r="J420" s="38"/>
      <c r="K420" s="24" t="str">
        <f>IFERROR(VLOOKUP(J420,'ДДС статьи'!$A$2:$D$210,3,FALSE),"")</f>
        <v/>
      </c>
      <c r="L420" s="24" t="str">
        <f>IFERROR(VLOOKUP(J420,'ДДС статьи'!$A$2:$D$210,2,FALSE),"")</f>
        <v/>
      </c>
      <c r="M420" s="24" t="str">
        <f>IFERROR(VLOOKUP(J420,'ДДС статьи'!$A$2:$D$210,4,FALSE),"")</f>
        <v/>
      </c>
      <c r="N420" s="33"/>
      <c r="O420" s="39"/>
    </row>
    <row r="421">
      <c r="A421" s="24" t="str">
        <f>IFERROR(VLOOKUP(C421,'Технический лист'!$A$3:$B$14,2,FALSE),"")</f>
        <v/>
      </c>
      <c r="B421" s="24" t="str">
        <f t="shared" si="1"/>
        <v/>
      </c>
      <c r="C421" s="24" t="str">
        <f t="shared" si="2"/>
        <v/>
      </c>
      <c r="D421" s="35"/>
      <c r="E421" s="36"/>
      <c r="F421" s="37"/>
      <c r="G421" s="38"/>
      <c r="H421" s="38"/>
      <c r="I421" s="38"/>
      <c r="J421" s="38"/>
      <c r="K421" s="24" t="str">
        <f>IFERROR(VLOOKUP(J421,'ДДС статьи'!$A$2:$D$210,3,FALSE),"")</f>
        <v/>
      </c>
      <c r="L421" s="24" t="str">
        <f>IFERROR(VLOOKUP(J421,'ДДС статьи'!$A$2:$D$210,2,FALSE),"")</f>
        <v/>
      </c>
      <c r="M421" s="24" t="str">
        <f>IFERROR(VLOOKUP(J421,'ДДС статьи'!$A$2:$D$210,4,FALSE),"")</f>
        <v/>
      </c>
      <c r="N421" s="33"/>
      <c r="O421" s="39"/>
    </row>
    <row r="422">
      <c r="A422" s="24" t="str">
        <f>IFERROR(VLOOKUP(C422,'Технический лист'!$A$3:$B$14,2,FALSE),"")</f>
        <v/>
      </c>
      <c r="B422" s="24" t="str">
        <f t="shared" si="1"/>
        <v/>
      </c>
      <c r="C422" s="24" t="str">
        <f t="shared" si="2"/>
        <v/>
      </c>
      <c r="D422" s="35"/>
      <c r="E422" s="36"/>
      <c r="F422" s="37"/>
      <c r="G422" s="38"/>
      <c r="H422" s="38"/>
      <c r="I422" s="38"/>
      <c r="J422" s="38"/>
      <c r="K422" s="24" t="str">
        <f>IFERROR(VLOOKUP(J422,'ДДС статьи'!$A$2:$D$210,3,FALSE),"")</f>
        <v/>
      </c>
      <c r="L422" s="24" t="str">
        <f>IFERROR(VLOOKUP(J422,'ДДС статьи'!$A$2:$D$210,2,FALSE),"")</f>
        <v/>
      </c>
      <c r="M422" s="24" t="str">
        <f>IFERROR(VLOOKUP(J422,'ДДС статьи'!$A$2:$D$210,4,FALSE),"")</f>
        <v/>
      </c>
      <c r="N422" s="33"/>
      <c r="O422" s="39"/>
    </row>
    <row r="423">
      <c r="A423" s="24" t="str">
        <f>IFERROR(VLOOKUP(C423,'Технический лист'!$A$3:$B$14,2,FALSE),"")</f>
        <v/>
      </c>
      <c r="B423" s="24" t="str">
        <f t="shared" si="1"/>
        <v/>
      </c>
      <c r="C423" s="24" t="str">
        <f t="shared" si="2"/>
        <v/>
      </c>
      <c r="D423" s="35"/>
      <c r="E423" s="36"/>
      <c r="F423" s="37"/>
      <c r="G423" s="38"/>
      <c r="H423" s="38"/>
      <c r="I423" s="38"/>
      <c r="J423" s="38"/>
      <c r="K423" s="24" t="str">
        <f>IFERROR(VLOOKUP(J423,'ДДС статьи'!$A$2:$D$210,3,FALSE),"")</f>
        <v/>
      </c>
      <c r="L423" s="24" t="str">
        <f>IFERROR(VLOOKUP(J423,'ДДС статьи'!$A$2:$D$210,2,FALSE),"")</f>
        <v/>
      </c>
      <c r="M423" s="24" t="str">
        <f>IFERROR(VLOOKUP(J423,'ДДС статьи'!$A$2:$D$210,4,FALSE),"")</f>
        <v/>
      </c>
      <c r="N423" s="33"/>
      <c r="O423" s="39"/>
    </row>
    <row r="424">
      <c r="A424" s="24" t="str">
        <f>IFERROR(VLOOKUP(C424,'Технический лист'!$A$3:$B$14,2,FALSE),"")</f>
        <v/>
      </c>
      <c r="B424" s="24" t="str">
        <f t="shared" si="1"/>
        <v/>
      </c>
      <c r="C424" s="24" t="str">
        <f t="shared" si="2"/>
        <v/>
      </c>
      <c r="D424" s="35"/>
      <c r="E424" s="36"/>
      <c r="F424" s="37"/>
      <c r="G424" s="38"/>
      <c r="H424" s="38"/>
      <c r="I424" s="38"/>
      <c r="J424" s="38"/>
      <c r="K424" s="24" t="str">
        <f>IFERROR(VLOOKUP(J424,'ДДС статьи'!$A$2:$D$210,3,FALSE),"")</f>
        <v/>
      </c>
      <c r="L424" s="24" t="str">
        <f>IFERROR(VLOOKUP(J424,'ДДС статьи'!$A$2:$D$210,2,FALSE),"")</f>
        <v/>
      </c>
      <c r="M424" s="24" t="str">
        <f>IFERROR(VLOOKUP(J424,'ДДС статьи'!$A$2:$D$210,4,FALSE),"")</f>
        <v/>
      </c>
      <c r="N424" s="33"/>
      <c r="O424" s="39"/>
    </row>
    <row r="425">
      <c r="A425" s="24" t="str">
        <f>IFERROR(VLOOKUP(C425,'Технический лист'!$A$3:$B$14,2,FALSE),"")</f>
        <v/>
      </c>
      <c r="B425" s="24" t="str">
        <f t="shared" si="1"/>
        <v/>
      </c>
      <c r="C425" s="24" t="str">
        <f t="shared" si="2"/>
        <v/>
      </c>
      <c r="D425" s="35"/>
      <c r="E425" s="36"/>
      <c r="F425" s="37"/>
      <c r="G425" s="38"/>
      <c r="H425" s="38"/>
      <c r="I425" s="38"/>
      <c r="J425" s="38"/>
      <c r="K425" s="24" t="str">
        <f>IFERROR(VLOOKUP(J425,'ДДС статьи'!$A$2:$D$210,3,FALSE),"")</f>
        <v/>
      </c>
      <c r="L425" s="24" t="str">
        <f>IFERROR(VLOOKUP(J425,'ДДС статьи'!$A$2:$D$210,2,FALSE),"")</f>
        <v/>
      </c>
      <c r="M425" s="24" t="str">
        <f>IFERROR(VLOOKUP(J425,'ДДС статьи'!$A$2:$D$210,4,FALSE),"")</f>
        <v/>
      </c>
      <c r="N425" s="33"/>
      <c r="O425" s="39"/>
    </row>
    <row r="426">
      <c r="A426" s="24" t="str">
        <f>IFERROR(VLOOKUP(C426,'Технический лист'!$A$3:$B$14,2,FALSE),"")</f>
        <v/>
      </c>
      <c r="B426" s="24" t="str">
        <f t="shared" si="1"/>
        <v/>
      </c>
      <c r="C426" s="24" t="str">
        <f t="shared" si="2"/>
        <v/>
      </c>
      <c r="D426" s="35"/>
      <c r="E426" s="36"/>
      <c r="F426" s="37"/>
      <c r="G426" s="38"/>
      <c r="H426" s="38"/>
      <c r="I426" s="38"/>
      <c r="J426" s="38"/>
      <c r="K426" s="24" t="str">
        <f>IFERROR(VLOOKUP(J426,'ДДС статьи'!$A$2:$D$210,3,FALSE),"")</f>
        <v/>
      </c>
      <c r="L426" s="24" t="str">
        <f>IFERROR(VLOOKUP(J426,'ДДС статьи'!$A$2:$D$210,2,FALSE),"")</f>
        <v/>
      </c>
      <c r="M426" s="24" t="str">
        <f>IFERROR(VLOOKUP(J426,'ДДС статьи'!$A$2:$D$210,4,FALSE),"")</f>
        <v/>
      </c>
      <c r="N426" s="33"/>
      <c r="O426" s="39"/>
    </row>
    <row r="427">
      <c r="A427" s="24" t="str">
        <f>IFERROR(VLOOKUP(C427,'Технический лист'!$A$3:$B$14,2,FALSE),"")</f>
        <v/>
      </c>
      <c r="B427" s="24" t="str">
        <f t="shared" si="1"/>
        <v/>
      </c>
      <c r="C427" s="24" t="str">
        <f t="shared" si="2"/>
        <v/>
      </c>
      <c r="D427" s="35"/>
      <c r="E427" s="36"/>
      <c r="F427" s="37"/>
      <c r="G427" s="38"/>
      <c r="H427" s="38"/>
      <c r="I427" s="38"/>
      <c r="J427" s="38"/>
      <c r="K427" s="24" t="str">
        <f>IFERROR(VLOOKUP(J427,'ДДС статьи'!$A$2:$D$210,3,FALSE),"")</f>
        <v/>
      </c>
      <c r="L427" s="24" t="str">
        <f>IFERROR(VLOOKUP(J427,'ДДС статьи'!$A$2:$D$210,2,FALSE),"")</f>
        <v/>
      </c>
      <c r="M427" s="24" t="str">
        <f>IFERROR(VLOOKUP(J427,'ДДС статьи'!$A$2:$D$210,4,FALSE),"")</f>
        <v/>
      </c>
      <c r="N427" s="33"/>
      <c r="O427" s="39"/>
    </row>
    <row r="428">
      <c r="A428" s="24" t="str">
        <f>IFERROR(VLOOKUP(C428,'Технический лист'!$A$3:$B$14,2,FALSE),"")</f>
        <v/>
      </c>
      <c r="B428" s="24" t="str">
        <f t="shared" si="1"/>
        <v/>
      </c>
      <c r="C428" s="24" t="str">
        <f t="shared" si="2"/>
        <v/>
      </c>
      <c r="D428" s="35"/>
      <c r="E428" s="36"/>
      <c r="F428" s="37"/>
      <c r="G428" s="38"/>
      <c r="H428" s="38"/>
      <c r="I428" s="38"/>
      <c r="J428" s="38"/>
      <c r="K428" s="24" t="str">
        <f>IFERROR(VLOOKUP(J428,'ДДС статьи'!$A$2:$D$210,3,FALSE),"")</f>
        <v/>
      </c>
      <c r="L428" s="24" t="str">
        <f>IFERROR(VLOOKUP(J428,'ДДС статьи'!$A$2:$D$210,2,FALSE),"")</f>
        <v/>
      </c>
      <c r="M428" s="24" t="str">
        <f>IFERROR(VLOOKUP(J428,'ДДС статьи'!$A$2:$D$210,4,FALSE),"")</f>
        <v/>
      </c>
      <c r="N428" s="33"/>
      <c r="O428" s="39"/>
    </row>
    <row r="429">
      <c r="A429" s="24" t="str">
        <f>IFERROR(VLOOKUP(C429,'Технический лист'!$A$3:$B$14,2,FALSE),"")</f>
        <v/>
      </c>
      <c r="B429" s="24" t="str">
        <f t="shared" si="1"/>
        <v/>
      </c>
      <c r="C429" s="24" t="str">
        <f t="shared" si="2"/>
        <v/>
      </c>
      <c r="D429" s="35"/>
      <c r="E429" s="36"/>
      <c r="F429" s="37"/>
      <c r="G429" s="38"/>
      <c r="H429" s="38"/>
      <c r="I429" s="38"/>
      <c r="J429" s="38"/>
      <c r="K429" s="24" t="str">
        <f>IFERROR(VLOOKUP(J429,'ДДС статьи'!$A$2:$D$210,3,FALSE),"")</f>
        <v/>
      </c>
      <c r="L429" s="24" t="str">
        <f>IFERROR(VLOOKUP(J429,'ДДС статьи'!$A$2:$D$210,2,FALSE),"")</f>
        <v/>
      </c>
      <c r="M429" s="24" t="str">
        <f>IFERROR(VLOOKUP(J429,'ДДС статьи'!$A$2:$D$210,4,FALSE),"")</f>
        <v/>
      </c>
      <c r="N429" s="33"/>
      <c r="O429" s="39"/>
    </row>
    <row r="430">
      <c r="A430" s="24" t="str">
        <f>IFERROR(VLOOKUP(C430,'Технический лист'!$A$3:$B$14,2,FALSE),"")</f>
        <v/>
      </c>
      <c r="B430" s="24" t="str">
        <f t="shared" si="1"/>
        <v/>
      </c>
      <c r="C430" s="24" t="str">
        <f t="shared" si="2"/>
        <v/>
      </c>
      <c r="D430" s="35"/>
      <c r="E430" s="36"/>
      <c r="F430" s="37"/>
      <c r="G430" s="38"/>
      <c r="H430" s="38"/>
      <c r="I430" s="38"/>
      <c r="J430" s="38"/>
      <c r="K430" s="24" t="str">
        <f>IFERROR(VLOOKUP(J430,'ДДС статьи'!$A$2:$D$210,3,FALSE),"")</f>
        <v/>
      </c>
      <c r="L430" s="24" t="str">
        <f>IFERROR(VLOOKUP(J430,'ДДС статьи'!$A$2:$D$210,2,FALSE),"")</f>
        <v/>
      </c>
      <c r="M430" s="24" t="str">
        <f>IFERROR(VLOOKUP(J430,'ДДС статьи'!$A$2:$D$210,4,FALSE),"")</f>
        <v/>
      </c>
      <c r="N430" s="33"/>
      <c r="O430" s="39"/>
    </row>
    <row r="431">
      <c r="A431" s="24" t="str">
        <f>IFERROR(VLOOKUP(C431,'Технический лист'!$A$3:$B$14,2,FALSE),"")</f>
        <v/>
      </c>
      <c r="B431" s="24" t="str">
        <f t="shared" si="1"/>
        <v/>
      </c>
      <c r="C431" s="24" t="str">
        <f t="shared" si="2"/>
        <v/>
      </c>
      <c r="D431" s="35"/>
      <c r="E431" s="36"/>
      <c r="F431" s="37"/>
      <c r="G431" s="38"/>
      <c r="H431" s="38"/>
      <c r="I431" s="38"/>
      <c r="J431" s="38"/>
      <c r="K431" s="24" t="str">
        <f>IFERROR(VLOOKUP(J431,'ДДС статьи'!$A$2:$D$210,3,FALSE),"")</f>
        <v/>
      </c>
      <c r="L431" s="24" t="str">
        <f>IFERROR(VLOOKUP(J431,'ДДС статьи'!$A$2:$D$210,2,FALSE),"")</f>
        <v/>
      </c>
      <c r="M431" s="24" t="str">
        <f>IFERROR(VLOOKUP(J431,'ДДС статьи'!$A$2:$D$210,4,FALSE),"")</f>
        <v/>
      </c>
      <c r="N431" s="33"/>
      <c r="O431" s="39"/>
    </row>
    <row r="432">
      <c r="A432" s="24" t="str">
        <f>IFERROR(VLOOKUP(C432,'Технический лист'!$A$3:$B$14,2,FALSE),"")</f>
        <v/>
      </c>
      <c r="B432" s="24" t="str">
        <f t="shared" si="1"/>
        <v/>
      </c>
      <c r="C432" s="24" t="str">
        <f t="shared" si="2"/>
        <v/>
      </c>
      <c r="D432" s="35"/>
      <c r="E432" s="36"/>
      <c r="F432" s="37"/>
      <c r="G432" s="38"/>
      <c r="H432" s="38"/>
      <c r="I432" s="38"/>
      <c r="J432" s="38"/>
      <c r="K432" s="24" t="str">
        <f>IFERROR(VLOOKUP(J432,'ДДС статьи'!$A$2:$D$210,3,FALSE),"")</f>
        <v/>
      </c>
      <c r="L432" s="24" t="str">
        <f>IFERROR(VLOOKUP(J432,'ДДС статьи'!$A$2:$D$210,2,FALSE),"")</f>
        <v/>
      </c>
      <c r="M432" s="24" t="str">
        <f>IFERROR(VLOOKUP(J432,'ДДС статьи'!$A$2:$D$210,4,FALSE),"")</f>
        <v/>
      </c>
      <c r="N432" s="33"/>
      <c r="O432" s="39"/>
    </row>
    <row r="433">
      <c r="A433" s="24" t="str">
        <f>IFERROR(VLOOKUP(C433,'Технический лист'!$A$3:$B$14,2,FALSE),"")</f>
        <v/>
      </c>
      <c r="B433" s="24" t="str">
        <f t="shared" si="1"/>
        <v/>
      </c>
      <c r="C433" s="24" t="str">
        <f t="shared" si="2"/>
        <v/>
      </c>
      <c r="D433" s="35"/>
      <c r="E433" s="36"/>
      <c r="F433" s="37"/>
      <c r="G433" s="38"/>
      <c r="H433" s="38"/>
      <c r="I433" s="38"/>
      <c r="J433" s="38"/>
      <c r="K433" s="24" t="str">
        <f>IFERROR(VLOOKUP(J433,'ДДС статьи'!$A$2:$D$210,3,FALSE),"")</f>
        <v/>
      </c>
      <c r="L433" s="24" t="str">
        <f>IFERROR(VLOOKUP(J433,'ДДС статьи'!$A$2:$D$210,2,FALSE),"")</f>
        <v/>
      </c>
      <c r="M433" s="24" t="str">
        <f>IFERROR(VLOOKUP(J433,'ДДС статьи'!$A$2:$D$210,4,FALSE),"")</f>
        <v/>
      </c>
      <c r="N433" s="33"/>
      <c r="O433" s="39"/>
    </row>
    <row r="434">
      <c r="A434" s="24" t="str">
        <f>IFERROR(VLOOKUP(C434,'Технический лист'!$A$3:$B$14,2,FALSE),"")</f>
        <v/>
      </c>
      <c r="B434" s="24" t="str">
        <f t="shared" si="1"/>
        <v/>
      </c>
      <c r="C434" s="24" t="str">
        <f t="shared" si="2"/>
        <v/>
      </c>
      <c r="D434" s="35"/>
      <c r="E434" s="36"/>
      <c r="F434" s="37"/>
      <c r="G434" s="38"/>
      <c r="H434" s="38"/>
      <c r="I434" s="38"/>
      <c r="J434" s="38"/>
      <c r="K434" s="24" t="str">
        <f>IFERROR(VLOOKUP(J434,'ДДС статьи'!$A$2:$D$210,3,FALSE),"")</f>
        <v/>
      </c>
      <c r="L434" s="24" t="str">
        <f>IFERROR(VLOOKUP(J434,'ДДС статьи'!$A$2:$D$210,2,FALSE),"")</f>
        <v/>
      </c>
      <c r="M434" s="24" t="str">
        <f>IFERROR(VLOOKUP(J434,'ДДС статьи'!$A$2:$D$210,4,FALSE),"")</f>
        <v/>
      </c>
      <c r="N434" s="33"/>
      <c r="O434" s="39"/>
    </row>
    <row r="435">
      <c r="A435" s="24" t="str">
        <f>IFERROR(VLOOKUP(C435,'Технический лист'!$A$3:$B$14,2,FALSE),"")</f>
        <v/>
      </c>
      <c r="B435" s="24" t="str">
        <f t="shared" si="1"/>
        <v/>
      </c>
      <c r="C435" s="24" t="str">
        <f t="shared" si="2"/>
        <v/>
      </c>
      <c r="D435" s="35"/>
      <c r="E435" s="36"/>
      <c r="F435" s="37"/>
      <c r="G435" s="38"/>
      <c r="H435" s="38"/>
      <c r="I435" s="38"/>
      <c r="J435" s="38"/>
      <c r="K435" s="24" t="str">
        <f>IFERROR(VLOOKUP(J435,'ДДС статьи'!$A$2:$D$210,3,FALSE),"")</f>
        <v/>
      </c>
      <c r="L435" s="24" t="str">
        <f>IFERROR(VLOOKUP(J435,'ДДС статьи'!$A$2:$D$210,2,FALSE),"")</f>
        <v/>
      </c>
      <c r="M435" s="24" t="str">
        <f>IFERROR(VLOOKUP(J435,'ДДС статьи'!$A$2:$D$210,4,FALSE),"")</f>
        <v/>
      </c>
      <c r="N435" s="33"/>
      <c r="O435" s="39"/>
    </row>
    <row r="436">
      <c r="A436" s="24" t="str">
        <f>IFERROR(VLOOKUP(C436,'Технический лист'!$A$3:$B$14,2,FALSE),"")</f>
        <v/>
      </c>
      <c r="B436" s="24" t="str">
        <f t="shared" si="1"/>
        <v/>
      </c>
      <c r="C436" s="24" t="str">
        <f t="shared" si="2"/>
        <v/>
      </c>
      <c r="D436" s="35"/>
      <c r="E436" s="36"/>
      <c r="F436" s="37"/>
      <c r="G436" s="38"/>
      <c r="H436" s="38"/>
      <c r="I436" s="38"/>
      <c r="J436" s="38"/>
      <c r="K436" s="24" t="str">
        <f>IFERROR(VLOOKUP(J436,'ДДС статьи'!$A$2:$D$210,3,FALSE),"")</f>
        <v/>
      </c>
      <c r="L436" s="24" t="str">
        <f>IFERROR(VLOOKUP(J436,'ДДС статьи'!$A$2:$D$210,2,FALSE),"")</f>
        <v/>
      </c>
      <c r="M436" s="24" t="str">
        <f>IFERROR(VLOOKUP(J436,'ДДС статьи'!$A$2:$D$210,4,FALSE),"")</f>
        <v/>
      </c>
      <c r="N436" s="33"/>
      <c r="O436" s="39"/>
    </row>
    <row r="437">
      <c r="A437" s="24" t="str">
        <f>IFERROR(VLOOKUP(C437,'Технический лист'!$A$3:$B$14,2,FALSE),"")</f>
        <v/>
      </c>
      <c r="B437" s="24" t="str">
        <f t="shared" si="1"/>
        <v/>
      </c>
      <c r="C437" s="24" t="str">
        <f t="shared" si="2"/>
        <v/>
      </c>
      <c r="D437" s="35"/>
      <c r="E437" s="36"/>
      <c r="F437" s="37"/>
      <c r="G437" s="38"/>
      <c r="H437" s="38"/>
      <c r="I437" s="38"/>
      <c r="J437" s="38"/>
      <c r="K437" s="24" t="str">
        <f>IFERROR(VLOOKUP(J437,'ДДС статьи'!$A$2:$D$210,3,FALSE),"")</f>
        <v/>
      </c>
      <c r="L437" s="24" t="str">
        <f>IFERROR(VLOOKUP(J437,'ДДС статьи'!$A$2:$D$210,2,FALSE),"")</f>
        <v/>
      </c>
      <c r="M437" s="24" t="str">
        <f>IFERROR(VLOOKUP(J437,'ДДС статьи'!$A$2:$D$210,4,FALSE),"")</f>
        <v/>
      </c>
      <c r="N437" s="33"/>
      <c r="O437" s="39"/>
    </row>
    <row r="438">
      <c r="A438" s="24" t="str">
        <f>IFERROR(VLOOKUP(C438,'Технический лист'!$A$3:$B$14,2,FALSE),"")</f>
        <v/>
      </c>
      <c r="B438" s="24" t="str">
        <f t="shared" si="1"/>
        <v/>
      </c>
      <c r="C438" s="24" t="str">
        <f t="shared" si="2"/>
        <v/>
      </c>
      <c r="D438" s="35"/>
      <c r="E438" s="36"/>
      <c r="F438" s="37"/>
      <c r="G438" s="38"/>
      <c r="H438" s="38"/>
      <c r="I438" s="38"/>
      <c r="J438" s="38"/>
      <c r="K438" s="24" t="str">
        <f>IFERROR(VLOOKUP(J438,'ДДС статьи'!$A$2:$D$210,3,FALSE),"")</f>
        <v/>
      </c>
      <c r="L438" s="24" t="str">
        <f>IFERROR(VLOOKUP(J438,'ДДС статьи'!$A$2:$D$210,2,FALSE),"")</f>
        <v/>
      </c>
      <c r="M438" s="24" t="str">
        <f>IFERROR(VLOOKUP(J438,'ДДС статьи'!$A$2:$D$210,4,FALSE),"")</f>
        <v/>
      </c>
      <c r="N438" s="33"/>
      <c r="O438" s="39"/>
    </row>
    <row r="439">
      <c r="A439" s="24" t="str">
        <f>IFERROR(VLOOKUP(C439,'Технический лист'!$A$3:$B$14,2,FALSE),"")</f>
        <v/>
      </c>
      <c r="B439" s="24" t="str">
        <f t="shared" si="1"/>
        <v/>
      </c>
      <c r="C439" s="24" t="str">
        <f t="shared" si="2"/>
        <v/>
      </c>
      <c r="D439" s="35"/>
      <c r="E439" s="36"/>
      <c r="F439" s="37"/>
      <c r="G439" s="38"/>
      <c r="H439" s="38"/>
      <c r="I439" s="38"/>
      <c r="J439" s="38"/>
      <c r="K439" s="24" t="str">
        <f>IFERROR(VLOOKUP(J439,'ДДС статьи'!$A$2:$D$210,3,FALSE),"")</f>
        <v/>
      </c>
      <c r="L439" s="24" t="str">
        <f>IFERROR(VLOOKUP(J439,'ДДС статьи'!$A$2:$D$210,2,FALSE),"")</f>
        <v/>
      </c>
      <c r="M439" s="24" t="str">
        <f>IFERROR(VLOOKUP(J439,'ДДС статьи'!$A$2:$D$210,4,FALSE),"")</f>
        <v/>
      </c>
      <c r="N439" s="33"/>
      <c r="O439" s="39"/>
    </row>
    <row r="440">
      <c r="A440" s="24" t="str">
        <f>IFERROR(VLOOKUP(C440,'Технический лист'!$A$3:$B$14,2,FALSE),"")</f>
        <v/>
      </c>
      <c r="B440" s="24" t="str">
        <f t="shared" si="1"/>
        <v/>
      </c>
      <c r="C440" s="24" t="str">
        <f t="shared" si="2"/>
        <v/>
      </c>
      <c r="D440" s="35"/>
      <c r="E440" s="36"/>
      <c r="F440" s="37"/>
      <c r="G440" s="38"/>
      <c r="H440" s="38"/>
      <c r="I440" s="38"/>
      <c r="J440" s="38"/>
      <c r="K440" s="24" t="str">
        <f>IFERROR(VLOOKUP(J440,'ДДС статьи'!$A$2:$D$210,3,FALSE),"")</f>
        <v/>
      </c>
      <c r="L440" s="24" t="str">
        <f>IFERROR(VLOOKUP(J440,'ДДС статьи'!$A$2:$D$210,2,FALSE),"")</f>
        <v/>
      </c>
      <c r="M440" s="24" t="str">
        <f>IFERROR(VLOOKUP(J440,'ДДС статьи'!$A$2:$D$210,4,FALSE),"")</f>
        <v/>
      </c>
      <c r="N440" s="33"/>
      <c r="O440" s="39"/>
    </row>
    <row r="441">
      <c r="A441" s="24" t="str">
        <f>IFERROR(VLOOKUP(C441,'Технический лист'!$A$3:$B$14,2,FALSE),"")</f>
        <v/>
      </c>
      <c r="B441" s="24" t="str">
        <f t="shared" si="1"/>
        <v/>
      </c>
      <c r="C441" s="24" t="str">
        <f t="shared" si="2"/>
        <v/>
      </c>
      <c r="D441" s="35"/>
      <c r="E441" s="36"/>
      <c r="F441" s="37"/>
      <c r="G441" s="38"/>
      <c r="H441" s="38"/>
      <c r="I441" s="38"/>
      <c r="J441" s="38"/>
      <c r="K441" s="24" t="str">
        <f>IFERROR(VLOOKUP(J441,'ДДС статьи'!$A$2:$D$210,3,FALSE),"")</f>
        <v/>
      </c>
      <c r="L441" s="24" t="str">
        <f>IFERROR(VLOOKUP(J441,'ДДС статьи'!$A$2:$D$210,2,FALSE),"")</f>
        <v/>
      </c>
      <c r="M441" s="24" t="str">
        <f>IFERROR(VLOOKUP(J441,'ДДС статьи'!$A$2:$D$210,4,FALSE),"")</f>
        <v/>
      </c>
      <c r="N441" s="33"/>
      <c r="O441" s="39"/>
    </row>
    <row r="442">
      <c r="A442" s="24" t="str">
        <f>IFERROR(VLOOKUP(C442,'Технический лист'!$A$3:$B$14,2,FALSE),"")</f>
        <v/>
      </c>
      <c r="B442" s="24" t="str">
        <f t="shared" si="1"/>
        <v/>
      </c>
      <c r="C442" s="24" t="str">
        <f t="shared" si="2"/>
        <v/>
      </c>
      <c r="D442" s="35"/>
      <c r="E442" s="36"/>
      <c r="F442" s="37"/>
      <c r="G442" s="38"/>
      <c r="H442" s="38"/>
      <c r="I442" s="38"/>
      <c r="J442" s="38"/>
      <c r="K442" s="24" t="str">
        <f>IFERROR(VLOOKUP(J442,'ДДС статьи'!$A$2:$D$210,3,FALSE),"")</f>
        <v/>
      </c>
      <c r="L442" s="24" t="str">
        <f>IFERROR(VLOOKUP(J442,'ДДС статьи'!$A$2:$D$210,2,FALSE),"")</f>
        <v/>
      </c>
      <c r="M442" s="24" t="str">
        <f>IFERROR(VLOOKUP(J442,'ДДС статьи'!$A$2:$D$210,4,FALSE),"")</f>
        <v/>
      </c>
      <c r="N442" s="33"/>
      <c r="O442" s="39"/>
    </row>
    <row r="443">
      <c r="A443" s="24" t="str">
        <f>IFERROR(VLOOKUP(C443,'Технический лист'!$A$3:$B$14,2,FALSE),"")</f>
        <v/>
      </c>
      <c r="B443" s="24" t="str">
        <f t="shared" si="1"/>
        <v/>
      </c>
      <c r="C443" s="24" t="str">
        <f t="shared" si="2"/>
        <v/>
      </c>
      <c r="D443" s="35"/>
      <c r="E443" s="36"/>
      <c r="F443" s="37"/>
      <c r="G443" s="38"/>
      <c r="H443" s="38"/>
      <c r="I443" s="38"/>
      <c r="J443" s="38"/>
      <c r="K443" s="24" t="str">
        <f>IFERROR(VLOOKUP(J443,'ДДС статьи'!$A$2:$D$210,3,FALSE),"")</f>
        <v/>
      </c>
      <c r="L443" s="24" t="str">
        <f>IFERROR(VLOOKUP(J443,'ДДС статьи'!$A$2:$D$210,2,FALSE),"")</f>
        <v/>
      </c>
      <c r="M443" s="24" t="str">
        <f>IFERROR(VLOOKUP(J443,'ДДС статьи'!$A$2:$D$210,4,FALSE),"")</f>
        <v/>
      </c>
      <c r="N443" s="33"/>
      <c r="O443" s="39"/>
    </row>
    <row r="444">
      <c r="A444" s="24" t="str">
        <f>IFERROR(VLOOKUP(C444,'Технический лист'!$A$3:$B$14,2,FALSE),"")</f>
        <v/>
      </c>
      <c r="B444" s="24" t="str">
        <f t="shared" si="1"/>
        <v/>
      </c>
      <c r="C444" s="24" t="str">
        <f t="shared" si="2"/>
        <v/>
      </c>
      <c r="D444" s="35"/>
      <c r="E444" s="36"/>
      <c r="F444" s="37"/>
      <c r="G444" s="38"/>
      <c r="H444" s="38"/>
      <c r="I444" s="38"/>
      <c r="J444" s="38"/>
      <c r="K444" s="24" t="str">
        <f>IFERROR(VLOOKUP(J444,'ДДС статьи'!$A$2:$D$210,3,FALSE),"")</f>
        <v/>
      </c>
      <c r="L444" s="24" t="str">
        <f>IFERROR(VLOOKUP(J444,'ДДС статьи'!$A$2:$D$210,2,FALSE),"")</f>
        <v/>
      </c>
      <c r="M444" s="24" t="str">
        <f>IFERROR(VLOOKUP(J444,'ДДС статьи'!$A$2:$D$210,4,FALSE),"")</f>
        <v/>
      </c>
      <c r="N444" s="33"/>
      <c r="O444" s="39"/>
    </row>
    <row r="445">
      <c r="A445" s="24" t="str">
        <f>IFERROR(VLOOKUP(C445,'Технический лист'!$A$3:$B$14,2,FALSE),"")</f>
        <v/>
      </c>
      <c r="B445" s="24" t="str">
        <f t="shared" si="1"/>
        <v/>
      </c>
      <c r="C445" s="24" t="str">
        <f t="shared" si="2"/>
        <v/>
      </c>
      <c r="D445" s="35"/>
      <c r="E445" s="36"/>
      <c r="F445" s="37"/>
      <c r="G445" s="38"/>
      <c r="H445" s="38"/>
      <c r="I445" s="38"/>
      <c r="J445" s="38"/>
      <c r="K445" s="24" t="str">
        <f>IFERROR(VLOOKUP(J445,'ДДС статьи'!$A$2:$D$210,3,FALSE),"")</f>
        <v/>
      </c>
      <c r="L445" s="24" t="str">
        <f>IFERROR(VLOOKUP(J445,'ДДС статьи'!$A$2:$D$210,2,FALSE),"")</f>
        <v/>
      </c>
      <c r="M445" s="24" t="str">
        <f>IFERROR(VLOOKUP(J445,'ДДС статьи'!$A$2:$D$210,4,FALSE),"")</f>
        <v/>
      </c>
      <c r="N445" s="33"/>
      <c r="O445" s="39"/>
    </row>
    <row r="446">
      <c r="A446" s="24" t="str">
        <f>IFERROR(VLOOKUP(C446,'Технический лист'!$A$3:$B$14,2,FALSE),"")</f>
        <v/>
      </c>
      <c r="B446" s="24" t="str">
        <f t="shared" si="1"/>
        <v/>
      </c>
      <c r="C446" s="24" t="str">
        <f t="shared" si="2"/>
        <v/>
      </c>
      <c r="D446" s="35"/>
      <c r="E446" s="36"/>
      <c r="F446" s="37"/>
      <c r="G446" s="38"/>
      <c r="H446" s="38"/>
      <c r="I446" s="38"/>
      <c r="J446" s="38"/>
      <c r="K446" s="24" t="str">
        <f>IFERROR(VLOOKUP(J446,'ДДС статьи'!$A$2:$D$210,3,FALSE),"")</f>
        <v/>
      </c>
      <c r="L446" s="24" t="str">
        <f>IFERROR(VLOOKUP(J446,'ДДС статьи'!$A$2:$D$210,2,FALSE),"")</f>
        <v/>
      </c>
      <c r="M446" s="24" t="str">
        <f>IFERROR(VLOOKUP(J446,'ДДС статьи'!$A$2:$D$210,4,FALSE),"")</f>
        <v/>
      </c>
      <c r="N446" s="33"/>
      <c r="O446" s="39"/>
    </row>
    <row r="447">
      <c r="A447" s="24" t="str">
        <f>IFERROR(VLOOKUP(C447,'Технический лист'!$A$3:$B$14,2,FALSE),"")</f>
        <v/>
      </c>
      <c r="B447" s="24" t="str">
        <f t="shared" si="1"/>
        <v/>
      </c>
      <c r="C447" s="24" t="str">
        <f t="shared" si="2"/>
        <v/>
      </c>
      <c r="D447" s="35"/>
      <c r="E447" s="36"/>
      <c r="F447" s="37"/>
      <c r="G447" s="38"/>
      <c r="H447" s="38"/>
      <c r="I447" s="38"/>
      <c r="J447" s="38"/>
      <c r="K447" s="24" t="str">
        <f>IFERROR(VLOOKUP(J447,'ДДС статьи'!$A$2:$D$210,3,FALSE),"")</f>
        <v/>
      </c>
      <c r="L447" s="24" t="str">
        <f>IFERROR(VLOOKUP(J447,'ДДС статьи'!$A$2:$D$210,2,FALSE),"")</f>
        <v/>
      </c>
      <c r="M447" s="24" t="str">
        <f>IFERROR(VLOOKUP(J447,'ДДС статьи'!$A$2:$D$210,4,FALSE),"")</f>
        <v/>
      </c>
      <c r="N447" s="33"/>
      <c r="O447" s="39"/>
    </row>
    <row r="448">
      <c r="A448" s="24" t="str">
        <f>IFERROR(VLOOKUP(C448,'Технический лист'!$A$3:$B$14,2,FALSE),"")</f>
        <v/>
      </c>
      <c r="B448" s="24" t="str">
        <f t="shared" si="1"/>
        <v/>
      </c>
      <c r="C448" s="24" t="str">
        <f t="shared" si="2"/>
        <v/>
      </c>
      <c r="D448" s="35"/>
      <c r="E448" s="36"/>
      <c r="F448" s="37"/>
      <c r="G448" s="38"/>
      <c r="H448" s="38"/>
      <c r="I448" s="38"/>
      <c r="J448" s="38"/>
      <c r="K448" s="24" t="str">
        <f>IFERROR(VLOOKUP(J448,'ДДС статьи'!$A$2:$D$210,3,FALSE),"")</f>
        <v/>
      </c>
      <c r="L448" s="24" t="str">
        <f>IFERROR(VLOOKUP(J448,'ДДС статьи'!$A$2:$D$210,2,FALSE),"")</f>
        <v/>
      </c>
      <c r="M448" s="24" t="str">
        <f>IFERROR(VLOOKUP(J448,'ДДС статьи'!$A$2:$D$210,4,FALSE),"")</f>
        <v/>
      </c>
      <c r="N448" s="33"/>
      <c r="O448" s="39"/>
    </row>
    <row r="449">
      <c r="A449" s="24" t="str">
        <f>IFERROR(VLOOKUP(C449,'Технический лист'!$A$3:$B$14,2,FALSE),"")</f>
        <v/>
      </c>
      <c r="B449" s="24" t="str">
        <f t="shared" si="1"/>
        <v/>
      </c>
      <c r="C449" s="24" t="str">
        <f t="shared" si="2"/>
        <v/>
      </c>
      <c r="D449" s="35"/>
      <c r="E449" s="36"/>
      <c r="F449" s="37"/>
      <c r="G449" s="38"/>
      <c r="H449" s="38"/>
      <c r="I449" s="38"/>
      <c r="J449" s="38"/>
      <c r="K449" s="24" t="str">
        <f>IFERROR(VLOOKUP(J449,'ДДС статьи'!$A$2:$D$210,3,FALSE),"")</f>
        <v/>
      </c>
      <c r="L449" s="24" t="str">
        <f>IFERROR(VLOOKUP(J449,'ДДС статьи'!$A$2:$D$210,2,FALSE),"")</f>
        <v/>
      </c>
      <c r="M449" s="24" t="str">
        <f>IFERROR(VLOOKUP(J449,'ДДС статьи'!$A$2:$D$210,4,FALSE),"")</f>
        <v/>
      </c>
      <c r="N449" s="33"/>
      <c r="O449" s="39"/>
    </row>
    <row r="450">
      <c r="A450" s="24" t="str">
        <f>IFERROR(VLOOKUP(C450,'Технический лист'!$A$3:$B$14,2,FALSE),"")</f>
        <v/>
      </c>
      <c r="B450" s="24" t="str">
        <f t="shared" si="1"/>
        <v/>
      </c>
      <c r="C450" s="24" t="str">
        <f t="shared" si="2"/>
        <v/>
      </c>
      <c r="D450" s="35"/>
      <c r="E450" s="36"/>
      <c r="F450" s="37"/>
      <c r="G450" s="38"/>
      <c r="H450" s="38"/>
      <c r="I450" s="38"/>
      <c r="J450" s="38"/>
      <c r="K450" s="24" t="str">
        <f>IFERROR(VLOOKUP(J450,'ДДС статьи'!$A$2:$D$210,3,FALSE),"")</f>
        <v/>
      </c>
      <c r="L450" s="24" t="str">
        <f>IFERROR(VLOOKUP(J450,'ДДС статьи'!$A$2:$D$210,2,FALSE),"")</f>
        <v/>
      </c>
      <c r="M450" s="24" t="str">
        <f>IFERROR(VLOOKUP(J450,'ДДС статьи'!$A$2:$D$210,4,FALSE),"")</f>
        <v/>
      </c>
      <c r="N450" s="33"/>
      <c r="O450" s="39"/>
    </row>
    <row r="451">
      <c r="A451" s="24" t="str">
        <f>IFERROR(VLOOKUP(C451,'Технический лист'!$A$3:$B$14,2,FALSE),"")</f>
        <v/>
      </c>
      <c r="B451" s="24" t="str">
        <f t="shared" si="1"/>
        <v/>
      </c>
      <c r="C451" s="24" t="str">
        <f t="shared" si="2"/>
        <v/>
      </c>
      <c r="D451" s="35"/>
      <c r="E451" s="36"/>
      <c r="F451" s="37"/>
      <c r="G451" s="38"/>
      <c r="H451" s="38"/>
      <c r="I451" s="38"/>
      <c r="J451" s="38"/>
      <c r="K451" s="24" t="str">
        <f>IFERROR(VLOOKUP(J451,'ДДС статьи'!$A$2:$D$210,3,FALSE),"")</f>
        <v/>
      </c>
      <c r="L451" s="24" t="str">
        <f>IFERROR(VLOOKUP(J451,'ДДС статьи'!$A$2:$D$210,2,FALSE),"")</f>
        <v/>
      </c>
      <c r="M451" s="24" t="str">
        <f>IFERROR(VLOOKUP(J451,'ДДС статьи'!$A$2:$D$210,4,FALSE),"")</f>
        <v/>
      </c>
      <c r="N451" s="33"/>
      <c r="O451" s="39"/>
    </row>
    <row r="452">
      <c r="A452" s="24" t="str">
        <f>IFERROR(VLOOKUP(C452,'Технический лист'!$A$3:$B$14,2,FALSE),"")</f>
        <v/>
      </c>
      <c r="B452" s="24" t="str">
        <f t="shared" si="1"/>
        <v/>
      </c>
      <c r="C452" s="24" t="str">
        <f t="shared" si="2"/>
        <v/>
      </c>
      <c r="D452" s="35"/>
      <c r="E452" s="36"/>
      <c r="F452" s="37"/>
      <c r="G452" s="38"/>
      <c r="H452" s="38"/>
      <c r="I452" s="38"/>
      <c r="J452" s="38"/>
      <c r="K452" s="24" t="str">
        <f>IFERROR(VLOOKUP(J452,'ДДС статьи'!$A$2:$D$210,3,FALSE),"")</f>
        <v/>
      </c>
      <c r="L452" s="24" t="str">
        <f>IFERROR(VLOOKUP(J452,'ДДС статьи'!$A$2:$D$210,2,FALSE),"")</f>
        <v/>
      </c>
      <c r="M452" s="24" t="str">
        <f>IFERROR(VLOOKUP(J452,'ДДС статьи'!$A$2:$D$210,4,FALSE),"")</f>
        <v/>
      </c>
      <c r="N452" s="33"/>
      <c r="O452" s="39"/>
    </row>
    <row r="453">
      <c r="A453" s="24" t="str">
        <f>IFERROR(VLOOKUP(C453,'Технический лист'!$A$3:$B$14,2,FALSE),"")</f>
        <v/>
      </c>
      <c r="B453" s="24" t="str">
        <f t="shared" si="1"/>
        <v/>
      </c>
      <c r="C453" s="24" t="str">
        <f t="shared" si="2"/>
        <v/>
      </c>
      <c r="D453" s="35"/>
      <c r="E453" s="36"/>
      <c r="F453" s="37"/>
      <c r="G453" s="38"/>
      <c r="H453" s="38"/>
      <c r="I453" s="38"/>
      <c r="J453" s="38"/>
      <c r="K453" s="24" t="str">
        <f>IFERROR(VLOOKUP(J453,'ДДС статьи'!$A$2:$D$210,3,FALSE),"")</f>
        <v/>
      </c>
      <c r="L453" s="24" t="str">
        <f>IFERROR(VLOOKUP(J453,'ДДС статьи'!$A$2:$D$210,2,FALSE),"")</f>
        <v/>
      </c>
      <c r="M453" s="24" t="str">
        <f>IFERROR(VLOOKUP(J453,'ДДС статьи'!$A$2:$D$210,4,FALSE),"")</f>
        <v/>
      </c>
      <c r="N453" s="33"/>
      <c r="O453" s="39"/>
    </row>
    <row r="454">
      <c r="A454" s="24" t="str">
        <f>IFERROR(VLOOKUP(C454,'Технический лист'!$A$3:$B$14,2,FALSE),"")</f>
        <v/>
      </c>
      <c r="B454" s="24" t="str">
        <f t="shared" si="1"/>
        <v/>
      </c>
      <c r="C454" s="24" t="str">
        <f t="shared" si="2"/>
        <v/>
      </c>
      <c r="D454" s="35"/>
      <c r="E454" s="36"/>
      <c r="F454" s="37"/>
      <c r="G454" s="38"/>
      <c r="H454" s="38"/>
      <c r="I454" s="38"/>
      <c r="J454" s="38"/>
      <c r="K454" s="24" t="str">
        <f>IFERROR(VLOOKUP(J454,'ДДС статьи'!$A$2:$D$210,3,FALSE),"")</f>
        <v/>
      </c>
      <c r="L454" s="24" t="str">
        <f>IFERROR(VLOOKUP(J454,'ДДС статьи'!$A$2:$D$210,2,FALSE),"")</f>
        <v/>
      </c>
      <c r="M454" s="24" t="str">
        <f>IFERROR(VLOOKUP(J454,'ДДС статьи'!$A$2:$D$210,4,FALSE),"")</f>
        <v/>
      </c>
      <c r="N454" s="33"/>
      <c r="O454" s="39"/>
    </row>
    <row r="455">
      <c r="A455" s="24" t="str">
        <f>IFERROR(VLOOKUP(C455,'Технический лист'!$A$3:$B$14,2,FALSE),"")</f>
        <v/>
      </c>
      <c r="B455" s="24" t="str">
        <f t="shared" si="1"/>
        <v/>
      </c>
      <c r="C455" s="24" t="str">
        <f t="shared" si="2"/>
        <v/>
      </c>
      <c r="D455" s="35"/>
      <c r="E455" s="36"/>
      <c r="F455" s="37"/>
      <c r="G455" s="38"/>
      <c r="H455" s="38"/>
      <c r="I455" s="38"/>
      <c r="J455" s="38"/>
      <c r="K455" s="24" t="str">
        <f>IFERROR(VLOOKUP(J455,'ДДС статьи'!$A$2:$D$210,3,FALSE),"")</f>
        <v/>
      </c>
      <c r="L455" s="24" t="str">
        <f>IFERROR(VLOOKUP(J455,'ДДС статьи'!$A$2:$D$210,2,FALSE),"")</f>
        <v/>
      </c>
      <c r="M455" s="24" t="str">
        <f>IFERROR(VLOOKUP(J455,'ДДС статьи'!$A$2:$D$210,4,FALSE),"")</f>
        <v/>
      </c>
      <c r="N455" s="33"/>
      <c r="O455" s="39"/>
    </row>
    <row r="456">
      <c r="A456" s="24" t="str">
        <f>IFERROR(VLOOKUP(C456,'Технический лист'!$A$3:$B$14,2,FALSE),"")</f>
        <v/>
      </c>
      <c r="B456" s="24" t="str">
        <f t="shared" si="1"/>
        <v/>
      </c>
      <c r="C456" s="24" t="str">
        <f t="shared" si="2"/>
        <v/>
      </c>
      <c r="D456" s="35"/>
      <c r="E456" s="36"/>
      <c r="F456" s="37"/>
      <c r="G456" s="38"/>
      <c r="H456" s="38"/>
      <c r="I456" s="38"/>
      <c r="J456" s="38"/>
      <c r="K456" s="24" t="str">
        <f>IFERROR(VLOOKUP(J456,'ДДС статьи'!$A$2:$D$210,3,FALSE),"")</f>
        <v/>
      </c>
      <c r="L456" s="24" t="str">
        <f>IFERROR(VLOOKUP(J456,'ДДС статьи'!$A$2:$D$210,2,FALSE),"")</f>
        <v/>
      </c>
      <c r="M456" s="24" t="str">
        <f>IFERROR(VLOOKUP(J456,'ДДС статьи'!$A$2:$D$210,4,FALSE),"")</f>
        <v/>
      </c>
      <c r="N456" s="33"/>
      <c r="O456" s="39"/>
    </row>
    <row r="457">
      <c r="A457" s="24" t="str">
        <f>IFERROR(VLOOKUP(C457,'Технический лист'!$A$3:$B$14,2,FALSE),"")</f>
        <v/>
      </c>
      <c r="B457" s="24" t="str">
        <f t="shared" si="1"/>
        <v/>
      </c>
      <c r="C457" s="24" t="str">
        <f t="shared" si="2"/>
        <v/>
      </c>
      <c r="D457" s="35"/>
      <c r="E457" s="36"/>
      <c r="F457" s="37"/>
      <c r="G457" s="38"/>
      <c r="H457" s="38"/>
      <c r="I457" s="38"/>
      <c r="J457" s="38"/>
      <c r="K457" s="24" t="str">
        <f>IFERROR(VLOOKUP(J457,'ДДС статьи'!$A$2:$D$210,3,FALSE),"")</f>
        <v/>
      </c>
      <c r="L457" s="24" t="str">
        <f>IFERROR(VLOOKUP(J457,'ДДС статьи'!$A$2:$D$210,2,FALSE),"")</f>
        <v/>
      </c>
      <c r="M457" s="24" t="str">
        <f>IFERROR(VLOOKUP(J457,'ДДС статьи'!$A$2:$D$210,4,FALSE),"")</f>
        <v/>
      </c>
      <c r="N457" s="33"/>
      <c r="O457" s="39"/>
    </row>
    <row r="458">
      <c r="A458" s="24" t="str">
        <f>IFERROR(VLOOKUP(C458,'Технический лист'!$A$3:$B$14,2,FALSE),"")</f>
        <v/>
      </c>
      <c r="B458" s="24" t="str">
        <f t="shared" si="1"/>
        <v/>
      </c>
      <c r="C458" s="24" t="str">
        <f t="shared" si="2"/>
        <v/>
      </c>
      <c r="D458" s="35"/>
      <c r="E458" s="36"/>
      <c r="F458" s="37"/>
      <c r="G458" s="38"/>
      <c r="H458" s="38"/>
      <c r="I458" s="38"/>
      <c r="J458" s="38"/>
      <c r="K458" s="24" t="str">
        <f>IFERROR(VLOOKUP(J458,'ДДС статьи'!$A$2:$D$210,3,FALSE),"")</f>
        <v/>
      </c>
      <c r="L458" s="24" t="str">
        <f>IFERROR(VLOOKUP(J458,'ДДС статьи'!$A$2:$D$210,2,FALSE),"")</f>
        <v/>
      </c>
      <c r="M458" s="24" t="str">
        <f>IFERROR(VLOOKUP(J458,'ДДС статьи'!$A$2:$D$210,4,FALSE),"")</f>
        <v/>
      </c>
      <c r="N458" s="33"/>
      <c r="O458" s="39"/>
    </row>
    <row r="459">
      <c r="A459" s="24" t="str">
        <f>IFERROR(VLOOKUP(C459,'Технический лист'!$A$3:$B$14,2,FALSE),"")</f>
        <v/>
      </c>
      <c r="B459" s="24" t="str">
        <f t="shared" si="1"/>
        <v/>
      </c>
      <c r="C459" s="24" t="str">
        <f t="shared" si="2"/>
        <v/>
      </c>
      <c r="D459" s="35"/>
      <c r="E459" s="36"/>
      <c r="F459" s="37"/>
      <c r="G459" s="38"/>
      <c r="H459" s="38"/>
      <c r="I459" s="38"/>
      <c r="J459" s="38"/>
      <c r="K459" s="24" t="str">
        <f>IFERROR(VLOOKUP(J459,'ДДС статьи'!$A$2:$D$210,3,FALSE),"")</f>
        <v/>
      </c>
      <c r="L459" s="24" t="str">
        <f>IFERROR(VLOOKUP(J459,'ДДС статьи'!$A$2:$D$210,2,FALSE),"")</f>
        <v/>
      </c>
      <c r="M459" s="24" t="str">
        <f>IFERROR(VLOOKUP(J459,'ДДС статьи'!$A$2:$D$210,4,FALSE),"")</f>
        <v/>
      </c>
      <c r="N459" s="33"/>
      <c r="O459" s="39"/>
    </row>
    <row r="460">
      <c r="A460" s="24" t="str">
        <f>IFERROR(VLOOKUP(C460,'Технический лист'!$A$3:$B$14,2,FALSE),"")</f>
        <v/>
      </c>
      <c r="B460" s="24" t="str">
        <f t="shared" si="1"/>
        <v/>
      </c>
      <c r="C460" s="24" t="str">
        <f t="shared" si="2"/>
        <v/>
      </c>
      <c r="D460" s="35"/>
      <c r="E460" s="36"/>
      <c r="F460" s="37"/>
      <c r="G460" s="38"/>
      <c r="H460" s="38"/>
      <c r="I460" s="38"/>
      <c r="J460" s="38"/>
      <c r="K460" s="24" t="str">
        <f>IFERROR(VLOOKUP(J460,'ДДС статьи'!$A$2:$D$210,3,FALSE),"")</f>
        <v/>
      </c>
      <c r="L460" s="24" t="str">
        <f>IFERROR(VLOOKUP(J460,'ДДС статьи'!$A$2:$D$210,2,FALSE),"")</f>
        <v/>
      </c>
      <c r="M460" s="24" t="str">
        <f>IFERROR(VLOOKUP(J460,'ДДС статьи'!$A$2:$D$210,4,FALSE),"")</f>
        <v/>
      </c>
      <c r="N460" s="33"/>
      <c r="O460" s="39"/>
    </row>
    <row r="461">
      <c r="A461" s="24" t="str">
        <f>IFERROR(VLOOKUP(C461,'Технический лист'!$A$3:$B$14,2,FALSE),"")</f>
        <v/>
      </c>
      <c r="B461" s="24" t="str">
        <f t="shared" si="1"/>
        <v/>
      </c>
      <c r="C461" s="24" t="str">
        <f t="shared" si="2"/>
        <v/>
      </c>
      <c r="D461" s="35"/>
      <c r="E461" s="36"/>
      <c r="F461" s="37"/>
      <c r="G461" s="38"/>
      <c r="H461" s="38"/>
      <c r="I461" s="38"/>
      <c r="J461" s="38"/>
      <c r="K461" s="24" t="str">
        <f>IFERROR(VLOOKUP(J461,'ДДС статьи'!$A$2:$D$210,3,FALSE),"")</f>
        <v/>
      </c>
      <c r="L461" s="24" t="str">
        <f>IFERROR(VLOOKUP(J461,'ДДС статьи'!$A$2:$D$210,2,FALSE),"")</f>
        <v/>
      </c>
      <c r="M461" s="24" t="str">
        <f>IFERROR(VLOOKUP(J461,'ДДС статьи'!$A$2:$D$210,4,FALSE),"")</f>
        <v/>
      </c>
      <c r="N461" s="33"/>
      <c r="O461" s="39"/>
    </row>
    <row r="462">
      <c r="A462" s="24" t="str">
        <f>IFERROR(VLOOKUP(C462,'Технический лист'!$A$3:$B$14,2,FALSE),"")</f>
        <v/>
      </c>
      <c r="B462" s="24" t="str">
        <f t="shared" si="1"/>
        <v/>
      </c>
      <c r="C462" s="24" t="str">
        <f t="shared" si="2"/>
        <v/>
      </c>
      <c r="D462" s="35"/>
      <c r="E462" s="36"/>
      <c r="F462" s="37"/>
      <c r="G462" s="38"/>
      <c r="H462" s="38"/>
      <c r="I462" s="38"/>
      <c r="J462" s="38"/>
      <c r="K462" s="24" t="str">
        <f>IFERROR(VLOOKUP(J462,'ДДС статьи'!$A$2:$D$210,3,FALSE),"")</f>
        <v/>
      </c>
      <c r="L462" s="24" t="str">
        <f>IFERROR(VLOOKUP(J462,'ДДС статьи'!$A$2:$D$210,2,FALSE),"")</f>
        <v/>
      </c>
      <c r="M462" s="24" t="str">
        <f>IFERROR(VLOOKUP(J462,'ДДС статьи'!$A$2:$D$210,4,FALSE),"")</f>
        <v/>
      </c>
      <c r="N462" s="33"/>
      <c r="O462" s="39"/>
    </row>
    <row r="463">
      <c r="A463" s="24" t="str">
        <f>IFERROR(VLOOKUP(C463,'Технический лист'!$A$3:$B$14,2,FALSE),"")</f>
        <v/>
      </c>
      <c r="B463" s="24" t="str">
        <f t="shared" si="1"/>
        <v/>
      </c>
      <c r="C463" s="24" t="str">
        <f t="shared" si="2"/>
        <v/>
      </c>
      <c r="D463" s="35"/>
      <c r="E463" s="36"/>
      <c r="F463" s="37"/>
      <c r="G463" s="38"/>
      <c r="H463" s="38"/>
      <c r="I463" s="38"/>
      <c r="J463" s="38"/>
      <c r="K463" s="24" t="str">
        <f>IFERROR(VLOOKUP(J463,'ДДС статьи'!$A$2:$D$210,3,FALSE),"")</f>
        <v/>
      </c>
      <c r="L463" s="24" t="str">
        <f>IFERROR(VLOOKUP(J463,'ДДС статьи'!$A$2:$D$210,2,FALSE),"")</f>
        <v/>
      </c>
      <c r="M463" s="24" t="str">
        <f>IFERROR(VLOOKUP(J463,'ДДС статьи'!$A$2:$D$210,4,FALSE),"")</f>
        <v/>
      </c>
      <c r="N463" s="33"/>
      <c r="O463" s="39"/>
    </row>
    <row r="464">
      <c r="A464" s="24" t="str">
        <f>IFERROR(VLOOKUP(C464,'Технический лист'!$A$3:$B$14,2,FALSE),"")</f>
        <v/>
      </c>
      <c r="B464" s="24" t="str">
        <f t="shared" si="1"/>
        <v/>
      </c>
      <c r="C464" s="24" t="str">
        <f t="shared" si="2"/>
        <v/>
      </c>
      <c r="D464" s="35"/>
      <c r="E464" s="36"/>
      <c r="F464" s="37"/>
      <c r="G464" s="38"/>
      <c r="H464" s="38"/>
      <c r="I464" s="38"/>
      <c r="J464" s="38"/>
      <c r="K464" s="24" t="str">
        <f>IFERROR(VLOOKUP(J464,'ДДС статьи'!$A$2:$D$210,3,FALSE),"")</f>
        <v/>
      </c>
      <c r="L464" s="24" t="str">
        <f>IFERROR(VLOOKUP(J464,'ДДС статьи'!$A$2:$D$210,2,FALSE),"")</f>
        <v/>
      </c>
      <c r="M464" s="24" t="str">
        <f>IFERROR(VLOOKUP(J464,'ДДС статьи'!$A$2:$D$210,4,FALSE),"")</f>
        <v/>
      </c>
      <c r="N464" s="33"/>
      <c r="O464" s="39"/>
    </row>
    <row r="465">
      <c r="A465" s="24" t="str">
        <f>IFERROR(VLOOKUP(C465,'Технический лист'!$A$3:$B$14,2,FALSE),"")</f>
        <v/>
      </c>
      <c r="B465" s="24" t="str">
        <f t="shared" si="1"/>
        <v/>
      </c>
      <c r="C465" s="24" t="str">
        <f t="shared" si="2"/>
        <v/>
      </c>
      <c r="D465" s="35"/>
      <c r="E465" s="36"/>
      <c r="F465" s="37"/>
      <c r="G465" s="38"/>
      <c r="H465" s="38"/>
      <c r="I465" s="38"/>
      <c r="J465" s="38"/>
      <c r="K465" s="24" t="str">
        <f>IFERROR(VLOOKUP(J465,'ДДС статьи'!$A$2:$D$210,3,FALSE),"")</f>
        <v/>
      </c>
      <c r="L465" s="24" t="str">
        <f>IFERROR(VLOOKUP(J465,'ДДС статьи'!$A$2:$D$210,2,FALSE),"")</f>
        <v/>
      </c>
      <c r="M465" s="24" t="str">
        <f>IFERROR(VLOOKUP(J465,'ДДС статьи'!$A$2:$D$210,4,FALSE),"")</f>
        <v/>
      </c>
      <c r="N465" s="33"/>
      <c r="O465" s="39"/>
    </row>
    <row r="466">
      <c r="A466" s="24" t="str">
        <f>IFERROR(VLOOKUP(C466,'Технический лист'!$A$3:$B$14,2,FALSE),"")</f>
        <v/>
      </c>
      <c r="B466" s="24" t="str">
        <f t="shared" si="1"/>
        <v/>
      </c>
      <c r="C466" s="24" t="str">
        <f t="shared" si="2"/>
        <v/>
      </c>
      <c r="D466" s="35"/>
      <c r="E466" s="36"/>
      <c r="F466" s="37"/>
      <c r="G466" s="38"/>
      <c r="H466" s="38"/>
      <c r="I466" s="38"/>
      <c r="J466" s="38"/>
      <c r="K466" s="24" t="str">
        <f>IFERROR(VLOOKUP(J466,'ДДС статьи'!$A$2:$D$210,3,FALSE),"")</f>
        <v/>
      </c>
      <c r="L466" s="24" t="str">
        <f>IFERROR(VLOOKUP(J466,'ДДС статьи'!$A$2:$D$210,2,FALSE),"")</f>
        <v/>
      </c>
      <c r="M466" s="24" t="str">
        <f>IFERROR(VLOOKUP(J466,'ДДС статьи'!$A$2:$D$210,4,FALSE),"")</f>
        <v/>
      </c>
      <c r="N466" s="33"/>
      <c r="O466" s="39"/>
    </row>
    <row r="467">
      <c r="A467" s="24" t="str">
        <f>IFERROR(VLOOKUP(C467,'Технический лист'!$A$3:$B$14,2,FALSE),"")</f>
        <v/>
      </c>
      <c r="B467" s="24" t="str">
        <f t="shared" si="1"/>
        <v/>
      </c>
      <c r="C467" s="24" t="str">
        <f t="shared" si="2"/>
        <v/>
      </c>
      <c r="D467" s="35"/>
      <c r="E467" s="36"/>
      <c r="F467" s="37"/>
      <c r="G467" s="38"/>
      <c r="H467" s="38"/>
      <c r="I467" s="38"/>
      <c r="J467" s="38"/>
      <c r="K467" s="24" t="str">
        <f>IFERROR(VLOOKUP(J467,'ДДС статьи'!$A$2:$D$210,3,FALSE),"")</f>
        <v/>
      </c>
      <c r="L467" s="24" t="str">
        <f>IFERROR(VLOOKUP(J467,'ДДС статьи'!$A$2:$D$210,2,FALSE),"")</f>
        <v/>
      </c>
      <c r="M467" s="24" t="str">
        <f>IFERROR(VLOOKUP(J467,'ДДС статьи'!$A$2:$D$210,4,FALSE),"")</f>
        <v/>
      </c>
      <c r="N467" s="33"/>
      <c r="O467" s="39"/>
    </row>
    <row r="468">
      <c r="A468" s="24" t="str">
        <f>IFERROR(VLOOKUP(C468,'Технический лист'!$A$3:$B$14,2,FALSE),"")</f>
        <v/>
      </c>
      <c r="B468" s="24" t="str">
        <f t="shared" si="1"/>
        <v/>
      </c>
      <c r="C468" s="24" t="str">
        <f t="shared" si="2"/>
        <v/>
      </c>
      <c r="D468" s="35"/>
      <c r="E468" s="36"/>
      <c r="F468" s="37"/>
      <c r="G468" s="38"/>
      <c r="H468" s="38"/>
      <c r="I468" s="38"/>
      <c r="J468" s="38"/>
      <c r="K468" s="24" t="str">
        <f>IFERROR(VLOOKUP(J468,'ДДС статьи'!$A$2:$D$210,3,FALSE),"")</f>
        <v/>
      </c>
      <c r="L468" s="24" t="str">
        <f>IFERROR(VLOOKUP(J468,'ДДС статьи'!$A$2:$D$210,2,FALSE),"")</f>
        <v/>
      </c>
      <c r="M468" s="24" t="str">
        <f>IFERROR(VLOOKUP(J468,'ДДС статьи'!$A$2:$D$210,4,FALSE),"")</f>
        <v/>
      </c>
      <c r="N468" s="33"/>
      <c r="O468" s="39"/>
    </row>
    <row r="469">
      <c r="A469" s="24" t="str">
        <f>IFERROR(VLOOKUP(C469,'Технический лист'!$A$3:$B$14,2,FALSE),"")</f>
        <v/>
      </c>
      <c r="B469" s="24" t="str">
        <f t="shared" si="1"/>
        <v/>
      </c>
      <c r="C469" s="24" t="str">
        <f t="shared" si="2"/>
        <v/>
      </c>
      <c r="D469" s="35"/>
      <c r="E469" s="36"/>
      <c r="F469" s="37"/>
      <c r="G469" s="38"/>
      <c r="H469" s="38"/>
      <c r="I469" s="38"/>
      <c r="J469" s="38"/>
      <c r="K469" s="24" t="str">
        <f>IFERROR(VLOOKUP(J469,'ДДС статьи'!$A$2:$D$210,3,FALSE),"")</f>
        <v/>
      </c>
      <c r="L469" s="24" t="str">
        <f>IFERROR(VLOOKUP(J469,'ДДС статьи'!$A$2:$D$210,2,FALSE),"")</f>
        <v/>
      </c>
      <c r="M469" s="24" t="str">
        <f>IFERROR(VLOOKUP(J469,'ДДС статьи'!$A$2:$D$210,4,FALSE),"")</f>
        <v/>
      </c>
      <c r="N469" s="33"/>
      <c r="O469" s="39"/>
    </row>
    <row r="470">
      <c r="A470" s="24" t="str">
        <f>IFERROR(VLOOKUP(C470,'Технический лист'!$A$3:$B$14,2,FALSE),"")</f>
        <v/>
      </c>
      <c r="B470" s="24" t="str">
        <f t="shared" si="1"/>
        <v/>
      </c>
      <c r="C470" s="24" t="str">
        <f t="shared" si="2"/>
        <v/>
      </c>
      <c r="D470" s="35"/>
      <c r="E470" s="36"/>
      <c r="F470" s="37"/>
      <c r="G470" s="38"/>
      <c r="H470" s="38"/>
      <c r="I470" s="38"/>
      <c r="J470" s="38"/>
      <c r="K470" s="24" t="str">
        <f>IFERROR(VLOOKUP(J470,'ДДС статьи'!$A$2:$D$210,3,FALSE),"")</f>
        <v/>
      </c>
      <c r="L470" s="24" t="str">
        <f>IFERROR(VLOOKUP(J470,'ДДС статьи'!$A$2:$D$210,2,FALSE),"")</f>
        <v/>
      </c>
      <c r="M470" s="24" t="str">
        <f>IFERROR(VLOOKUP(J470,'ДДС статьи'!$A$2:$D$210,4,FALSE),"")</f>
        <v/>
      </c>
      <c r="N470" s="33"/>
      <c r="O470" s="39"/>
    </row>
    <row r="471">
      <c r="A471" s="24" t="str">
        <f>IFERROR(VLOOKUP(C471,'Технический лист'!$A$3:$B$14,2,FALSE),"")</f>
        <v/>
      </c>
      <c r="B471" s="24" t="str">
        <f t="shared" si="1"/>
        <v/>
      </c>
      <c r="C471" s="24" t="str">
        <f t="shared" si="2"/>
        <v/>
      </c>
      <c r="D471" s="35"/>
      <c r="E471" s="36"/>
      <c r="F471" s="37"/>
      <c r="G471" s="38"/>
      <c r="H471" s="38"/>
      <c r="I471" s="38"/>
      <c r="J471" s="38"/>
      <c r="K471" s="24" t="str">
        <f>IFERROR(VLOOKUP(J471,'ДДС статьи'!$A$2:$D$210,3,FALSE),"")</f>
        <v/>
      </c>
      <c r="L471" s="24" t="str">
        <f>IFERROR(VLOOKUP(J471,'ДДС статьи'!$A$2:$D$210,2,FALSE),"")</f>
        <v/>
      </c>
      <c r="M471" s="24" t="str">
        <f>IFERROR(VLOOKUP(J471,'ДДС статьи'!$A$2:$D$210,4,FALSE),"")</f>
        <v/>
      </c>
      <c r="N471" s="33"/>
      <c r="O471" s="39"/>
    </row>
    <row r="472">
      <c r="A472" s="24" t="str">
        <f>IFERROR(VLOOKUP(C472,'Технический лист'!$A$3:$B$14,2,FALSE),"")</f>
        <v/>
      </c>
      <c r="B472" s="24" t="str">
        <f t="shared" si="1"/>
        <v/>
      </c>
      <c r="C472" s="24" t="str">
        <f t="shared" si="2"/>
        <v/>
      </c>
      <c r="D472" s="35"/>
      <c r="E472" s="36"/>
      <c r="F472" s="37"/>
      <c r="G472" s="38"/>
      <c r="H472" s="38"/>
      <c r="I472" s="38"/>
      <c r="J472" s="38"/>
      <c r="K472" s="24" t="str">
        <f>IFERROR(VLOOKUP(J472,'ДДС статьи'!$A$2:$D$210,3,FALSE),"")</f>
        <v/>
      </c>
      <c r="L472" s="24" t="str">
        <f>IFERROR(VLOOKUP(J472,'ДДС статьи'!$A$2:$D$210,2,FALSE),"")</f>
        <v/>
      </c>
      <c r="M472" s="24" t="str">
        <f>IFERROR(VLOOKUP(J472,'ДДС статьи'!$A$2:$D$210,4,FALSE),"")</f>
        <v/>
      </c>
      <c r="N472" s="33"/>
      <c r="O472" s="39"/>
    </row>
    <row r="473">
      <c r="A473" s="24" t="str">
        <f>IFERROR(VLOOKUP(C473,'Технический лист'!$A$3:$B$14,2,FALSE),"")</f>
        <v/>
      </c>
      <c r="B473" s="24" t="str">
        <f t="shared" si="1"/>
        <v/>
      </c>
      <c r="C473" s="24" t="str">
        <f t="shared" si="2"/>
        <v/>
      </c>
      <c r="D473" s="35"/>
      <c r="E473" s="36"/>
      <c r="F473" s="37"/>
      <c r="G473" s="38"/>
      <c r="H473" s="38"/>
      <c r="I473" s="38"/>
      <c r="J473" s="38"/>
      <c r="K473" s="24" t="str">
        <f>IFERROR(VLOOKUP(J473,'ДДС статьи'!$A$2:$D$210,3,FALSE),"")</f>
        <v/>
      </c>
      <c r="L473" s="24" t="str">
        <f>IFERROR(VLOOKUP(J473,'ДДС статьи'!$A$2:$D$210,2,FALSE),"")</f>
        <v/>
      </c>
      <c r="M473" s="24" t="str">
        <f>IFERROR(VLOOKUP(J473,'ДДС статьи'!$A$2:$D$210,4,FALSE),"")</f>
        <v/>
      </c>
      <c r="N473" s="33"/>
      <c r="O473" s="39"/>
    </row>
    <row r="474">
      <c r="A474" s="24" t="str">
        <f>IFERROR(VLOOKUP(C474,'Технический лист'!$A$3:$B$14,2,FALSE),"")</f>
        <v/>
      </c>
      <c r="B474" s="24" t="str">
        <f t="shared" si="1"/>
        <v/>
      </c>
      <c r="C474" s="24" t="str">
        <f t="shared" si="2"/>
        <v/>
      </c>
      <c r="D474" s="35"/>
      <c r="E474" s="36"/>
      <c r="F474" s="37"/>
      <c r="G474" s="38"/>
      <c r="H474" s="38"/>
      <c r="I474" s="38"/>
      <c r="J474" s="38"/>
      <c r="K474" s="24" t="str">
        <f>IFERROR(VLOOKUP(J474,'ДДС статьи'!$A$2:$D$210,3,FALSE),"")</f>
        <v/>
      </c>
      <c r="L474" s="24" t="str">
        <f>IFERROR(VLOOKUP(J474,'ДДС статьи'!$A$2:$D$210,2,FALSE),"")</f>
        <v/>
      </c>
      <c r="M474" s="24" t="str">
        <f>IFERROR(VLOOKUP(J474,'ДДС статьи'!$A$2:$D$210,4,FALSE),"")</f>
        <v/>
      </c>
      <c r="N474" s="33"/>
      <c r="O474" s="39"/>
    </row>
    <row r="475">
      <c r="A475" s="24" t="str">
        <f>IFERROR(VLOOKUP(C475,'Технический лист'!$A$3:$B$14,2,FALSE),"")</f>
        <v/>
      </c>
      <c r="B475" s="24" t="str">
        <f t="shared" si="1"/>
        <v/>
      </c>
      <c r="C475" s="24" t="str">
        <f t="shared" si="2"/>
        <v/>
      </c>
      <c r="D475" s="35"/>
      <c r="E475" s="36"/>
      <c r="F475" s="37"/>
      <c r="G475" s="38"/>
      <c r="H475" s="38"/>
      <c r="I475" s="38"/>
      <c r="J475" s="38"/>
      <c r="K475" s="24" t="str">
        <f>IFERROR(VLOOKUP(J475,'ДДС статьи'!$A$2:$D$210,3,FALSE),"")</f>
        <v/>
      </c>
      <c r="L475" s="24" t="str">
        <f>IFERROR(VLOOKUP(J475,'ДДС статьи'!$A$2:$D$210,2,FALSE),"")</f>
        <v/>
      </c>
      <c r="M475" s="24" t="str">
        <f>IFERROR(VLOOKUP(J475,'ДДС статьи'!$A$2:$D$210,4,FALSE),"")</f>
        <v/>
      </c>
      <c r="N475" s="33"/>
      <c r="O475" s="39"/>
    </row>
    <row r="476">
      <c r="A476" s="24" t="str">
        <f>IFERROR(VLOOKUP(C476,'Технический лист'!$A$3:$B$14,2,FALSE),"")</f>
        <v/>
      </c>
      <c r="B476" s="24" t="str">
        <f t="shared" si="1"/>
        <v/>
      </c>
      <c r="C476" s="24" t="str">
        <f t="shared" si="2"/>
        <v/>
      </c>
      <c r="D476" s="35"/>
      <c r="E476" s="36"/>
      <c r="F476" s="37"/>
      <c r="G476" s="38"/>
      <c r="H476" s="38"/>
      <c r="I476" s="38"/>
      <c r="J476" s="38"/>
      <c r="K476" s="24" t="str">
        <f>IFERROR(VLOOKUP(J476,'ДДС статьи'!$A$2:$D$210,3,FALSE),"")</f>
        <v/>
      </c>
      <c r="L476" s="24" t="str">
        <f>IFERROR(VLOOKUP(J476,'ДДС статьи'!$A$2:$D$210,2,FALSE),"")</f>
        <v/>
      </c>
      <c r="M476" s="24" t="str">
        <f>IFERROR(VLOOKUP(J476,'ДДС статьи'!$A$2:$D$210,4,FALSE),"")</f>
        <v/>
      </c>
      <c r="N476" s="33"/>
      <c r="O476" s="39"/>
    </row>
    <row r="477">
      <c r="A477" s="24" t="str">
        <f>IFERROR(VLOOKUP(C477,'Технический лист'!$A$3:$B$14,2,FALSE),"")</f>
        <v/>
      </c>
      <c r="B477" s="24" t="str">
        <f t="shared" si="1"/>
        <v/>
      </c>
      <c r="C477" s="24" t="str">
        <f t="shared" si="2"/>
        <v/>
      </c>
      <c r="D477" s="35"/>
      <c r="E477" s="36"/>
      <c r="F477" s="37"/>
      <c r="G477" s="38"/>
      <c r="H477" s="38"/>
      <c r="I477" s="38"/>
      <c r="J477" s="38"/>
      <c r="K477" s="24" t="str">
        <f>IFERROR(VLOOKUP(J477,'ДДС статьи'!$A$2:$D$210,3,FALSE),"")</f>
        <v/>
      </c>
      <c r="L477" s="24" t="str">
        <f>IFERROR(VLOOKUP(J477,'ДДС статьи'!$A$2:$D$210,2,FALSE),"")</f>
        <v/>
      </c>
      <c r="M477" s="24" t="str">
        <f>IFERROR(VLOOKUP(J477,'ДДС статьи'!$A$2:$D$210,4,FALSE),"")</f>
        <v/>
      </c>
      <c r="N477" s="33"/>
      <c r="O477" s="39"/>
    </row>
    <row r="478">
      <c r="A478" s="24" t="str">
        <f>IFERROR(VLOOKUP(C478,'Технический лист'!$A$3:$B$14,2,FALSE),"")</f>
        <v/>
      </c>
      <c r="B478" s="24" t="str">
        <f t="shared" si="1"/>
        <v/>
      </c>
      <c r="C478" s="24" t="str">
        <f t="shared" si="2"/>
        <v/>
      </c>
      <c r="D478" s="35"/>
      <c r="E478" s="36"/>
      <c r="F478" s="37"/>
      <c r="G478" s="38"/>
      <c r="H478" s="38"/>
      <c r="I478" s="38"/>
      <c r="J478" s="38"/>
      <c r="K478" s="24" t="str">
        <f>IFERROR(VLOOKUP(J478,'ДДС статьи'!$A$2:$D$210,3,FALSE),"")</f>
        <v/>
      </c>
      <c r="L478" s="24" t="str">
        <f>IFERROR(VLOOKUP(J478,'ДДС статьи'!$A$2:$D$210,2,FALSE),"")</f>
        <v/>
      </c>
      <c r="M478" s="24" t="str">
        <f>IFERROR(VLOOKUP(J478,'ДДС статьи'!$A$2:$D$210,4,FALSE),"")</f>
        <v/>
      </c>
      <c r="N478" s="33"/>
      <c r="O478" s="39"/>
    </row>
    <row r="479">
      <c r="A479" s="24" t="str">
        <f>IFERROR(VLOOKUP(C479,'Технический лист'!$A$3:$B$14,2,FALSE),"")</f>
        <v/>
      </c>
      <c r="B479" s="24" t="str">
        <f t="shared" si="1"/>
        <v/>
      </c>
      <c r="C479" s="24" t="str">
        <f t="shared" si="2"/>
        <v/>
      </c>
      <c r="D479" s="35"/>
      <c r="E479" s="36"/>
      <c r="F479" s="37"/>
      <c r="G479" s="38"/>
      <c r="H479" s="38"/>
      <c r="I479" s="38"/>
      <c r="J479" s="38"/>
      <c r="K479" s="24" t="str">
        <f>IFERROR(VLOOKUP(J479,'ДДС статьи'!$A$2:$D$210,3,FALSE),"")</f>
        <v/>
      </c>
      <c r="L479" s="24" t="str">
        <f>IFERROR(VLOOKUP(J479,'ДДС статьи'!$A$2:$D$210,2,FALSE),"")</f>
        <v/>
      </c>
      <c r="M479" s="24" t="str">
        <f>IFERROR(VLOOKUP(J479,'ДДС статьи'!$A$2:$D$210,4,FALSE),"")</f>
        <v/>
      </c>
      <c r="N479" s="33"/>
      <c r="O479" s="39"/>
    </row>
    <row r="480">
      <c r="A480" s="24" t="str">
        <f>IFERROR(VLOOKUP(C480,'Технический лист'!$A$3:$B$14,2,FALSE),"")</f>
        <v/>
      </c>
      <c r="B480" s="24" t="str">
        <f t="shared" si="1"/>
        <v/>
      </c>
      <c r="C480" s="24" t="str">
        <f t="shared" si="2"/>
        <v/>
      </c>
      <c r="D480" s="35"/>
      <c r="E480" s="36"/>
      <c r="F480" s="37"/>
      <c r="G480" s="38"/>
      <c r="H480" s="38"/>
      <c r="I480" s="38"/>
      <c r="J480" s="38"/>
      <c r="K480" s="24" t="str">
        <f>IFERROR(VLOOKUP(J480,'ДДС статьи'!$A$2:$D$210,3,FALSE),"")</f>
        <v/>
      </c>
      <c r="L480" s="24" t="str">
        <f>IFERROR(VLOOKUP(J480,'ДДС статьи'!$A$2:$D$210,2,FALSE),"")</f>
        <v/>
      </c>
      <c r="M480" s="24" t="str">
        <f>IFERROR(VLOOKUP(J480,'ДДС статьи'!$A$2:$D$210,4,FALSE),"")</f>
        <v/>
      </c>
      <c r="N480" s="33"/>
      <c r="O480" s="39"/>
    </row>
    <row r="481">
      <c r="A481" s="24" t="str">
        <f>IFERROR(VLOOKUP(C481,'Технический лист'!$A$3:$B$14,2,FALSE),"")</f>
        <v/>
      </c>
      <c r="B481" s="24" t="str">
        <f t="shared" si="1"/>
        <v/>
      </c>
      <c r="C481" s="24" t="str">
        <f t="shared" si="2"/>
        <v/>
      </c>
      <c r="D481" s="35"/>
      <c r="E481" s="36"/>
      <c r="F481" s="37"/>
      <c r="G481" s="38"/>
      <c r="H481" s="38"/>
      <c r="I481" s="38"/>
      <c r="J481" s="38"/>
      <c r="K481" s="24" t="str">
        <f>IFERROR(VLOOKUP(J481,'ДДС статьи'!$A$2:$D$210,3,FALSE),"")</f>
        <v/>
      </c>
      <c r="L481" s="24" t="str">
        <f>IFERROR(VLOOKUP(J481,'ДДС статьи'!$A$2:$D$210,2,FALSE),"")</f>
        <v/>
      </c>
      <c r="M481" s="24" t="str">
        <f>IFERROR(VLOOKUP(J481,'ДДС статьи'!$A$2:$D$210,4,FALSE),"")</f>
        <v/>
      </c>
      <c r="N481" s="33"/>
      <c r="O481" s="39"/>
    </row>
    <row r="482">
      <c r="A482" s="24" t="str">
        <f>IFERROR(VLOOKUP(C482,'Технический лист'!$A$3:$B$14,2,FALSE),"")</f>
        <v/>
      </c>
      <c r="B482" s="24" t="str">
        <f t="shared" si="1"/>
        <v/>
      </c>
      <c r="C482" s="24" t="str">
        <f t="shared" si="2"/>
        <v/>
      </c>
      <c r="D482" s="35"/>
      <c r="E482" s="36"/>
      <c r="F482" s="37"/>
      <c r="G482" s="38"/>
      <c r="H482" s="38"/>
      <c r="I482" s="38"/>
      <c r="J482" s="38"/>
      <c r="K482" s="24" t="str">
        <f>IFERROR(VLOOKUP(J482,'ДДС статьи'!$A$2:$D$210,3,FALSE),"")</f>
        <v/>
      </c>
      <c r="L482" s="24" t="str">
        <f>IFERROR(VLOOKUP(J482,'ДДС статьи'!$A$2:$D$210,2,FALSE),"")</f>
        <v/>
      </c>
      <c r="M482" s="24" t="str">
        <f>IFERROR(VLOOKUP(J482,'ДДС статьи'!$A$2:$D$210,4,FALSE),"")</f>
        <v/>
      </c>
      <c r="N482" s="33"/>
      <c r="O482" s="39"/>
    </row>
    <row r="483">
      <c r="A483" s="24" t="str">
        <f>IFERROR(VLOOKUP(C483,'Технический лист'!$A$3:$B$14,2,FALSE),"")</f>
        <v/>
      </c>
      <c r="B483" s="24" t="str">
        <f t="shared" si="1"/>
        <v/>
      </c>
      <c r="C483" s="24" t="str">
        <f t="shared" si="2"/>
        <v/>
      </c>
      <c r="D483" s="35"/>
      <c r="E483" s="36"/>
      <c r="F483" s="37"/>
      <c r="G483" s="38"/>
      <c r="H483" s="38"/>
      <c r="I483" s="38"/>
      <c r="J483" s="38"/>
      <c r="K483" s="24" t="str">
        <f>IFERROR(VLOOKUP(J483,'ДДС статьи'!$A$2:$D$210,3,FALSE),"")</f>
        <v/>
      </c>
      <c r="L483" s="24" t="str">
        <f>IFERROR(VLOOKUP(J483,'ДДС статьи'!$A$2:$D$210,2,FALSE),"")</f>
        <v/>
      </c>
      <c r="M483" s="24" t="str">
        <f>IFERROR(VLOOKUP(J483,'ДДС статьи'!$A$2:$D$210,4,FALSE),"")</f>
        <v/>
      </c>
      <c r="N483" s="33"/>
      <c r="O483" s="39"/>
    </row>
    <row r="484">
      <c r="A484" s="24" t="str">
        <f>IFERROR(VLOOKUP(C484,'Технический лист'!$A$3:$B$14,2,FALSE),"")</f>
        <v/>
      </c>
      <c r="B484" s="24" t="str">
        <f t="shared" si="1"/>
        <v/>
      </c>
      <c r="C484" s="24" t="str">
        <f t="shared" si="2"/>
        <v/>
      </c>
      <c r="D484" s="35"/>
      <c r="E484" s="36"/>
      <c r="F484" s="37"/>
      <c r="G484" s="38"/>
      <c r="H484" s="38"/>
      <c r="I484" s="38"/>
      <c r="J484" s="38"/>
      <c r="K484" s="24" t="str">
        <f>IFERROR(VLOOKUP(J484,'ДДС статьи'!$A$2:$D$210,3,FALSE),"")</f>
        <v/>
      </c>
      <c r="L484" s="24" t="str">
        <f>IFERROR(VLOOKUP(J484,'ДДС статьи'!$A$2:$D$210,2,FALSE),"")</f>
        <v/>
      </c>
      <c r="M484" s="24" t="str">
        <f>IFERROR(VLOOKUP(J484,'ДДС статьи'!$A$2:$D$210,4,FALSE),"")</f>
        <v/>
      </c>
      <c r="N484" s="33"/>
      <c r="O484" s="39"/>
    </row>
    <row r="485">
      <c r="A485" s="24" t="str">
        <f>IFERROR(VLOOKUP(C485,'Технический лист'!$A$3:$B$14,2,FALSE),"")</f>
        <v/>
      </c>
      <c r="B485" s="24" t="str">
        <f t="shared" si="1"/>
        <v/>
      </c>
      <c r="C485" s="24" t="str">
        <f t="shared" si="2"/>
        <v/>
      </c>
      <c r="D485" s="35"/>
      <c r="E485" s="36"/>
      <c r="F485" s="37"/>
      <c r="G485" s="38"/>
      <c r="H485" s="38"/>
      <c r="I485" s="38"/>
      <c r="J485" s="38"/>
      <c r="K485" s="24" t="str">
        <f>IFERROR(VLOOKUP(J485,'ДДС статьи'!$A$2:$D$210,3,FALSE),"")</f>
        <v/>
      </c>
      <c r="L485" s="24" t="str">
        <f>IFERROR(VLOOKUP(J485,'ДДС статьи'!$A$2:$D$210,2,FALSE),"")</f>
        <v/>
      </c>
      <c r="M485" s="24" t="str">
        <f>IFERROR(VLOOKUP(J485,'ДДС статьи'!$A$2:$D$210,4,FALSE),"")</f>
        <v/>
      </c>
      <c r="N485" s="33"/>
      <c r="O485" s="39"/>
    </row>
    <row r="486">
      <c r="A486" s="24" t="str">
        <f>IFERROR(VLOOKUP(C486,'Технический лист'!$A$3:$B$14,2,FALSE),"")</f>
        <v/>
      </c>
      <c r="B486" s="24" t="str">
        <f t="shared" si="1"/>
        <v/>
      </c>
      <c r="C486" s="24" t="str">
        <f t="shared" si="2"/>
        <v/>
      </c>
      <c r="D486" s="35"/>
      <c r="E486" s="36"/>
      <c r="F486" s="37"/>
      <c r="G486" s="38"/>
      <c r="H486" s="38"/>
      <c r="I486" s="38"/>
      <c r="J486" s="38"/>
      <c r="K486" s="24" t="str">
        <f>IFERROR(VLOOKUP(J486,'ДДС статьи'!$A$2:$D$210,3,FALSE),"")</f>
        <v/>
      </c>
      <c r="L486" s="24" t="str">
        <f>IFERROR(VLOOKUP(J486,'ДДС статьи'!$A$2:$D$210,2,FALSE),"")</f>
        <v/>
      </c>
      <c r="M486" s="24" t="str">
        <f>IFERROR(VLOOKUP(J486,'ДДС статьи'!$A$2:$D$210,4,FALSE),"")</f>
        <v/>
      </c>
      <c r="N486" s="33"/>
      <c r="O486" s="39"/>
    </row>
    <row r="487">
      <c r="A487" s="24" t="str">
        <f>IFERROR(VLOOKUP(C487,'Технический лист'!$A$3:$B$14,2,FALSE),"")</f>
        <v/>
      </c>
      <c r="B487" s="24" t="str">
        <f t="shared" si="1"/>
        <v/>
      </c>
      <c r="C487" s="24" t="str">
        <f t="shared" si="2"/>
        <v/>
      </c>
      <c r="D487" s="35"/>
      <c r="E487" s="36"/>
      <c r="F487" s="37"/>
      <c r="G487" s="38"/>
      <c r="H487" s="38"/>
      <c r="I487" s="38"/>
      <c r="J487" s="38"/>
      <c r="K487" s="24" t="str">
        <f>IFERROR(VLOOKUP(J487,'ДДС статьи'!$A$2:$D$210,3,FALSE),"")</f>
        <v/>
      </c>
      <c r="L487" s="24" t="str">
        <f>IFERROR(VLOOKUP(J487,'ДДС статьи'!$A$2:$D$210,2,FALSE),"")</f>
        <v/>
      </c>
      <c r="M487" s="24" t="str">
        <f>IFERROR(VLOOKUP(J487,'ДДС статьи'!$A$2:$D$210,4,FALSE),"")</f>
        <v/>
      </c>
      <c r="N487" s="33"/>
      <c r="O487" s="39"/>
    </row>
    <row r="488">
      <c r="A488" s="24" t="str">
        <f>IFERROR(VLOOKUP(C488,'Технический лист'!$A$3:$B$14,2,FALSE),"")</f>
        <v/>
      </c>
      <c r="B488" s="24" t="str">
        <f t="shared" si="1"/>
        <v/>
      </c>
      <c r="C488" s="24" t="str">
        <f t="shared" si="2"/>
        <v/>
      </c>
      <c r="D488" s="35"/>
      <c r="E488" s="36"/>
      <c r="F488" s="37"/>
      <c r="G488" s="38"/>
      <c r="H488" s="38"/>
      <c r="I488" s="38"/>
      <c r="J488" s="38"/>
      <c r="K488" s="24" t="str">
        <f>IFERROR(VLOOKUP(J488,'ДДС статьи'!$A$2:$D$210,3,FALSE),"")</f>
        <v/>
      </c>
      <c r="L488" s="24" t="str">
        <f>IFERROR(VLOOKUP(J488,'ДДС статьи'!$A$2:$D$210,2,FALSE),"")</f>
        <v/>
      </c>
      <c r="M488" s="24" t="str">
        <f>IFERROR(VLOOKUP(J488,'ДДС статьи'!$A$2:$D$210,4,FALSE),"")</f>
        <v/>
      </c>
      <c r="N488" s="33"/>
      <c r="O488" s="39"/>
    </row>
    <row r="489">
      <c r="A489" s="24" t="str">
        <f>IFERROR(VLOOKUP(C489,'Технический лист'!$A$3:$B$14,2,FALSE),"")</f>
        <v/>
      </c>
      <c r="B489" s="24" t="str">
        <f t="shared" si="1"/>
        <v/>
      </c>
      <c r="C489" s="24" t="str">
        <f t="shared" si="2"/>
        <v/>
      </c>
      <c r="D489" s="35"/>
      <c r="E489" s="36"/>
      <c r="F489" s="37"/>
      <c r="G489" s="38"/>
      <c r="H489" s="38"/>
      <c r="I489" s="38"/>
      <c r="J489" s="38"/>
      <c r="K489" s="24" t="str">
        <f>IFERROR(VLOOKUP(J489,'ДДС статьи'!$A$2:$D$210,3,FALSE),"")</f>
        <v/>
      </c>
      <c r="L489" s="24" t="str">
        <f>IFERROR(VLOOKUP(J489,'ДДС статьи'!$A$2:$D$210,2,FALSE),"")</f>
        <v/>
      </c>
      <c r="M489" s="24" t="str">
        <f>IFERROR(VLOOKUP(J489,'ДДС статьи'!$A$2:$D$210,4,FALSE),"")</f>
        <v/>
      </c>
      <c r="N489" s="33"/>
      <c r="O489" s="39"/>
    </row>
    <row r="490">
      <c r="A490" s="24" t="str">
        <f>IFERROR(VLOOKUP(C490,'Технический лист'!$A$3:$B$14,2,FALSE),"")</f>
        <v/>
      </c>
      <c r="B490" s="24" t="str">
        <f t="shared" si="1"/>
        <v/>
      </c>
      <c r="C490" s="24" t="str">
        <f t="shared" si="2"/>
        <v/>
      </c>
      <c r="D490" s="35"/>
      <c r="E490" s="36"/>
      <c r="F490" s="37"/>
      <c r="G490" s="38"/>
      <c r="H490" s="38"/>
      <c r="I490" s="38"/>
      <c r="J490" s="38"/>
      <c r="K490" s="24" t="str">
        <f>IFERROR(VLOOKUP(J490,'ДДС статьи'!$A$2:$D$210,3,FALSE),"")</f>
        <v/>
      </c>
      <c r="L490" s="24" t="str">
        <f>IFERROR(VLOOKUP(J490,'ДДС статьи'!$A$2:$D$210,2,FALSE),"")</f>
        <v/>
      </c>
      <c r="M490" s="24" t="str">
        <f>IFERROR(VLOOKUP(J490,'ДДС статьи'!$A$2:$D$210,4,FALSE),"")</f>
        <v/>
      </c>
      <c r="N490" s="33"/>
      <c r="O490" s="39"/>
    </row>
    <row r="491">
      <c r="A491" s="24" t="str">
        <f>IFERROR(VLOOKUP(C491,'Технический лист'!$A$3:$B$14,2,FALSE),"")</f>
        <v/>
      </c>
      <c r="B491" s="24" t="str">
        <f t="shared" si="1"/>
        <v/>
      </c>
      <c r="C491" s="24" t="str">
        <f t="shared" si="2"/>
        <v/>
      </c>
      <c r="D491" s="35"/>
      <c r="E491" s="36"/>
      <c r="F491" s="37"/>
      <c r="G491" s="38"/>
      <c r="H491" s="38"/>
      <c r="I491" s="38"/>
      <c r="J491" s="38"/>
      <c r="K491" s="24" t="str">
        <f>IFERROR(VLOOKUP(J491,'ДДС статьи'!$A$2:$D$210,3,FALSE),"")</f>
        <v/>
      </c>
      <c r="L491" s="24" t="str">
        <f>IFERROR(VLOOKUP(J491,'ДДС статьи'!$A$2:$D$210,2,FALSE),"")</f>
        <v/>
      </c>
      <c r="M491" s="24" t="str">
        <f>IFERROR(VLOOKUP(J491,'ДДС статьи'!$A$2:$D$210,4,FALSE),"")</f>
        <v/>
      </c>
      <c r="N491" s="33"/>
      <c r="O491" s="39"/>
    </row>
    <row r="492">
      <c r="A492" s="24" t="str">
        <f>IFERROR(VLOOKUP(C492,'Технический лист'!$A$3:$B$14,2,FALSE),"")</f>
        <v/>
      </c>
      <c r="B492" s="24" t="str">
        <f t="shared" si="1"/>
        <v/>
      </c>
      <c r="C492" s="24" t="str">
        <f t="shared" si="2"/>
        <v/>
      </c>
      <c r="D492" s="35"/>
      <c r="E492" s="36"/>
      <c r="F492" s="37"/>
      <c r="G492" s="38"/>
      <c r="H492" s="38"/>
      <c r="I492" s="38"/>
      <c r="J492" s="38"/>
      <c r="K492" s="24" t="str">
        <f>IFERROR(VLOOKUP(J492,'ДДС статьи'!$A$2:$D$210,3,FALSE),"")</f>
        <v/>
      </c>
      <c r="L492" s="24" t="str">
        <f>IFERROR(VLOOKUP(J492,'ДДС статьи'!$A$2:$D$210,2,FALSE),"")</f>
        <v/>
      </c>
      <c r="M492" s="24" t="str">
        <f>IFERROR(VLOOKUP(J492,'ДДС статьи'!$A$2:$D$210,4,FALSE),"")</f>
        <v/>
      </c>
      <c r="N492" s="33"/>
      <c r="O492" s="39"/>
    </row>
    <row r="493">
      <c r="A493" s="24" t="str">
        <f>IFERROR(VLOOKUP(C493,'Технический лист'!$A$3:$B$14,2,FALSE),"")</f>
        <v/>
      </c>
      <c r="B493" s="24" t="str">
        <f t="shared" si="1"/>
        <v/>
      </c>
      <c r="C493" s="24" t="str">
        <f t="shared" si="2"/>
        <v/>
      </c>
      <c r="D493" s="35"/>
      <c r="E493" s="36"/>
      <c r="F493" s="37"/>
      <c r="G493" s="38"/>
      <c r="H493" s="38"/>
      <c r="I493" s="38"/>
      <c r="J493" s="38"/>
      <c r="K493" s="24" t="str">
        <f>IFERROR(VLOOKUP(J493,'ДДС статьи'!$A$2:$D$210,3,FALSE),"")</f>
        <v/>
      </c>
      <c r="L493" s="24" t="str">
        <f>IFERROR(VLOOKUP(J493,'ДДС статьи'!$A$2:$D$210,2,FALSE),"")</f>
        <v/>
      </c>
      <c r="M493" s="24" t="str">
        <f>IFERROR(VLOOKUP(J493,'ДДС статьи'!$A$2:$D$210,4,FALSE),"")</f>
        <v/>
      </c>
      <c r="N493" s="33"/>
      <c r="O493" s="39"/>
    </row>
    <row r="494">
      <c r="A494" s="24" t="str">
        <f>IFERROR(VLOOKUP(C494,'Технический лист'!$A$3:$B$14,2,FALSE),"")</f>
        <v/>
      </c>
      <c r="B494" s="24" t="str">
        <f t="shared" si="1"/>
        <v/>
      </c>
      <c r="C494" s="24" t="str">
        <f t="shared" si="2"/>
        <v/>
      </c>
      <c r="D494" s="35"/>
      <c r="E494" s="36"/>
      <c r="F494" s="37"/>
      <c r="G494" s="38"/>
      <c r="H494" s="38"/>
      <c r="I494" s="38"/>
      <c r="J494" s="38"/>
      <c r="K494" s="24" t="str">
        <f>IFERROR(VLOOKUP(J494,'ДДС статьи'!$A$2:$D$210,3,FALSE),"")</f>
        <v/>
      </c>
      <c r="L494" s="24" t="str">
        <f>IFERROR(VLOOKUP(J494,'ДДС статьи'!$A$2:$D$210,2,FALSE),"")</f>
        <v/>
      </c>
      <c r="M494" s="24" t="str">
        <f>IFERROR(VLOOKUP(J494,'ДДС статьи'!$A$2:$D$210,4,FALSE),"")</f>
        <v/>
      </c>
      <c r="N494" s="33"/>
      <c r="O494" s="39"/>
    </row>
    <row r="495">
      <c r="A495" s="24" t="str">
        <f>IFERROR(VLOOKUP(C495,'Технический лист'!$A$3:$B$14,2,FALSE),"")</f>
        <v/>
      </c>
      <c r="B495" s="24" t="str">
        <f t="shared" si="1"/>
        <v/>
      </c>
      <c r="C495" s="24" t="str">
        <f t="shared" si="2"/>
        <v/>
      </c>
      <c r="D495" s="35"/>
      <c r="E495" s="36"/>
      <c r="F495" s="37"/>
      <c r="G495" s="38"/>
      <c r="H495" s="38"/>
      <c r="I495" s="38"/>
      <c r="J495" s="38"/>
      <c r="K495" s="24" t="str">
        <f>IFERROR(VLOOKUP(J495,'ДДС статьи'!$A$2:$D$210,3,FALSE),"")</f>
        <v/>
      </c>
      <c r="L495" s="24" t="str">
        <f>IFERROR(VLOOKUP(J495,'ДДС статьи'!$A$2:$D$210,2,FALSE),"")</f>
        <v/>
      </c>
      <c r="M495" s="24" t="str">
        <f>IFERROR(VLOOKUP(J495,'ДДС статьи'!$A$2:$D$210,4,FALSE),"")</f>
        <v/>
      </c>
      <c r="N495" s="33"/>
      <c r="O495" s="39"/>
    </row>
    <row r="496">
      <c r="A496" s="24" t="str">
        <f>IFERROR(VLOOKUP(C496,'Технический лист'!$A$3:$B$14,2,FALSE),"")</f>
        <v/>
      </c>
      <c r="B496" s="24" t="str">
        <f t="shared" si="1"/>
        <v/>
      </c>
      <c r="C496" s="24" t="str">
        <f t="shared" si="2"/>
        <v/>
      </c>
      <c r="D496" s="35"/>
      <c r="E496" s="36"/>
      <c r="F496" s="37"/>
      <c r="G496" s="38"/>
      <c r="H496" s="38"/>
      <c r="I496" s="38"/>
      <c r="J496" s="38"/>
      <c r="K496" s="24" t="str">
        <f>IFERROR(VLOOKUP(J496,'ДДС статьи'!$A$2:$D$210,3,FALSE),"")</f>
        <v/>
      </c>
      <c r="L496" s="24" t="str">
        <f>IFERROR(VLOOKUP(J496,'ДДС статьи'!$A$2:$D$210,2,FALSE),"")</f>
        <v/>
      </c>
      <c r="M496" s="24" t="str">
        <f>IFERROR(VLOOKUP(J496,'ДДС статьи'!$A$2:$D$210,4,FALSE),"")</f>
        <v/>
      </c>
      <c r="N496" s="33"/>
      <c r="O496" s="39"/>
    </row>
    <row r="497">
      <c r="A497" s="24" t="str">
        <f>IFERROR(VLOOKUP(C497,'Технический лист'!$A$3:$B$14,2,FALSE),"")</f>
        <v/>
      </c>
      <c r="B497" s="24" t="str">
        <f t="shared" si="1"/>
        <v/>
      </c>
      <c r="C497" s="24" t="str">
        <f t="shared" si="2"/>
        <v/>
      </c>
      <c r="D497" s="35"/>
      <c r="E497" s="36"/>
      <c r="F497" s="37"/>
      <c r="G497" s="38"/>
      <c r="H497" s="38"/>
      <c r="I497" s="38"/>
      <c r="J497" s="38"/>
      <c r="K497" s="24" t="str">
        <f>IFERROR(VLOOKUP(J497,'ДДС статьи'!$A$2:$D$210,3,FALSE),"")</f>
        <v/>
      </c>
      <c r="L497" s="24" t="str">
        <f>IFERROR(VLOOKUP(J497,'ДДС статьи'!$A$2:$D$210,2,FALSE),"")</f>
        <v/>
      </c>
      <c r="M497" s="24" t="str">
        <f>IFERROR(VLOOKUP(J497,'ДДС статьи'!$A$2:$D$210,4,FALSE),"")</f>
        <v/>
      </c>
      <c r="N497" s="33"/>
      <c r="O497" s="39"/>
    </row>
    <row r="498">
      <c r="A498" s="24" t="str">
        <f>IFERROR(VLOOKUP(C498,'Технический лист'!$A$3:$B$14,2,FALSE),"")</f>
        <v/>
      </c>
      <c r="B498" s="24" t="str">
        <f t="shared" si="1"/>
        <v/>
      </c>
      <c r="C498" s="24" t="str">
        <f t="shared" si="2"/>
        <v/>
      </c>
      <c r="D498" s="35"/>
      <c r="E498" s="36"/>
      <c r="F498" s="37"/>
      <c r="G498" s="38"/>
      <c r="H498" s="38"/>
      <c r="I498" s="38"/>
      <c r="J498" s="38"/>
      <c r="K498" s="24" t="str">
        <f>IFERROR(VLOOKUP(J498,'ДДС статьи'!$A$2:$D$210,3,FALSE),"")</f>
        <v/>
      </c>
      <c r="L498" s="24" t="str">
        <f>IFERROR(VLOOKUP(J498,'ДДС статьи'!$A$2:$D$210,2,FALSE),"")</f>
        <v/>
      </c>
      <c r="M498" s="24" t="str">
        <f>IFERROR(VLOOKUP(J498,'ДДС статьи'!$A$2:$D$210,4,FALSE),"")</f>
        <v/>
      </c>
      <c r="N498" s="33"/>
      <c r="O498" s="39"/>
    </row>
    <row r="499">
      <c r="A499" s="24" t="str">
        <f>IFERROR(VLOOKUP(C499,'Технический лист'!$A$3:$B$14,2,FALSE),"")</f>
        <v/>
      </c>
      <c r="B499" s="24" t="str">
        <f t="shared" si="1"/>
        <v/>
      </c>
      <c r="C499" s="24" t="str">
        <f t="shared" si="2"/>
        <v/>
      </c>
      <c r="D499" s="35"/>
      <c r="E499" s="36"/>
      <c r="F499" s="37"/>
      <c r="G499" s="38"/>
      <c r="H499" s="38"/>
      <c r="I499" s="38"/>
      <c r="J499" s="38"/>
      <c r="K499" s="24" t="str">
        <f>IFERROR(VLOOKUP(J499,'ДДС статьи'!$A$2:$D$210,3,FALSE),"")</f>
        <v/>
      </c>
      <c r="L499" s="24" t="str">
        <f>IFERROR(VLOOKUP(J499,'ДДС статьи'!$A$2:$D$210,2,FALSE),"")</f>
        <v/>
      </c>
      <c r="M499" s="24" t="str">
        <f>IFERROR(VLOOKUP(J499,'ДДС статьи'!$A$2:$D$210,4,FALSE),"")</f>
        <v/>
      </c>
      <c r="N499" s="33"/>
      <c r="O499" s="39"/>
    </row>
    <row r="500">
      <c r="A500" s="24" t="str">
        <f>IFERROR(VLOOKUP(C500,'Технический лист'!$A$3:$B$14,2,FALSE),"")</f>
        <v/>
      </c>
      <c r="B500" s="24" t="str">
        <f t="shared" si="1"/>
        <v/>
      </c>
      <c r="C500" s="24" t="str">
        <f t="shared" si="2"/>
        <v/>
      </c>
      <c r="D500" s="35"/>
      <c r="E500" s="36"/>
      <c r="F500" s="37"/>
      <c r="G500" s="38"/>
      <c r="H500" s="38"/>
      <c r="I500" s="38"/>
      <c r="J500" s="38"/>
      <c r="K500" s="24" t="str">
        <f>IFERROR(VLOOKUP(J500,'ДДС статьи'!$A$2:$D$210,3,FALSE),"")</f>
        <v/>
      </c>
      <c r="L500" s="24" t="str">
        <f>IFERROR(VLOOKUP(J500,'ДДС статьи'!$A$2:$D$210,2,FALSE),"")</f>
        <v/>
      </c>
      <c r="M500" s="24" t="str">
        <f>IFERROR(VLOOKUP(J500,'ДДС статьи'!$A$2:$D$210,4,FALSE),"")</f>
        <v/>
      </c>
      <c r="N500" s="33"/>
      <c r="O500" s="39"/>
    </row>
    <row r="501">
      <c r="A501" s="24" t="str">
        <f>IFERROR(VLOOKUP(C501,'Технический лист'!$A$3:$B$14,2,FALSE),"")</f>
        <v/>
      </c>
      <c r="B501" s="24" t="str">
        <f t="shared" si="1"/>
        <v/>
      </c>
      <c r="C501" s="24" t="str">
        <f t="shared" si="2"/>
        <v/>
      </c>
      <c r="D501" s="35"/>
      <c r="E501" s="36"/>
      <c r="F501" s="37"/>
      <c r="G501" s="38"/>
      <c r="H501" s="38"/>
      <c r="I501" s="38"/>
      <c r="J501" s="38"/>
      <c r="K501" s="24" t="str">
        <f>IFERROR(VLOOKUP(J501,'ДДС статьи'!$A$2:$D$210,3,FALSE),"")</f>
        <v/>
      </c>
      <c r="L501" s="24" t="str">
        <f>IFERROR(VLOOKUP(J501,'ДДС статьи'!$A$2:$D$210,2,FALSE),"")</f>
        <v/>
      </c>
      <c r="M501" s="24" t="str">
        <f>IFERROR(VLOOKUP(J501,'ДДС статьи'!$A$2:$D$210,4,FALSE),"")</f>
        <v/>
      </c>
      <c r="N501" s="33"/>
      <c r="O501" s="39"/>
    </row>
    <row r="502">
      <c r="A502" s="24" t="str">
        <f>IFERROR(VLOOKUP(C502,'Технический лист'!$A$3:$B$14,2,FALSE),"")</f>
        <v/>
      </c>
      <c r="B502" s="24" t="str">
        <f t="shared" si="1"/>
        <v/>
      </c>
      <c r="C502" s="24" t="str">
        <f t="shared" si="2"/>
        <v/>
      </c>
      <c r="D502" s="35"/>
      <c r="E502" s="36"/>
      <c r="F502" s="37"/>
      <c r="G502" s="38"/>
      <c r="H502" s="38"/>
      <c r="I502" s="38"/>
      <c r="J502" s="38"/>
      <c r="K502" s="24" t="str">
        <f>IFERROR(VLOOKUP(J502,'ДДС статьи'!$A$2:$D$210,3,FALSE),"")</f>
        <v/>
      </c>
      <c r="L502" s="24" t="str">
        <f>IFERROR(VLOOKUP(J502,'ДДС статьи'!$A$2:$D$210,2,FALSE),"")</f>
        <v/>
      </c>
      <c r="M502" s="24" t="str">
        <f>IFERROR(VLOOKUP(J502,'ДДС статьи'!$A$2:$D$210,4,FALSE),"")</f>
        <v/>
      </c>
      <c r="N502" s="33"/>
      <c r="O502" s="39"/>
    </row>
    <row r="503">
      <c r="A503" s="24" t="str">
        <f>IFERROR(VLOOKUP(C503,'Технический лист'!$A$3:$B$14,2,FALSE),"")</f>
        <v/>
      </c>
      <c r="B503" s="24" t="str">
        <f t="shared" si="1"/>
        <v/>
      </c>
      <c r="C503" s="24" t="str">
        <f t="shared" si="2"/>
        <v/>
      </c>
      <c r="D503" s="35"/>
      <c r="E503" s="36"/>
      <c r="F503" s="37"/>
      <c r="G503" s="38"/>
      <c r="H503" s="38"/>
      <c r="I503" s="38"/>
      <c r="J503" s="38"/>
      <c r="K503" s="24" t="str">
        <f>IFERROR(VLOOKUP(J503,'ДДС статьи'!$A$2:$D$210,3,FALSE),"")</f>
        <v/>
      </c>
      <c r="L503" s="24" t="str">
        <f>IFERROR(VLOOKUP(J503,'ДДС статьи'!$A$2:$D$210,2,FALSE),"")</f>
        <v/>
      </c>
      <c r="M503" s="24" t="str">
        <f>IFERROR(VLOOKUP(J503,'ДДС статьи'!$A$2:$D$210,4,FALSE),"")</f>
        <v/>
      </c>
      <c r="N503" s="33"/>
      <c r="O503" s="39"/>
    </row>
    <row r="504">
      <c r="A504" s="24" t="str">
        <f>IFERROR(VLOOKUP(C504,'Технический лист'!$A$3:$B$14,2,FALSE),"")</f>
        <v/>
      </c>
      <c r="B504" s="24" t="str">
        <f t="shared" si="1"/>
        <v/>
      </c>
      <c r="C504" s="24" t="str">
        <f t="shared" si="2"/>
        <v/>
      </c>
      <c r="D504" s="35"/>
      <c r="E504" s="36"/>
      <c r="F504" s="37"/>
      <c r="G504" s="38"/>
      <c r="H504" s="38"/>
      <c r="I504" s="38"/>
      <c r="J504" s="38"/>
      <c r="K504" s="24" t="str">
        <f>IFERROR(VLOOKUP(J504,'ДДС статьи'!$A$2:$D$210,3,FALSE),"")</f>
        <v/>
      </c>
      <c r="L504" s="24" t="str">
        <f>IFERROR(VLOOKUP(J504,'ДДС статьи'!$A$2:$D$210,2,FALSE),"")</f>
        <v/>
      </c>
      <c r="M504" s="24" t="str">
        <f>IFERROR(VLOOKUP(J504,'ДДС статьи'!$A$2:$D$210,4,FALSE),"")</f>
        <v/>
      </c>
      <c r="N504" s="33"/>
      <c r="O504" s="39"/>
    </row>
    <row r="505">
      <c r="A505" s="24" t="str">
        <f>IFERROR(VLOOKUP(C505,'Технический лист'!$A$3:$B$14,2,FALSE),"")</f>
        <v/>
      </c>
      <c r="B505" s="24" t="str">
        <f t="shared" si="1"/>
        <v/>
      </c>
      <c r="C505" s="24" t="str">
        <f t="shared" si="2"/>
        <v/>
      </c>
      <c r="D505" s="35"/>
      <c r="E505" s="36"/>
      <c r="F505" s="37"/>
      <c r="G505" s="38"/>
      <c r="H505" s="38"/>
      <c r="I505" s="38"/>
      <c r="J505" s="38"/>
      <c r="K505" s="24" t="str">
        <f>IFERROR(VLOOKUP(J505,'ДДС статьи'!$A$2:$D$210,3,FALSE),"")</f>
        <v/>
      </c>
      <c r="L505" s="24" t="str">
        <f>IFERROR(VLOOKUP(J505,'ДДС статьи'!$A$2:$D$210,2,FALSE),"")</f>
        <v/>
      </c>
      <c r="M505" s="24" t="str">
        <f>IFERROR(VLOOKUP(J505,'ДДС статьи'!$A$2:$D$210,4,FALSE),"")</f>
        <v/>
      </c>
      <c r="N505" s="33"/>
      <c r="O505" s="39"/>
    </row>
    <row r="506">
      <c r="A506" s="24" t="str">
        <f>IFERROR(VLOOKUP(C506,'Технический лист'!$A$3:$B$14,2,FALSE),"")</f>
        <v/>
      </c>
      <c r="B506" s="24" t="str">
        <f t="shared" si="1"/>
        <v/>
      </c>
      <c r="C506" s="24" t="str">
        <f t="shared" si="2"/>
        <v/>
      </c>
      <c r="D506" s="35"/>
      <c r="E506" s="36"/>
      <c r="F506" s="37"/>
      <c r="G506" s="38"/>
      <c r="H506" s="38"/>
      <c r="I506" s="38"/>
      <c r="J506" s="38"/>
      <c r="K506" s="24" t="str">
        <f>IFERROR(VLOOKUP(J506,'ДДС статьи'!$A$2:$D$210,3,FALSE),"")</f>
        <v/>
      </c>
      <c r="L506" s="24" t="str">
        <f>IFERROR(VLOOKUP(J506,'ДДС статьи'!$A$2:$D$210,2,FALSE),"")</f>
        <v/>
      </c>
      <c r="M506" s="24" t="str">
        <f>IFERROR(VLOOKUP(J506,'ДДС статьи'!$A$2:$D$210,4,FALSE),"")</f>
        <v/>
      </c>
      <c r="N506" s="33"/>
      <c r="O506" s="39"/>
    </row>
    <row r="507">
      <c r="A507" s="24" t="str">
        <f>IFERROR(VLOOKUP(C507,'Технический лист'!$A$3:$B$14,2,FALSE),"")</f>
        <v/>
      </c>
      <c r="B507" s="24" t="str">
        <f t="shared" si="1"/>
        <v/>
      </c>
      <c r="C507" s="24" t="str">
        <f t="shared" si="2"/>
        <v/>
      </c>
      <c r="D507" s="35"/>
      <c r="E507" s="36"/>
      <c r="F507" s="37"/>
      <c r="G507" s="38"/>
      <c r="H507" s="38"/>
      <c r="I507" s="38"/>
      <c r="J507" s="38"/>
      <c r="K507" s="24" t="str">
        <f>IFERROR(VLOOKUP(J507,'ДДС статьи'!$A$2:$D$210,3,FALSE),"")</f>
        <v/>
      </c>
      <c r="L507" s="24" t="str">
        <f>IFERROR(VLOOKUP(J507,'ДДС статьи'!$A$2:$D$210,2,FALSE),"")</f>
        <v/>
      </c>
      <c r="M507" s="24" t="str">
        <f>IFERROR(VLOOKUP(J507,'ДДС статьи'!$A$2:$D$210,4,FALSE),"")</f>
        <v/>
      </c>
      <c r="N507" s="33"/>
      <c r="O507" s="39"/>
    </row>
    <row r="508">
      <c r="A508" s="24" t="str">
        <f>IFERROR(VLOOKUP(C508,'Технический лист'!$A$3:$B$14,2,FALSE),"")</f>
        <v/>
      </c>
      <c r="B508" s="24" t="str">
        <f t="shared" si="1"/>
        <v/>
      </c>
      <c r="C508" s="24" t="str">
        <f t="shared" si="2"/>
        <v/>
      </c>
      <c r="D508" s="35"/>
      <c r="E508" s="36"/>
      <c r="F508" s="37"/>
      <c r="G508" s="38"/>
      <c r="H508" s="38"/>
      <c r="I508" s="38"/>
      <c r="J508" s="38"/>
      <c r="K508" s="24" t="str">
        <f>IFERROR(VLOOKUP(J508,'ДДС статьи'!$A$2:$D$210,3,FALSE),"")</f>
        <v/>
      </c>
      <c r="L508" s="24" t="str">
        <f>IFERROR(VLOOKUP(J508,'ДДС статьи'!$A$2:$D$210,2,FALSE),"")</f>
        <v/>
      </c>
      <c r="M508" s="24" t="str">
        <f>IFERROR(VLOOKUP(J508,'ДДС статьи'!$A$2:$D$210,4,FALSE),"")</f>
        <v/>
      </c>
      <c r="N508" s="33"/>
      <c r="O508" s="39"/>
    </row>
    <row r="509">
      <c r="A509" s="24" t="str">
        <f>IFERROR(VLOOKUP(C509,'Технический лист'!$A$3:$B$14,2,FALSE),"")</f>
        <v/>
      </c>
      <c r="B509" s="24" t="str">
        <f t="shared" si="1"/>
        <v/>
      </c>
      <c r="C509" s="24" t="str">
        <f t="shared" si="2"/>
        <v/>
      </c>
      <c r="D509" s="35"/>
      <c r="E509" s="36"/>
      <c r="F509" s="37"/>
      <c r="G509" s="38"/>
      <c r="H509" s="38"/>
      <c r="I509" s="38"/>
      <c r="J509" s="38"/>
      <c r="K509" s="24" t="str">
        <f>IFERROR(VLOOKUP(J509,'ДДС статьи'!$A$2:$D$210,3,FALSE),"")</f>
        <v/>
      </c>
      <c r="L509" s="24" t="str">
        <f>IFERROR(VLOOKUP(J509,'ДДС статьи'!$A$2:$D$210,2,FALSE),"")</f>
        <v/>
      </c>
      <c r="M509" s="24" t="str">
        <f>IFERROR(VLOOKUP(J509,'ДДС статьи'!$A$2:$D$210,4,FALSE),"")</f>
        <v/>
      </c>
      <c r="N509" s="33"/>
      <c r="O509" s="39"/>
    </row>
    <row r="510">
      <c r="A510" s="24" t="str">
        <f>IFERROR(VLOOKUP(C510,'Технический лист'!$A$3:$B$14,2,FALSE),"")</f>
        <v/>
      </c>
      <c r="B510" s="24" t="str">
        <f t="shared" si="1"/>
        <v/>
      </c>
      <c r="C510" s="24" t="str">
        <f t="shared" si="2"/>
        <v/>
      </c>
      <c r="D510" s="35"/>
      <c r="E510" s="36"/>
      <c r="F510" s="37"/>
      <c r="G510" s="38"/>
      <c r="H510" s="38"/>
      <c r="I510" s="38"/>
      <c r="J510" s="38"/>
      <c r="K510" s="24" t="str">
        <f>IFERROR(VLOOKUP(J510,'ДДС статьи'!$A$2:$D$210,3,FALSE),"")</f>
        <v/>
      </c>
      <c r="L510" s="24" t="str">
        <f>IFERROR(VLOOKUP(J510,'ДДС статьи'!$A$2:$D$210,2,FALSE),"")</f>
        <v/>
      </c>
      <c r="M510" s="24" t="str">
        <f>IFERROR(VLOOKUP(J510,'ДДС статьи'!$A$2:$D$210,4,FALSE),"")</f>
        <v/>
      </c>
      <c r="N510" s="33"/>
      <c r="O510" s="39"/>
    </row>
    <row r="511">
      <c r="A511" s="24" t="str">
        <f>IFERROR(VLOOKUP(C511,'Технический лист'!$A$3:$B$14,2,FALSE),"")</f>
        <v/>
      </c>
      <c r="B511" s="24" t="str">
        <f t="shared" si="1"/>
        <v/>
      </c>
      <c r="C511" s="24" t="str">
        <f t="shared" si="2"/>
        <v/>
      </c>
      <c r="D511" s="35"/>
      <c r="E511" s="36"/>
      <c r="F511" s="37"/>
      <c r="G511" s="38"/>
      <c r="H511" s="38"/>
      <c r="I511" s="38"/>
      <c r="J511" s="38"/>
      <c r="K511" s="24" t="str">
        <f>IFERROR(VLOOKUP(J511,'ДДС статьи'!$A$2:$D$210,3,FALSE),"")</f>
        <v/>
      </c>
      <c r="L511" s="24" t="str">
        <f>IFERROR(VLOOKUP(J511,'ДДС статьи'!$A$2:$D$210,2,FALSE),"")</f>
        <v/>
      </c>
      <c r="M511" s="24" t="str">
        <f>IFERROR(VLOOKUP(J511,'ДДС статьи'!$A$2:$D$210,4,FALSE),"")</f>
        <v/>
      </c>
      <c r="N511" s="33"/>
      <c r="O511" s="39"/>
    </row>
    <row r="512">
      <c r="A512" s="24" t="str">
        <f>IFERROR(VLOOKUP(C512,'Технический лист'!$A$3:$B$14,2,FALSE),"")</f>
        <v/>
      </c>
      <c r="B512" s="24" t="str">
        <f t="shared" si="1"/>
        <v/>
      </c>
      <c r="C512" s="24" t="str">
        <f t="shared" si="2"/>
        <v/>
      </c>
      <c r="D512" s="35"/>
      <c r="E512" s="36"/>
      <c r="F512" s="37"/>
      <c r="G512" s="38"/>
      <c r="H512" s="38"/>
      <c r="I512" s="38"/>
      <c r="J512" s="38"/>
      <c r="K512" s="24" t="str">
        <f>IFERROR(VLOOKUP(J512,'ДДС статьи'!$A$2:$D$210,3,FALSE),"")</f>
        <v/>
      </c>
      <c r="L512" s="24" t="str">
        <f>IFERROR(VLOOKUP(J512,'ДДС статьи'!$A$2:$D$210,2,FALSE),"")</f>
        <v/>
      </c>
      <c r="M512" s="24" t="str">
        <f>IFERROR(VLOOKUP(J512,'ДДС статьи'!$A$2:$D$210,4,FALSE),"")</f>
        <v/>
      </c>
      <c r="N512" s="33"/>
      <c r="O512" s="39"/>
    </row>
    <row r="513">
      <c r="A513" s="24" t="str">
        <f>IFERROR(VLOOKUP(C513,'Технический лист'!$A$3:$B$14,2,FALSE),"")</f>
        <v/>
      </c>
      <c r="B513" s="24" t="str">
        <f t="shared" si="1"/>
        <v/>
      </c>
      <c r="C513" s="24" t="str">
        <f t="shared" si="2"/>
        <v/>
      </c>
      <c r="D513" s="35"/>
      <c r="E513" s="36"/>
      <c r="F513" s="37"/>
      <c r="G513" s="38"/>
      <c r="H513" s="38"/>
      <c r="I513" s="38"/>
      <c r="J513" s="38"/>
      <c r="K513" s="24" t="str">
        <f>IFERROR(VLOOKUP(J513,'ДДС статьи'!$A$2:$D$210,3,FALSE),"")</f>
        <v/>
      </c>
      <c r="L513" s="24" t="str">
        <f>IFERROR(VLOOKUP(J513,'ДДС статьи'!$A$2:$D$210,2,FALSE),"")</f>
        <v/>
      </c>
      <c r="M513" s="24" t="str">
        <f>IFERROR(VLOOKUP(J513,'ДДС статьи'!$A$2:$D$210,4,FALSE),"")</f>
        <v/>
      </c>
      <c r="N513" s="33"/>
      <c r="O513" s="39"/>
    </row>
    <row r="514">
      <c r="A514" s="24" t="str">
        <f>IFERROR(VLOOKUP(C514,'Технический лист'!$A$3:$B$14,2,FALSE),"")</f>
        <v/>
      </c>
      <c r="B514" s="24" t="str">
        <f t="shared" si="1"/>
        <v/>
      </c>
      <c r="C514" s="24" t="str">
        <f t="shared" si="2"/>
        <v/>
      </c>
      <c r="D514" s="35"/>
      <c r="E514" s="36"/>
      <c r="F514" s="37"/>
      <c r="G514" s="38"/>
      <c r="H514" s="38"/>
      <c r="I514" s="38"/>
      <c r="J514" s="38"/>
      <c r="K514" s="24" t="str">
        <f>IFERROR(VLOOKUP(J514,'ДДС статьи'!$A$2:$D$210,3,FALSE),"")</f>
        <v/>
      </c>
      <c r="L514" s="24" t="str">
        <f>IFERROR(VLOOKUP(J514,'ДДС статьи'!$A$2:$D$210,2,FALSE),"")</f>
        <v/>
      </c>
      <c r="M514" s="24" t="str">
        <f>IFERROR(VLOOKUP(J514,'ДДС статьи'!$A$2:$D$210,4,FALSE),"")</f>
        <v/>
      </c>
      <c r="N514" s="33"/>
      <c r="O514" s="39"/>
    </row>
    <row r="515">
      <c r="A515" s="24" t="str">
        <f>IFERROR(VLOOKUP(C515,'Технический лист'!$A$3:$B$14,2,FALSE),"")</f>
        <v/>
      </c>
      <c r="B515" s="24" t="str">
        <f t="shared" si="1"/>
        <v/>
      </c>
      <c r="C515" s="24" t="str">
        <f t="shared" si="2"/>
        <v/>
      </c>
      <c r="D515" s="35"/>
      <c r="E515" s="36"/>
      <c r="F515" s="37"/>
      <c r="G515" s="38"/>
      <c r="H515" s="38"/>
      <c r="I515" s="38"/>
      <c r="J515" s="38"/>
      <c r="K515" s="24" t="str">
        <f>IFERROR(VLOOKUP(J515,'ДДС статьи'!$A$2:$D$210,3,FALSE),"")</f>
        <v/>
      </c>
      <c r="L515" s="24" t="str">
        <f>IFERROR(VLOOKUP(J515,'ДДС статьи'!$A$2:$D$210,2,FALSE),"")</f>
        <v/>
      </c>
      <c r="M515" s="24" t="str">
        <f>IFERROR(VLOOKUP(J515,'ДДС статьи'!$A$2:$D$210,4,FALSE),"")</f>
        <v/>
      </c>
      <c r="N515" s="33"/>
      <c r="O515" s="39"/>
    </row>
    <row r="516">
      <c r="A516" s="24" t="str">
        <f>IFERROR(VLOOKUP(C516,'Технический лист'!$A$3:$B$14,2,FALSE),"")</f>
        <v/>
      </c>
      <c r="B516" s="24" t="str">
        <f t="shared" si="1"/>
        <v/>
      </c>
      <c r="C516" s="24" t="str">
        <f t="shared" si="2"/>
        <v/>
      </c>
      <c r="D516" s="35"/>
      <c r="E516" s="36"/>
      <c r="F516" s="37"/>
      <c r="G516" s="38"/>
      <c r="H516" s="38"/>
      <c r="I516" s="38"/>
      <c r="J516" s="38"/>
      <c r="K516" s="24" t="str">
        <f>IFERROR(VLOOKUP(J516,'ДДС статьи'!$A$2:$D$210,3,FALSE),"")</f>
        <v/>
      </c>
      <c r="L516" s="24" t="str">
        <f>IFERROR(VLOOKUP(J516,'ДДС статьи'!$A$2:$D$210,2,FALSE),"")</f>
        <v/>
      </c>
      <c r="M516" s="24" t="str">
        <f>IFERROR(VLOOKUP(J516,'ДДС статьи'!$A$2:$D$210,4,FALSE),"")</f>
        <v/>
      </c>
      <c r="N516" s="33"/>
      <c r="O516" s="39"/>
    </row>
    <row r="517">
      <c r="A517" s="24" t="str">
        <f>IFERROR(VLOOKUP(C517,'Технический лист'!$A$3:$B$14,2,FALSE),"")</f>
        <v/>
      </c>
      <c r="B517" s="24" t="str">
        <f t="shared" si="1"/>
        <v/>
      </c>
      <c r="C517" s="24" t="str">
        <f t="shared" si="2"/>
        <v/>
      </c>
      <c r="D517" s="35"/>
      <c r="E517" s="36"/>
      <c r="F517" s="37"/>
      <c r="G517" s="38"/>
      <c r="H517" s="38"/>
      <c r="I517" s="38"/>
      <c r="J517" s="38"/>
      <c r="K517" s="24" t="str">
        <f>IFERROR(VLOOKUP(J517,'ДДС статьи'!$A$2:$D$210,3,FALSE),"")</f>
        <v/>
      </c>
      <c r="L517" s="24" t="str">
        <f>IFERROR(VLOOKUP(J517,'ДДС статьи'!$A$2:$D$210,2,FALSE),"")</f>
        <v/>
      </c>
      <c r="M517" s="24" t="str">
        <f>IFERROR(VLOOKUP(J517,'ДДС статьи'!$A$2:$D$210,4,FALSE),"")</f>
        <v/>
      </c>
      <c r="N517" s="33"/>
      <c r="O517" s="39"/>
    </row>
    <row r="518">
      <c r="A518" s="24" t="str">
        <f>IFERROR(VLOOKUP(C518,'Технический лист'!$A$3:$B$14,2,FALSE),"")</f>
        <v/>
      </c>
      <c r="B518" s="24" t="str">
        <f t="shared" si="1"/>
        <v/>
      </c>
      <c r="C518" s="24" t="str">
        <f t="shared" si="2"/>
        <v/>
      </c>
      <c r="D518" s="35"/>
      <c r="E518" s="36"/>
      <c r="F518" s="37"/>
      <c r="G518" s="38"/>
      <c r="H518" s="38"/>
      <c r="I518" s="38"/>
      <c r="J518" s="38"/>
      <c r="K518" s="24" t="str">
        <f>IFERROR(VLOOKUP(J518,'ДДС статьи'!$A$2:$D$210,3,FALSE),"")</f>
        <v/>
      </c>
      <c r="L518" s="24" t="str">
        <f>IFERROR(VLOOKUP(J518,'ДДС статьи'!$A$2:$D$210,2,FALSE),"")</f>
        <v/>
      </c>
      <c r="M518" s="24" t="str">
        <f>IFERROR(VLOOKUP(J518,'ДДС статьи'!$A$2:$D$210,4,FALSE),"")</f>
        <v/>
      </c>
      <c r="N518" s="33"/>
      <c r="O518" s="39"/>
    </row>
    <row r="519">
      <c r="A519" s="24" t="str">
        <f>IFERROR(VLOOKUP(C519,'Технический лист'!$A$3:$B$14,2,FALSE),"")</f>
        <v/>
      </c>
      <c r="B519" s="24" t="str">
        <f t="shared" si="1"/>
        <v/>
      </c>
      <c r="C519" s="24" t="str">
        <f t="shared" si="2"/>
        <v/>
      </c>
      <c r="D519" s="35"/>
      <c r="E519" s="36"/>
      <c r="F519" s="37"/>
      <c r="G519" s="38"/>
      <c r="H519" s="38"/>
      <c r="I519" s="38"/>
      <c r="J519" s="38"/>
      <c r="K519" s="24" t="str">
        <f>IFERROR(VLOOKUP(J519,'ДДС статьи'!$A$2:$D$210,3,FALSE),"")</f>
        <v/>
      </c>
      <c r="L519" s="24" t="str">
        <f>IFERROR(VLOOKUP(J519,'ДДС статьи'!$A$2:$D$210,2,FALSE),"")</f>
        <v/>
      </c>
      <c r="M519" s="24" t="str">
        <f>IFERROR(VLOOKUP(J519,'ДДС статьи'!$A$2:$D$210,4,FALSE),"")</f>
        <v/>
      </c>
      <c r="N519" s="33"/>
      <c r="O519" s="39"/>
    </row>
    <row r="520">
      <c r="A520" s="24" t="str">
        <f>IFERROR(VLOOKUP(C520,'Технический лист'!$A$3:$B$14,2,FALSE),"")</f>
        <v/>
      </c>
      <c r="B520" s="24" t="str">
        <f t="shared" si="1"/>
        <v/>
      </c>
      <c r="C520" s="24" t="str">
        <f t="shared" si="2"/>
        <v/>
      </c>
      <c r="D520" s="35"/>
      <c r="E520" s="36"/>
      <c r="F520" s="37"/>
      <c r="G520" s="38"/>
      <c r="H520" s="38"/>
      <c r="I520" s="38"/>
      <c r="J520" s="38"/>
      <c r="K520" s="24" t="str">
        <f>IFERROR(VLOOKUP(J520,'ДДС статьи'!$A$2:$D$210,3,FALSE),"")</f>
        <v/>
      </c>
      <c r="L520" s="24" t="str">
        <f>IFERROR(VLOOKUP(J520,'ДДС статьи'!$A$2:$D$210,2,FALSE),"")</f>
        <v/>
      </c>
      <c r="M520" s="24" t="str">
        <f>IFERROR(VLOOKUP(J520,'ДДС статьи'!$A$2:$D$210,4,FALSE),"")</f>
        <v/>
      </c>
      <c r="N520" s="33"/>
      <c r="O520" s="39"/>
    </row>
    <row r="521">
      <c r="A521" s="24" t="str">
        <f>IFERROR(VLOOKUP(C521,'Технический лист'!$A$3:$B$14,2,FALSE),"")</f>
        <v/>
      </c>
      <c r="B521" s="24" t="str">
        <f t="shared" si="1"/>
        <v/>
      </c>
      <c r="C521" s="24" t="str">
        <f t="shared" si="2"/>
        <v/>
      </c>
      <c r="D521" s="35"/>
      <c r="E521" s="36"/>
      <c r="F521" s="37"/>
      <c r="G521" s="38"/>
      <c r="H521" s="38"/>
      <c r="I521" s="38"/>
      <c r="J521" s="38"/>
      <c r="K521" s="24" t="str">
        <f>IFERROR(VLOOKUP(J521,'ДДС статьи'!$A$2:$D$210,3,FALSE),"")</f>
        <v/>
      </c>
      <c r="L521" s="24" t="str">
        <f>IFERROR(VLOOKUP(J521,'ДДС статьи'!$A$2:$D$210,2,FALSE),"")</f>
        <v/>
      </c>
      <c r="M521" s="24" t="str">
        <f>IFERROR(VLOOKUP(J521,'ДДС статьи'!$A$2:$D$210,4,FALSE),"")</f>
        <v/>
      </c>
      <c r="N521" s="33"/>
      <c r="O521" s="39"/>
    </row>
    <row r="522">
      <c r="A522" s="24" t="str">
        <f>IFERROR(VLOOKUP(C522,'Технический лист'!$A$3:$B$14,2,FALSE),"")</f>
        <v/>
      </c>
      <c r="B522" s="24" t="str">
        <f t="shared" si="1"/>
        <v/>
      </c>
      <c r="C522" s="24" t="str">
        <f t="shared" si="2"/>
        <v/>
      </c>
      <c r="D522" s="35"/>
      <c r="E522" s="36"/>
      <c r="F522" s="37"/>
      <c r="G522" s="38"/>
      <c r="H522" s="38"/>
      <c r="I522" s="38"/>
      <c r="J522" s="38"/>
      <c r="K522" s="24" t="str">
        <f>IFERROR(VLOOKUP(J522,'ДДС статьи'!$A$2:$D$210,3,FALSE),"")</f>
        <v/>
      </c>
      <c r="L522" s="24" t="str">
        <f>IFERROR(VLOOKUP(J522,'ДДС статьи'!$A$2:$D$210,2,FALSE),"")</f>
        <v/>
      </c>
      <c r="M522" s="24" t="str">
        <f>IFERROR(VLOOKUP(J522,'ДДС статьи'!$A$2:$D$210,4,FALSE),"")</f>
        <v/>
      </c>
      <c r="N522" s="33"/>
      <c r="O522" s="39"/>
    </row>
    <row r="523">
      <c r="A523" s="24" t="str">
        <f>IFERROR(VLOOKUP(C523,'Технический лист'!$A$3:$B$14,2,FALSE),"")</f>
        <v/>
      </c>
      <c r="B523" s="24" t="str">
        <f t="shared" si="1"/>
        <v/>
      </c>
      <c r="C523" s="24" t="str">
        <f t="shared" si="2"/>
        <v/>
      </c>
      <c r="D523" s="35"/>
      <c r="E523" s="36"/>
      <c r="F523" s="37"/>
      <c r="G523" s="38"/>
      <c r="H523" s="38"/>
      <c r="I523" s="38"/>
      <c r="J523" s="38"/>
      <c r="K523" s="24" t="str">
        <f>IFERROR(VLOOKUP(J523,'ДДС статьи'!$A$2:$D$210,3,FALSE),"")</f>
        <v/>
      </c>
      <c r="L523" s="24" t="str">
        <f>IFERROR(VLOOKUP(J523,'ДДС статьи'!$A$2:$D$210,2,FALSE),"")</f>
        <v/>
      </c>
      <c r="M523" s="24" t="str">
        <f>IFERROR(VLOOKUP(J523,'ДДС статьи'!$A$2:$D$210,4,FALSE),"")</f>
        <v/>
      </c>
      <c r="N523" s="33"/>
      <c r="O523" s="39"/>
    </row>
    <row r="524">
      <c r="A524" s="24" t="str">
        <f>IFERROR(VLOOKUP(C524,'Технический лист'!$A$3:$B$14,2,FALSE),"")</f>
        <v/>
      </c>
      <c r="B524" s="24" t="str">
        <f t="shared" si="1"/>
        <v/>
      </c>
      <c r="C524" s="24" t="str">
        <f t="shared" si="2"/>
        <v/>
      </c>
      <c r="D524" s="35"/>
      <c r="E524" s="36"/>
      <c r="F524" s="37"/>
      <c r="G524" s="38"/>
      <c r="H524" s="38"/>
      <c r="I524" s="38"/>
      <c r="J524" s="38"/>
      <c r="K524" s="24" t="str">
        <f>IFERROR(VLOOKUP(J524,'ДДС статьи'!$A$2:$D$210,3,FALSE),"")</f>
        <v/>
      </c>
      <c r="L524" s="24" t="str">
        <f>IFERROR(VLOOKUP(J524,'ДДС статьи'!$A$2:$D$210,2,FALSE),"")</f>
        <v/>
      </c>
      <c r="M524" s="24" t="str">
        <f>IFERROR(VLOOKUP(J524,'ДДС статьи'!$A$2:$D$210,4,FALSE),"")</f>
        <v/>
      </c>
      <c r="N524" s="33"/>
      <c r="O524" s="39"/>
    </row>
    <row r="525">
      <c r="A525" s="24" t="str">
        <f>IFERROR(VLOOKUP(C525,'Технический лист'!$A$3:$B$14,2,FALSE),"")</f>
        <v/>
      </c>
      <c r="B525" s="24" t="str">
        <f t="shared" si="1"/>
        <v/>
      </c>
      <c r="C525" s="24" t="str">
        <f t="shared" si="2"/>
        <v/>
      </c>
      <c r="D525" s="35"/>
      <c r="E525" s="36"/>
      <c r="F525" s="37"/>
      <c r="G525" s="38"/>
      <c r="H525" s="38"/>
      <c r="I525" s="38"/>
      <c r="J525" s="38"/>
      <c r="K525" s="24" t="str">
        <f>IFERROR(VLOOKUP(J525,'ДДС статьи'!$A$2:$D$210,3,FALSE),"")</f>
        <v/>
      </c>
      <c r="L525" s="24" t="str">
        <f>IFERROR(VLOOKUP(J525,'ДДС статьи'!$A$2:$D$210,2,FALSE),"")</f>
        <v/>
      </c>
      <c r="M525" s="24" t="str">
        <f>IFERROR(VLOOKUP(J525,'ДДС статьи'!$A$2:$D$210,4,FALSE),"")</f>
        <v/>
      </c>
      <c r="N525" s="33"/>
      <c r="O525" s="39"/>
    </row>
    <row r="526">
      <c r="A526" s="24" t="str">
        <f>IFERROR(VLOOKUP(C526,'Технический лист'!$A$3:$B$14,2,FALSE),"")</f>
        <v/>
      </c>
      <c r="B526" s="24" t="str">
        <f t="shared" si="1"/>
        <v/>
      </c>
      <c r="C526" s="24" t="str">
        <f t="shared" si="2"/>
        <v/>
      </c>
      <c r="D526" s="35"/>
      <c r="E526" s="36"/>
      <c r="F526" s="37"/>
      <c r="G526" s="38"/>
      <c r="H526" s="38"/>
      <c r="I526" s="38"/>
      <c r="J526" s="38"/>
      <c r="K526" s="24" t="str">
        <f>IFERROR(VLOOKUP(J526,'ДДС статьи'!$A$2:$D$210,3,FALSE),"")</f>
        <v/>
      </c>
      <c r="L526" s="24" t="str">
        <f>IFERROR(VLOOKUP(J526,'ДДС статьи'!$A$2:$D$210,2,FALSE),"")</f>
        <v/>
      </c>
      <c r="M526" s="24" t="str">
        <f>IFERROR(VLOOKUP(J526,'ДДС статьи'!$A$2:$D$210,4,FALSE),"")</f>
        <v/>
      </c>
      <c r="N526" s="33"/>
      <c r="O526" s="39"/>
    </row>
    <row r="527">
      <c r="A527" s="24" t="str">
        <f>IFERROR(VLOOKUP(C527,'Технический лист'!$A$3:$B$14,2,FALSE),"")</f>
        <v/>
      </c>
      <c r="B527" s="24" t="str">
        <f t="shared" si="1"/>
        <v/>
      </c>
      <c r="C527" s="24" t="str">
        <f t="shared" si="2"/>
        <v/>
      </c>
      <c r="D527" s="35"/>
      <c r="E527" s="36"/>
      <c r="F527" s="37"/>
      <c r="G527" s="38"/>
      <c r="H527" s="38"/>
      <c r="I527" s="38"/>
      <c r="J527" s="38"/>
      <c r="K527" s="24" t="str">
        <f>IFERROR(VLOOKUP(J527,'ДДС статьи'!$A$2:$D$210,3,FALSE),"")</f>
        <v/>
      </c>
      <c r="L527" s="24" t="str">
        <f>IFERROR(VLOOKUP(J527,'ДДС статьи'!$A$2:$D$210,2,FALSE),"")</f>
        <v/>
      </c>
      <c r="M527" s="24" t="str">
        <f>IFERROR(VLOOKUP(J527,'ДДС статьи'!$A$2:$D$210,4,FALSE),"")</f>
        <v/>
      </c>
      <c r="N527" s="33"/>
      <c r="O527" s="39"/>
    </row>
    <row r="528">
      <c r="A528" s="24" t="str">
        <f>IFERROR(VLOOKUP(C528,'Технический лист'!$A$3:$B$14,2,FALSE),"")</f>
        <v/>
      </c>
      <c r="B528" s="24" t="str">
        <f t="shared" si="1"/>
        <v/>
      </c>
      <c r="C528" s="24" t="str">
        <f t="shared" si="2"/>
        <v/>
      </c>
      <c r="D528" s="35"/>
      <c r="E528" s="36"/>
      <c r="F528" s="37"/>
      <c r="G528" s="38"/>
      <c r="H528" s="38"/>
      <c r="I528" s="38"/>
      <c r="J528" s="38"/>
      <c r="K528" s="24" t="str">
        <f>IFERROR(VLOOKUP(J528,'ДДС статьи'!$A$2:$D$210,3,FALSE),"")</f>
        <v/>
      </c>
      <c r="L528" s="24" t="str">
        <f>IFERROR(VLOOKUP(J528,'ДДС статьи'!$A$2:$D$210,2,FALSE),"")</f>
        <v/>
      </c>
      <c r="M528" s="24" t="str">
        <f>IFERROR(VLOOKUP(J528,'ДДС статьи'!$A$2:$D$210,4,FALSE),"")</f>
        <v/>
      </c>
      <c r="N528" s="33"/>
      <c r="O528" s="39"/>
    </row>
    <row r="529">
      <c r="A529" s="24" t="str">
        <f>IFERROR(VLOOKUP(C529,'Технический лист'!$A$3:$B$14,2,FALSE),"")</f>
        <v/>
      </c>
      <c r="B529" s="24" t="str">
        <f t="shared" si="1"/>
        <v/>
      </c>
      <c r="C529" s="24" t="str">
        <f t="shared" si="2"/>
        <v/>
      </c>
      <c r="D529" s="35"/>
      <c r="E529" s="36"/>
      <c r="F529" s="37"/>
      <c r="G529" s="38"/>
      <c r="H529" s="38"/>
      <c r="I529" s="38"/>
      <c r="J529" s="38"/>
      <c r="K529" s="24" t="str">
        <f>IFERROR(VLOOKUP(J529,'ДДС статьи'!$A$2:$D$210,3,FALSE),"")</f>
        <v/>
      </c>
      <c r="L529" s="24" t="str">
        <f>IFERROR(VLOOKUP(J529,'ДДС статьи'!$A$2:$D$210,2,FALSE),"")</f>
        <v/>
      </c>
      <c r="M529" s="24" t="str">
        <f>IFERROR(VLOOKUP(J529,'ДДС статьи'!$A$2:$D$210,4,FALSE),"")</f>
        <v/>
      </c>
      <c r="N529" s="33"/>
      <c r="O529" s="39"/>
    </row>
    <row r="530">
      <c r="A530" s="24" t="str">
        <f>IFERROR(VLOOKUP(C530,'Технический лист'!$A$3:$B$14,2,FALSE),"")</f>
        <v/>
      </c>
      <c r="B530" s="24" t="str">
        <f t="shared" si="1"/>
        <v/>
      </c>
      <c r="C530" s="24" t="str">
        <f t="shared" si="2"/>
        <v/>
      </c>
      <c r="D530" s="35"/>
      <c r="E530" s="36"/>
      <c r="F530" s="37"/>
      <c r="G530" s="38"/>
      <c r="H530" s="38"/>
      <c r="I530" s="38"/>
      <c r="J530" s="38"/>
      <c r="K530" s="24" t="str">
        <f>IFERROR(VLOOKUP(J530,'ДДС статьи'!$A$2:$D$210,3,FALSE),"")</f>
        <v/>
      </c>
      <c r="L530" s="24" t="str">
        <f>IFERROR(VLOOKUP(J530,'ДДС статьи'!$A$2:$D$210,2,FALSE),"")</f>
        <v/>
      </c>
      <c r="M530" s="24" t="str">
        <f>IFERROR(VLOOKUP(J530,'ДДС статьи'!$A$2:$D$210,4,FALSE),"")</f>
        <v/>
      </c>
      <c r="N530" s="33"/>
      <c r="O530" s="39"/>
    </row>
    <row r="531">
      <c r="A531" s="24" t="str">
        <f>IFERROR(VLOOKUP(C531,'Технический лист'!$A$3:$B$14,2,FALSE),"")</f>
        <v/>
      </c>
      <c r="B531" s="24" t="str">
        <f t="shared" si="1"/>
        <v/>
      </c>
      <c r="C531" s="24" t="str">
        <f t="shared" si="2"/>
        <v/>
      </c>
      <c r="D531" s="35"/>
      <c r="E531" s="36"/>
      <c r="F531" s="37"/>
      <c r="G531" s="38"/>
      <c r="H531" s="38"/>
      <c r="I531" s="38"/>
      <c r="J531" s="38"/>
      <c r="K531" s="24" t="str">
        <f>IFERROR(VLOOKUP(J531,'ДДС статьи'!$A$2:$D$210,3,FALSE),"")</f>
        <v/>
      </c>
      <c r="L531" s="24" t="str">
        <f>IFERROR(VLOOKUP(J531,'ДДС статьи'!$A$2:$D$210,2,FALSE),"")</f>
        <v/>
      </c>
      <c r="M531" s="24" t="str">
        <f>IFERROR(VLOOKUP(J531,'ДДС статьи'!$A$2:$D$210,4,FALSE),"")</f>
        <v/>
      </c>
      <c r="N531" s="33"/>
      <c r="O531" s="39"/>
    </row>
    <row r="532">
      <c r="A532" s="24" t="str">
        <f>IFERROR(VLOOKUP(C532,'Технический лист'!$A$3:$B$14,2,FALSE),"")</f>
        <v/>
      </c>
      <c r="B532" s="24" t="str">
        <f t="shared" si="1"/>
        <v/>
      </c>
      <c r="C532" s="24" t="str">
        <f t="shared" si="2"/>
        <v/>
      </c>
      <c r="D532" s="35"/>
      <c r="E532" s="36"/>
      <c r="F532" s="37"/>
      <c r="G532" s="38"/>
      <c r="H532" s="38"/>
      <c r="I532" s="38"/>
      <c r="J532" s="38"/>
      <c r="K532" s="24" t="str">
        <f>IFERROR(VLOOKUP(J532,'ДДС статьи'!$A$2:$D$210,3,FALSE),"")</f>
        <v/>
      </c>
      <c r="L532" s="24" t="str">
        <f>IFERROR(VLOOKUP(J532,'ДДС статьи'!$A$2:$D$210,2,FALSE),"")</f>
        <v/>
      </c>
      <c r="M532" s="24" t="str">
        <f>IFERROR(VLOOKUP(J532,'ДДС статьи'!$A$2:$D$210,4,FALSE),"")</f>
        <v/>
      </c>
      <c r="N532" s="33"/>
      <c r="O532" s="39"/>
    </row>
    <row r="533">
      <c r="A533" s="24" t="str">
        <f>IFERROR(VLOOKUP(C533,'Технический лист'!$A$3:$B$14,2,FALSE),"")</f>
        <v/>
      </c>
      <c r="B533" s="24" t="str">
        <f t="shared" si="1"/>
        <v/>
      </c>
      <c r="C533" s="24" t="str">
        <f t="shared" si="2"/>
        <v/>
      </c>
      <c r="D533" s="35"/>
      <c r="E533" s="36"/>
      <c r="F533" s="37"/>
      <c r="G533" s="38"/>
      <c r="H533" s="38"/>
      <c r="I533" s="38"/>
      <c r="J533" s="38"/>
      <c r="K533" s="24" t="str">
        <f>IFERROR(VLOOKUP(J533,'ДДС статьи'!$A$2:$D$210,3,FALSE),"")</f>
        <v/>
      </c>
      <c r="L533" s="24" t="str">
        <f>IFERROR(VLOOKUP(J533,'ДДС статьи'!$A$2:$D$210,2,FALSE),"")</f>
        <v/>
      </c>
      <c r="M533" s="24" t="str">
        <f>IFERROR(VLOOKUP(J533,'ДДС статьи'!$A$2:$D$210,4,FALSE),"")</f>
        <v/>
      </c>
      <c r="N533" s="33"/>
      <c r="O533" s="39"/>
    </row>
    <row r="534">
      <c r="A534" s="24" t="str">
        <f>IFERROR(VLOOKUP(C534,'Технический лист'!$A$3:$B$14,2,FALSE),"")</f>
        <v/>
      </c>
      <c r="B534" s="24" t="str">
        <f t="shared" si="1"/>
        <v/>
      </c>
      <c r="C534" s="24" t="str">
        <f t="shared" si="2"/>
        <v/>
      </c>
      <c r="D534" s="35"/>
      <c r="E534" s="36"/>
      <c r="F534" s="37"/>
      <c r="G534" s="38"/>
      <c r="H534" s="38"/>
      <c r="I534" s="38"/>
      <c r="J534" s="38"/>
      <c r="K534" s="24" t="str">
        <f>IFERROR(VLOOKUP(J534,'ДДС статьи'!$A$2:$D$210,3,FALSE),"")</f>
        <v/>
      </c>
      <c r="L534" s="24" t="str">
        <f>IFERROR(VLOOKUP(J534,'ДДС статьи'!$A$2:$D$210,2,FALSE),"")</f>
        <v/>
      </c>
      <c r="M534" s="24" t="str">
        <f>IFERROR(VLOOKUP(J534,'ДДС статьи'!$A$2:$D$210,4,FALSE),"")</f>
        <v/>
      </c>
      <c r="N534" s="33"/>
      <c r="O534" s="39"/>
    </row>
    <row r="535">
      <c r="A535" s="24" t="str">
        <f>IFERROR(VLOOKUP(C535,'Технический лист'!$A$3:$B$14,2,FALSE),"")</f>
        <v/>
      </c>
      <c r="B535" s="24" t="str">
        <f t="shared" si="1"/>
        <v/>
      </c>
      <c r="C535" s="24" t="str">
        <f t="shared" si="2"/>
        <v/>
      </c>
      <c r="D535" s="35"/>
      <c r="E535" s="36"/>
      <c r="F535" s="37"/>
      <c r="G535" s="38"/>
      <c r="H535" s="38"/>
      <c r="I535" s="38"/>
      <c r="J535" s="38"/>
      <c r="K535" s="24" t="str">
        <f>IFERROR(VLOOKUP(J535,'ДДС статьи'!$A$2:$D$210,3,FALSE),"")</f>
        <v/>
      </c>
      <c r="L535" s="24" t="str">
        <f>IFERROR(VLOOKUP(J535,'ДДС статьи'!$A$2:$D$210,2,FALSE),"")</f>
        <v/>
      </c>
      <c r="M535" s="24" t="str">
        <f>IFERROR(VLOOKUP(J535,'ДДС статьи'!$A$2:$D$210,4,FALSE),"")</f>
        <v/>
      </c>
      <c r="N535" s="33"/>
      <c r="O535" s="39"/>
    </row>
    <row r="536">
      <c r="A536" s="24" t="str">
        <f>IFERROR(VLOOKUP(C536,'Технический лист'!$A$3:$B$14,2,FALSE),"")</f>
        <v/>
      </c>
      <c r="B536" s="24" t="str">
        <f t="shared" si="1"/>
        <v/>
      </c>
      <c r="C536" s="24" t="str">
        <f t="shared" si="2"/>
        <v/>
      </c>
      <c r="D536" s="35"/>
      <c r="E536" s="36"/>
      <c r="F536" s="37"/>
      <c r="G536" s="38"/>
      <c r="H536" s="38"/>
      <c r="I536" s="38"/>
      <c r="J536" s="38"/>
      <c r="K536" s="24" t="str">
        <f>IFERROR(VLOOKUP(J536,'ДДС статьи'!$A$2:$D$210,3,FALSE),"")</f>
        <v/>
      </c>
      <c r="L536" s="24" t="str">
        <f>IFERROR(VLOOKUP(J536,'ДДС статьи'!$A$2:$D$210,2,FALSE),"")</f>
        <v/>
      </c>
      <c r="M536" s="24" t="str">
        <f>IFERROR(VLOOKUP(J536,'ДДС статьи'!$A$2:$D$210,4,FALSE),"")</f>
        <v/>
      </c>
      <c r="N536" s="33"/>
      <c r="O536" s="39"/>
    </row>
    <row r="537">
      <c r="A537" s="24" t="str">
        <f>IFERROR(VLOOKUP(C537,'Технический лист'!$A$3:$B$14,2,FALSE),"")</f>
        <v/>
      </c>
      <c r="B537" s="24" t="str">
        <f t="shared" si="1"/>
        <v/>
      </c>
      <c r="C537" s="24" t="str">
        <f t="shared" si="2"/>
        <v/>
      </c>
      <c r="D537" s="35"/>
      <c r="E537" s="36"/>
      <c r="F537" s="37"/>
      <c r="G537" s="38"/>
      <c r="H537" s="38"/>
      <c r="I537" s="38"/>
      <c r="J537" s="38"/>
      <c r="K537" s="24" t="str">
        <f>IFERROR(VLOOKUP(J537,'ДДС статьи'!$A$2:$D$210,3,FALSE),"")</f>
        <v/>
      </c>
      <c r="L537" s="24" t="str">
        <f>IFERROR(VLOOKUP(J537,'ДДС статьи'!$A$2:$D$210,2,FALSE),"")</f>
        <v/>
      </c>
      <c r="M537" s="24" t="str">
        <f>IFERROR(VLOOKUP(J537,'ДДС статьи'!$A$2:$D$210,4,FALSE),"")</f>
        <v/>
      </c>
      <c r="N537" s="33"/>
      <c r="O537" s="39"/>
    </row>
    <row r="538">
      <c r="A538" s="24" t="str">
        <f>IFERROR(VLOOKUP(C538,'Технический лист'!$A$3:$B$14,2,FALSE),"")</f>
        <v/>
      </c>
      <c r="B538" s="24" t="str">
        <f t="shared" si="1"/>
        <v/>
      </c>
      <c r="C538" s="24" t="str">
        <f t="shared" si="2"/>
        <v/>
      </c>
      <c r="D538" s="35"/>
      <c r="E538" s="36"/>
      <c r="F538" s="37"/>
      <c r="G538" s="38"/>
      <c r="H538" s="38"/>
      <c r="I538" s="38"/>
      <c r="J538" s="38"/>
      <c r="K538" s="24" t="str">
        <f>IFERROR(VLOOKUP(J538,'ДДС статьи'!$A$2:$D$210,3,FALSE),"")</f>
        <v/>
      </c>
      <c r="L538" s="24" t="str">
        <f>IFERROR(VLOOKUP(J538,'ДДС статьи'!$A$2:$D$210,2,FALSE),"")</f>
        <v/>
      </c>
      <c r="M538" s="24" t="str">
        <f>IFERROR(VLOOKUP(J538,'ДДС статьи'!$A$2:$D$210,4,FALSE),"")</f>
        <v/>
      </c>
      <c r="N538" s="33"/>
      <c r="O538" s="39"/>
    </row>
    <row r="539">
      <c r="A539" s="24" t="str">
        <f>IFERROR(VLOOKUP(C539,'Технический лист'!$A$3:$B$14,2,FALSE),"")</f>
        <v/>
      </c>
      <c r="B539" s="24" t="str">
        <f t="shared" si="1"/>
        <v/>
      </c>
      <c r="C539" s="24" t="str">
        <f t="shared" si="2"/>
        <v/>
      </c>
      <c r="D539" s="35"/>
      <c r="E539" s="36"/>
      <c r="F539" s="37"/>
      <c r="G539" s="38"/>
      <c r="H539" s="38"/>
      <c r="I539" s="38"/>
      <c r="J539" s="38"/>
      <c r="K539" s="24" t="str">
        <f>IFERROR(VLOOKUP(J539,'ДДС статьи'!$A$2:$D$210,3,FALSE),"")</f>
        <v/>
      </c>
      <c r="L539" s="24" t="str">
        <f>IFERROR(VLOOKUP(J539,'ДДС статьи'!$A$2:$D$210,2,FALSE),"")</f>
        <v/>
      </c>
      <c r="M539" s="24" t="str">
        <f>IFERROR(VLOOKUP(J539,'ДДС статьи'!$A$2:$D$210,4,FALSE),"")</f>
        <v/>
      </c>
      <c r="N539" s="33"/>
      <c r="O539" s="39"/>
    </row>
    <row r="540">
      <c r="A540" s="24" t="str">
        <f>IFERROR(VLOOKUP(C540,'Технический лист'!$A$3:$B$14,2,FALSE),"")</f>
        <v/>
      </c>
      <c r="B540" s="24" t="str">
        <f t="shared" si="1"/>
        <v/>
      </c>
      <c r="C540" s="24" t="str">
        <f t="shared" si="2"/>
        <v/>
      </c>
      <c r="D540" s="35"/>
      <c r="E540" s="36"/>
      <c r="F540" s="37"/>
      <c r="G540" s="38"/>
      <c r="H540" s="38"/>
      <c r="I540" s="38"/>
      <c r="J540" s="38"/>
      <c r="K540" s="24" t="str">
        <f>IFERROR(VLOOKUP(J540,'ДДС статьи'!$A$2:$D$210,3,FALSE),"")</f>
        <v/>
      </c>
      <c r="L540" s="24" t="str">
        <f>IFERROR(VLOOKUP(J540,'ДДС статьи'!$A$2:$D$210,2,FALSE),"")</f>
        <v/>
      </c>
      <c r="M540" s="24" t="str">
        <f>IFERROR(VLOOKUP(J540,'ДДС статьи'!$A$2:$D$210,4,FALSE),"")</f>
        <v/>
      </c>
      <c r="N540" s="33"/>
      <c r="O540" s="39"/>
    </row>
    <row r="541">
      <c r="A541" s="24" t="str">
        <f>IFERROR(VLOOKUP(C541,'Технический лист'!$A$3:$B$14,2,FALSE),"")</f>
        <v/>
      </c>
      <c r="B541" s="24" t="str">
        <f t="shared" si="1"/>
        <v/>
      </c>
      <c r="C541" s="24" t="str">
        <f t="shared" si="2"/>
        <v/>
      </c>
      <c r="D541" s="35"/>
      <c r="E541" s="36"/>
      <c r="F541" s="37"/>
      <c r="G541" s="38"/>
      <c r="H541" s="38"/>
      <c r="I541" s="38"/>
      <c r="J541" s="38"/>
      <c r="K541" s="24" t="str">
        <f>IFERROR(VLOOKUP(J541,'ДДС статьи'!$A$2:$D$210,3,FALSE),"")</f>
        <v/>
      </c>
      <c r="L541" s="24" t="str">
        <f>IFERROR(VLOOKUP(J541,'ДДС статьи'!$A$2:$D$210,2,FALSE),"")</f>
        <v/>
      </c>
      <c r="M541" s="24" t="str">
        <f>IFERROR(VLOOKUP(J541,'ДДС статьи'!$A$2:$D$210,4,FALSE),"")</f>
        <v/>
      </c>
      <c r="N541" s="33"/>
      <c r="O541" s="39"/>
    </row>
    <row r="542">
      <c r="A542" s="24" t="str">
        <f>IFERROR(VLOOKUP(C542,'Технический лист'!$A$3:$B$14,2,FALSE),"")</f>
        <v/>
      </c>
      <c r="B542" s="24" t="str">
        <f t="shared" si="1"/>
        <v/>
      </c>
      <c r="C542" s="24" t="str">
        <f t="shared" si="2"/>
        <v/>
      </c>
      <c r="D542" s="35"/>
      <c r="E542" s="36"/>
      <c r="F542" s="37"/>
      <c r="G542" s="38"/>
      <c r="H542" s="38"/>
      <c r="I542" s="38"/>
      <c r="J542" s="38"/>
      <c r="K542" s="24" t="str">
        <f>IFERROR(VLOOKUP(J542,'ДДС статьи'!$A$2:$D$210,3,FALSE),"")</f>
        <v/>
      </c>
      <c r="L542" s="24" t="str">
        <f>IFERROR(VLOOKUP(J542,'ДДС статьи'!$A$2:$D$210,2,FALSE),"")</f>
        <v/>
      </c>
      <c r="M542" s="24" t="str">
        <f>IFERROR(VLOOKUP(J542,'ДДС статьи'!$A$2:$D$210,4,FALSE),"")</f>
        <v/>
      </c>
      <c r="N542" s="33"/>
      <c r="O542" s="39"/>
    </row>
    <row r="543">
      <c r="A543" s="24" t="str">
        <f>IFERROR(VLOOKUP(C543,'Технический лист'!$A$3:$B$14,2,FALSE),"")</f>
        <v/>
      </c>
      <c r="B543" s="24" t="str">
        <f t="shared" si="1"/>
        <v/>
      </c>
      <c r="C543" s="24" t="str">
        <f t="shared" si="2"/>
        <v/>
      </c>
      <c r="D543" s="35"/>
      <c r="E543" s="36"/>
      <c r="F543" s="37"/>
      <c r="G543" s="38"/>
      <c r="H543" s="38"/>
      <c r="I543" s="38"/>
      <c r="J543" s="38"/>
      <c r="K543" s="24" t="str">
        <f>IFERROR(VLOOKUP(J543,'ДДС статьи'!$A$2:$D$210,3,FALSE),"")</f>
        <v/>
      </c>
      <c r="L543" s="24" t="str">
        <f>IFERROR(VLOOKUP(J543,'ДДС статьи'!$A$2:$D$210,2,FALSE),"")</f>
        <v/>
      </c>
      <c r="M543" s="24" t="str">
        <f>IFERROR(VLOOKUP(J543,'ДДС статьи'!$A$2:$D$210,4,FALSE),"")</f>
        <v/>
      </c>
      <c r="N543" s="33"/>
      <c r="O543" s="39"/>
    </row>
    <row r="544">
      <c r="A544" s="24" t="str">
        <f>IFERROR(VLOOKUP(C544,'Технический лист'!$A$3:$B$14,2,FALSE),"")</f>
        <v/>
      </c>
      <c r="B544" s="24" t="str">
        <f t="shared" si="1"/>
        <v/>
      </c>
      <c r="C544" s="24" t="str">
        <f t="shared" si="2"/>
        <v/>
      </c>
      <c r="D544" s="35"/>
      <c r="E544" s="36"/>
      <c r="F544" s="37"/>
      <c r="G544" s="38"/>
      <c r="H544" s="38"/>
      <c r="I544" s="38"/>
      <c r="J544" s="38"/>
      <c r="K544" s="24" t="str">
        <f>IFERROR(VLOOKUP(J544,'ДДС статьи'!$A$2:$D$210,3,FALSE),"")</f>
        <v/>
      </c>
      <c r="L544" s="24" t="str">
        <f>IFERROR(VLOOKUP(J544,'ДДС статьи'!$A$2:$D$210,2,FALSE),"")</f>
        <v/>
      </c>
      <c r="M544" s="24" t="str">
        <f>IFERROR(VLOOKUP(J544,'ДДС статьи'!$A$2:$D$210,4,FALSE),"")</f>
        <v/>
      </c>
      <c r="N544" s="33"/>
      <c r="O544" s="39"/>
    </row>
    <row r="545">
      <c r="A545" s="24" t="str">
        <f>IFERROR(VLOOKUP(C545,'Технический лист'!$A$3:$B$14,2,FALSE),"")</f>
        <v/>
      </c>
      <c r="B545" s="24" t="str">
        <f t="shared" si="1"/>
        <v/>
      </c>
      <c r="C545" s="24" t="str">
        <f t="shared" si="2"/>
        <v/>
      </c>
      <c r="D545" s="35"/>
      <c r="E545" s="36"/>
      <c r="F545" s="37"/>
      <c r="G545" s="38"/>
      <c r="H545" s="38"/>
      <c r="I545" s="38"/>
      <c r="J545" s="38"/>
      <c r="K545" s="24" t="str">
        <f>IFERROR(VLOOKUP(J545,'ДДС статьи'!$A$2:$D$210,3,FALSE),"")</f>
        <v/>
      </c>
      <c r="L545" s="24" t="str">
        <f>IFERROR(VLOOKUP(J545,'ДДС статьи'!$A$2:$D$210,2,FALSE),"")</f>
        <v/>
      </c>
      <c r="M545" s="24" t="str">
        <f>IFERROR(VLOOKUP(J545,'ДДС статьи'!$A$2:$D$210,4,FALSE),"")</f>
        <v/>
      </c>
      <c r="N545" s="33"/>
      <c r="O545" s="39"/>
    </row>
    <row r="546">
      <c r="A546" s="24" t="str">
        <f>IFERROR(VLOOKUP(C546,'Технический лист'!$A$3:$B$14,2,FALSE),"")</f>
        <v/>
      </c>
      <c r="B546" s="24" t="str">
        <f t="shared" si="1"/>
        <v/>
      </c>
      <c r="C546" s="24" t="str">
        <f t="shared" si="2"/>
        <v/>
      </c>
      <c r="D546" s="35"/>
      <c r="E546" s="36"/>
      <c r="F546" s="37"/>
      <c r="G546" s="38"/>
      <c r="H546" s="38"/>
      <c r="I546" s="38"/>
      <c r="J546" s="38"/>
      <c r="K546" s="24" t="str">
        <f>IFERROR(VLOOKUP(J546,'ДДС статьи'!$A$2:$D$210,3,FALSE),"")</f>
        <v/>
      </c>
      <c r="L546" s="24" t="str">
        <f>IFERROR(VLOOKUP(J546,'ДДС статьи'!$A$2:$D$210,2,FALSE),"")</f>
        <v/>
      </c>
      <c r="M546" s="24" t="str">
        <f>IFERROR(VLOOKUP(J546,'ДДС статьи'!$A$2:$D$210,4,FALSE),"")</f>
        <v/>
      </c>
      <c r="N546" s="33"/>
      <c r="O546" s="39"/>
    </row>
    <row r="547">
      <c r="A547" s="24" t="str">
        <f>IFERROR(VLOOKUP(C547,'Технический лист'!$A$3:$B$14,2,FALSE),"")</f>
        <v/>
      </c>
      <c r="B547" s="24" t="str">
        <f t="shared" si="1"/>
        <v/>
      </c>
      <c r="C547" s="24" t="str">
        <f t="shared" si="2"/>
        <v/>
      </c>
      <c r="D547" s="35"/>
      <c r="E547" s="36"/>
      <c r="F547" s="37"/>
      <c r="G547" s="38"/>
      <c r="H547" s="38"/>
      <c r="I547" s="38"/>
      <c r="J547" s="38"/>
      <c r="K547" s="24" t="str">
        <f>IFERROR(VLOOKUP(J547,'ДДС статьи'!$A$2:$D$210,3,FALSE),"")</f>
        <v/>
      </c>
      <c r="L547" s="24" t="str">
        <f>IFERROR(VLOOKUP(J547,'ДДС статьи'!$A$2:$D$210,2,FALSE),"")</f>
        <v/>
      </c>
      <c r="M547" s="24" t="str">
        <f>IFERROR(VLOOKUP(J547,'ДДС статьи'!$A$2:$D$210,4,FALSE),"")</f>
        <v/>
      </c>
      <c r="N547" s="33"/>
      <c r="O547" s="39"/>
    </row>
    <row r="548">
      <c r="A548" s="24" t="str">
        <f>IFERROR(VLOOKUP(C548,'Технический лист'!$A$3:$B$14,2,FALSE),"")</f>
        <v/>
      </c>
      <c r="B548" s="24" t="str">
        <f t="shared" si="1"/>
        <v/>
      </c>
      <c r="C548" s="24" t="str">
        <f t="shared" si="2"/>
        <v/>
      </c>
      <c r="D548" s="35"/>
      <c r="E548" s="36"/>
      <c r="F548" s="37"/>
      <c r="G548" s="38"/>
      <c r="H548" s="38"/>
      <c r="I548" s="38"/>
      <c r="J548" s="38"/>
      <c r="K548" s="24" t="str">
        <f>IFERROR(VLOOKUP(J548,'ДДС статьи'!$A$2:$D$210,3,FALSE),"")</f>
        <v/>
      </c>
      <c r="L548" s="24" t="str">
        <f>IFERROR(VLOOKUP(J548,'ДДС статьи'!$A$2:$D$210,2,FALSE),"")</f>
        <v/>
      </c>
      <c r="M548" s="24" t="str">
        <f>IFERROR(VLOOKUP(J548,'ДДС статьи'!$A$2:$D$210,4,FALSE),"")</f>
        <v/>
      </c>
      <c r="N548" s="33"/>
      <c r="O548" s="39"/>
    </row>
    <row r="549">
      <c r="A549" s="24" t="str">
        <f>IFERROR(VLOOKUP(C549,'Технический лист'!$A$3:$B$14,2,FALSE),"")</f>
        <v/>
      </c>
      <c r="B549" s="24" t="str">
        <f t="shared" si="1"/>
        <v/>
      </c>
      <c r="C549" s="24" t="str">
        <f t="shared" si="2"/>
        <v/>
      </c>
      <c r="D549" s="35"/>
      <c r="E549" s="36"/>
      <c r="F549" s="37"/>
      <c r="G549" s="38"/>
      <c r="H549" s="38"/>
      <c r="I549" s="38"/>
      <c r="J549" s="38"/>
      <c r="K549" s="24" t="str">
        <f>IFERROR(VLOOKUP(J549,'ДДС статьи'!$A$2:$D$210,3,FALSE),"")</f>
        <v/>
      </c>
      <c r="L549" s="24" t="str">
        <f>IFERROR(VLOOKUP(J549,'ДДС статьи'!$A$2:$D$210,2,FALSE),"")</f>
        <v/>
      </c>
      <c r="M549" s="24" t="str">
        <f>IFERROR(VLOOKUP(J549,'ДДС статьи'!$A$2:$D$210,4,FALSE),"")</f>
        <v/>
      </c>
      <c r="N549" s="33"/>
      <c r="O549" s="39"/>
    </row>
    <row r="550">
      <c r="A550" s="24" t="str">
        <f>IFERROR(VLOOKUP(C550,'Технический лист'!$A$3:$B$14,2,FALSE),"")</f>
        <v/>
      </c>
      <c r="B550" s="24" t="str">
        <f t="shared" si="1"/>
        <v/>
      </c>
      <c r="C550" s="24" t="str">
        <f t="shared" si="2"/>
        <v/>
      </c>
      <c r="D550" s="35"/>
      <c r="E550" s="36"/>
      <c r="F550" s="37"/>
      <c r="G550" s="38"/>
      <c r="H550" s="38"/>
      <c r="I550" s="38"/>
      <c r="J550" s="38"/>
      <c r="K550" s="24" t="str">
        <f>IFERROR(VLOOKUP(J550,'ДДС статьи'!$A$2:$D$210,3,FALSE),"")</f>
        <v/>
      </c>
      <c r="L550" s="24" t="str">
        <f>IFERROR(VLOOKUP(J550,'ДДС статьи'!$A$2:$D$210,2,FALSE),"")</f>
        <v/>
      </c>
      <c r="M550" s="24" t="str">
        <f>IFERROR(VLOOKUP(J550,'ДДС статьи'!$A$2:$D$210,4,FALSE),"")</f>
        <v/>
      </c>
      <c r="N550" s="33"/>
      <c r="O550" s="39"/>
    </row>
    <row r="551">
      <c r="A551" s="24" t="str">
        <f>IFERROR(VLOOKUP(C551,'Технический лист'!$A$3:$B$14,2,FALSE),"")</f>
        <v/>
      </c>
      <c r="B551" s="24" t="str">
        <f t="shared" si="1"/>
        <v/>
      </c>
      <c r="C551" s="24" t="str">
        <f t="shared" si="2"/>
        <v/>
      </c>
      <c r="D551" s="35"/>
      <c r="E551" s="36"/>
      <c r="F551" s="37"/>
      <c r="G551" s="38"/>
      <c r="H551" s="38"/>
      <c r="I551" s="38"/>
      <c r="J551" s="38"/>
      <c r="K551" s="24" t="str">
        <f>IFERROR(VLOOKUP(J551,'ДДС статьи'!$A$2:$D$210,3,FALSE),"")</f>
        <v/>
      </c>
      <c r="L551" s="24" t="str">
        <f>IFERROR(VLOOKUP(J551,'ДДС статьи'!$A$2:$D$210,2,FALSE),"")</f>
        <v/>
      </c>
      <c r="M551" s="24" t="str">
        <f>IFERROR(VLOOKUP(J551,'ДДС статьи'!$A$2:$D$210,4,FALSE),"")</f>
        <v/>
      </c>
      <c r="N551" s="33"/>
      <c r="O551" s="39"/>
    </row>
    <row r="552">
      <c r="A552" s="24" t="str">
        <f>IFERROR(VLOOKUP(C552,'Технический лист'!$A$3:$B$14,2,FALSE),"")</f>
        <v/>
      </c>
      <c r="B552" s="24" t="str">
        <f t="shared" si="1"/>
        <v/>
      </c>
      <c r="C552" s="24" t="str">
        <f t="shared" si="2"/>
        <v/>
      </c>
      <c r="D552" s="35"/>
      <c r="E552" s="36"/>
      <c r="F552" s="37"/>
      <c r="G552" s="38"/>
      <c r="H552" s="38"/>
      <c r="I552" s="38"/>
      <c r="J552" s="38"/>
      <c r="K552" s="24" t="str">
        <f>IFERROR(VLOOKUP(J552,'ДДС статьи'!$A$2:$D$210,3,FALSE),"")</f>
        <v/>
      </c>
      <c r="L552" s="24" t="str">
        <f>IFERROR(VLOOKUP(J552,'ДДС статьи'!$A$2:$D$210,2,FALSE),"")</f>
        <v/>
      </c>
      <c r="M552" s="24" t="str">
        <f>IFERROR(VLOOKUP(J552,'ДДС статьи'!$A$2:$D$210,4,FALSE),"")</f>
        <v/>
      </c>
      <c r="N552" s="33"/>
      <c r="O552" s="39"/>
    </row>
    <row r="553">
      <c r="A553" s="24" t="str">
        <f>IFERROR(VLOOKUP(C553,'Технический лист'!$A$3:$B$14,2,FALSE),"")</f>
        <v/>
      </c>
      <c r="B553" s="24" t="str">
        <f t="shared" si="1"/>
        <v/>
      </c>
      <c r="C553" s="24" t="str">
        <f t="shared" si="2"/>
        <v/>
      </c>
      <c r="D553" s="35"/>
      <c r="E553" s="36"/>
      <c r="F553" s="37"/>
      <c r="G553" s="38"/>
      <c r="H553" s="38"/>
      <c r="I553" s="38"/>
      <c r="J553" s="38"/>
      <c r="K553" s="24" t="str">
        <f>IFERROR(VLOOKUP(J553,'ДДС статьи'!$A$2:$D$210,3,FALSE),"")</f>
        <v/>
      </c>
      <c r="L553" s="24" t="str">
        <f>IFERROR(VLOOKUP(J553,'ДДС статьи'!$A$2:$D$210,2,FALSE),"")</f>
        <v/>
      </c>
      <c r="M553" s="24" t="str">
        <f>IFERROR(VLOOKUP(J553,'ДДС статьи'!$A$2:$D$210,4,FALSE),"")</f>
        <v/>
      </c>
      <c r="N553" s="33"/>
      <c r="O553" s="39"/>
    </row>
    <row r="554">
      <c r="A554" s="24" t="str">
        <f>IFERROR(VLOOKUP(C554,'Технический лист'!$A$3:$B$14,2,FALSE),"")</f>
        <v/>
      </c>
      <c r="B554" s="24" t="str">
        <f t="shared" si="1"/>
        <v/>
      </c>
      <c r="C554" s="24" t="str">
        <f t="shared" si="2"/>
        <v/>
      </c>
      <c r="D554" s="35"/>
      <c r="E554" s="36"/>
      <c r="F554" s="37"/>
      <c r="G554" s="38"/>
      <c r="H554" s="38"/>
      <c r="I554" s="38"/>
      <c r="J554" s="38"/>
      <c r="K554" s="24" t="str">
        <f>IFERROR(VLOOKUP(J554,'ДДС статьи'!$A$2:$D$210,3,FALSE),"")</f>
        <v/>
      </c>
      <c r="L554" s="24" t="str">
        <f>IFERROR(VLOOKUP(J554,'ДДС статьи'!$A$2:$D$210,2,FALSE),"")</f>
        <v/>
      </c>
      <c r="M554" s="24" t="str">
        <f>IFERROR(VLOOKUP(J554,'ДДС статьи'!$A$2:$D$210,4,FALSE),"")</f>
        <v/>
      </c>
      <c r="N554" s="33"/>
      <c r="O554" s="39"/>
    </row>
    <row r="555">
      <c r="A555" s="24" t="str">
        <f>IFERROR(VLOOKUP(C555,'Технический лист'!$A$3:$B$14,2,FALSE),"")</f>
        <v/>
      </c>
      <c r="B555" s="24" t="str">
        <f t="shared" si="1"/>
        <v/>
      </c>
      <c r="C555" s="24" t="str">
        <f t="shared" si="2"/>
        <v/>
      </c>
      <c r="D555" s="35"/>
      <c r="E555" s="36"/>
      <c r="F555" s="37"/>
      <c r="G555" s="38"/>
      <c r="H555" s="38"/>
      <c r="I555" s="38"/>
      <c r="J555" s="38"/>
      <c r="K555" s="24" t="str">
        <f>IFERROR(VLOOKUP(J555,'ДДС статьи'!$A$2:$D$210,3,FALSE),"")</f>
        <v/>
      </c>
      <c r="L555" s="24" t="str">
        <f>IFERROR(VLOOKUP(J555,'ДДС статьи'!$A$2:$D$210,2,FALSE),"")</f>
        <v/>
      </c>
      <c r="M555" s="24" t="str">
        <f>IFERROR(VLOOKUP(J555,'ДДС статьи'!$A$2:$D$210,4,FALSE),"")</f>
        <v/>
      </c>
      <c r="N555" s="33"/>
      <c r="O555" s="39"/>
    </row>
    <row r="556">
      <c r="A556" s="24" t="str">
        <f>IFERROR(VLOOKUP(C556,'Технический лист'!$A$3:$B$14,2,FALSE),"")</f>
        <v/>
      </c>
      <c r="B556" s="24" t="str">
        <f t="shared" si="1"/>
        <v/>
      </c>
      <c r="C556" s="24" t="str">
        <f t="shared" si="2"/>
        <v/>
      </c>
      <c r="D556" s="35"/>
      <c r="E556" s="36"/>
      <c r="F556" s="37"/>
      <c r="G556" s="38"/>
      <c r="H556" s="38"/>
      <c r="I556" s="38"/>
      <c r="J556" s="38"/>
      <c r="K556" s="24" t="str">
        <f>IFERROR(VLOOKUP(J556,'ДДС статьи'!$A$2:$D$210,3,FALSE),"")</f>
        <v/>
      </c>
      <c r="L556" s="24" t="str">
        <f>IFERROR(VLOOKUP(J556,'ДДС статьи'!$A$2:$D$210,2,FALSE),"")</f>
        <v/>
      </c>
      <c r="M556" s="24" t="str">
        <f>IFERROR(VLOOKUP(J556,'ДДС статьи'!$A$2:$D$210,4,FALSE),"")</f>
        <v/>
      </c>
      <c r="N556" s="33"/>
      <c r="O556" s="39"/>
    </row>
    <row r="557">
      <c r="A557" s="24" t="str">
        <f>IFERROR(VLOOKUP(C557,'Технический лист'!$A$3:$B$14,2,FALSE),"")</f>
        <v/>
      </c>
      <c r="B557" s="24" t="str">
        <f t="shared" si="1"/>
        <v/>
      </c>
      <c r="C557" s="24" t="str">
        <f t="shared" si="2"/>
        <v/>
      </c>
      <c r="D557" s="35"/>
      <c r="E557" s="36"/>
      <c r="F557" s="37"/>
      <c r="G557" s="38"/>
      <c r="H557" s="38"/>
      <c r="I557" s="38"/>
      <c r="J557" s="38"/>
      <c r="K557" s="24" t="str">
        <f>IFERROR(VLOOKUP(J557,'ДДС статьи'!$A$2:$D$210,3,FALSE),"")</f>
        <v/>
      </c>
      <c r="L557" s="24" t="str">
        <f>IFERROR(VLOOKUP(J557,'ДДС статьи'!$A$2:$D$210,2,FALSE),"")</f>
        <v/>
      </c>
      <c r="M557" s="24" t="str">
        <f>IFERROR(VLOOKUP(J557,'ДДС статьи'!$A$2:$D$210,4,FALSE),"")</f>
        <v/>
      </c>
      <c r="N557" s="33"/>
      <c r="O557" s="39"/>
    </row>
    <row r="558">
      <c r="A558" s="24" t="str">
        <f>IFERROR(VLOOKUP(C558,'Технический лист'!$A$3:$B$14,2,FALSE),"")</f>
        <v/>
      </c>
      <c r="B558" s="24" t="str">
        <f t="shared" si="1"/>
        <v/>
      </c>
      <c r="C558" s="24" t="str">
        <f t="shared" si="2"/>
        <v/>
      </c>
      <c r="D558" s="35"/>
      <c r="E558" s="36"/>
      <c r="F558" s="37"/>
      <c r="G558" s="38"/>
      <c r="H558" s="38"/>
      <c r="I558" s="38"/>
      <c r="J558" s="38"/>
      <c r="K558" s="24" t="str">
        <f>IFERROR(VLOOKUP(J558,'ДДС статьи'!$A$2:$D$210,3,FALSE),"")</f>
        <v/>
      </c>
      <c r="L558" s="24" t="str">
        <f>IFERROR(VLOOKUP(J558,'ДДС статьи'!$A$2:$D$210,2,FALSE),"")</f>
        <v/>
      </c>
      <c r="M558" s="24" t="str">
        <f>IFERROR(VLOOKUP(J558,'ДДС статьи'!$A$2:$D$210,4,FALSE),"")</f>
        <v/>
      </c>
      <c r="N558" s="33"/>
      <c r="O558" s="39"/>
    </row>
    <row r="559">
      <c r="A559" s="24" t="str">
        <f>IFERROR(VLOOKUP(C559,'Технический лист'!$A$3:$B$14,2,FALSE),"")</f>
        <v/>
      </c>
      <c r="B559" s="24" t="str">
        <f t="shared" si="1"/>
        <v/>
      </c>
      <c r="C559" s="24" t="str">
        <f t="shared" si="2"/>
        <v/>
      </c>
      <c r="D559" s="35"/>
      <c r="E559" s="36"/>
      <c r="F559" s="37"/>
      <c r="G559" s="38"/>
      <c r="H559" s="38"/>
      <c r="I559" s="38"/>
      <c r="J559" s="38"/>
      <c r="K559" s="24" t="str">
        <f>IFERROR(VLOOKUP(J559,'ДДС статьи'!$A$2:$D$210,3,FALSE),"")</f>
        <v/>
      </c>
      <c r="L559" s="24" t="str">
        <f>IFERROR(VLOOKUP(J559,'ДДС статьи'!$A$2:$D$210,2,FALSE),"")</f>
        <v/>
      </c>
      <c r="M559" s="24" t="str">
        <f>IFERROR(VLOOKUP(J559,'ДДС статьи'!$A$2:$D$210,4,FALSE),"")</f>
        <v/>
      </c>
      <c r="N559" s="33"/>
      <c r="O559" s="39"/>
    </row>
    <row r="560">
      <c r="A560" s="24" t="str">
        <f>IFERROR(VLOOKUP(C560,'Технический лист'!$A$3:$B$14,2,FALSE),"")</f>
        <v/>
      </c>
      <c r="B560" s="24" t="str">
        <f t="shared" si="1"/>
        <v/>
      </c>
      <c r="C560" s="24" t="str">
        <f t="shared" si="2"/>
        <v/>
      </c>
      <c r="D560" s="35"/>
      <c r="E560" s="36"/>
      <c r="F560" s="37"/>
      <c r="G560" s="38"/>
      <c r="H560" s="38"/>
      <c r="I560" s="38"/>
      <c r="J560" s="38"/>
      <c r="K560" s="24" t="str">
        <f>IFERROR(VLOOKUP(J560,'ДДС статьи'!$A$2:$D$210,3,FALSE),"")</f>
        <v/>
      </c>
      <c r="L560" s="24" t="str">
        <f>IFERROR(VLOOKUP(J560,'ДДС статьи'!$A$2:$D$210,2,FALSE),"")</f>
        <v/>
      </c>
      <c r="M560" s="24" t="str">
        <f>IFERROR(VLOOKUP(J560,'ДДС статьи'!$A$2:$D$210,4,FALSE),"")</f>
        <v/>
      </c>
      <c r="N560" s="33"/>
      <c r="O560" s="39"/>
    </row>
    <row r="561">
      <c r="A561" s="24" t="str">
        <f>IFERROR(VLOOKUP(C561,'Технический лист'!$A$3:$B$14,2,FALSE),"")</f>
        <v/>
      </c>
      <c r="B561" s="24" t="str">
        <f t="shared" si="1"/>
        <v/>
      </c>
      <c r="C561" s="24" t="str">
        <f t="shared" si="2"/>
        <v/>
      </c>
      <c r="D561" s="35"/>
      <c r="E561" s="36"/>
      <c r="F561" s="37"/>
      <c r="G561" s="38"/>
      <c r="H561" s="38"/>
      <c r="I561" s="38"/>
      <c r="J561" s="38"/>
      <c r="K561" s="24" t="str">
        <f>IFERROR(VLOOKUP(J561,'ДДС статьи'!$A$2:$D$210,3,FALSE),"")</f>
        <v/>
      </c>
      <c r="L561" s="24" t="str">
        <f>IFERROR(VLOOKUP(J561,'ДДС статьи'!$A$2:$D$210,2,FALSE),"")</f>
        <v/>
      </c>
      <c r="M561" s="24" t="str">
        <f>IFERROR(VLOOKUP(J561,'ДДС статьи'!$A$2:$D$210,4,FALSE),"")</f>
        <v/>
      </c>
      <c r="N561" s="33"/>
      <c r="O561" s="39"/>
    </row>
    <row r="562">
      <c r="A562" s="24" t="str">
        <f>IFERROR(VLOOKUP(C562,'Технический лист'!$A$3:$B$14,2,FALSE),"")</f>
        <v/>
      </c>
      <c r="B562" s="24" t="str">
        <f t="shared" si="1"/>
        <v/>
      </c>
      <c r="C562" s="24" t="str">
        <f t="shared" si="2"/>
        <v/>
      </c>
      <c r="D562" s="35"/>
      <c r="E562" s="36"/>
      <c r="F562" s="37"/>
      <c r="G562" s="38"/>
      <c r="H562" s="38"/>
      <c r="I562" s="38"/>
      <c r="J562" s="38"/>
      <c r="K562" s="24" t="str">
        <f>IFERROR(VLOOKUP(J562,'ДДС статьи'!$A$2:$D$210,3,FALSE),"")</f>
        <v/>
      </c>
      <c r="L562" s="24" t="str">
        <f>IFERROR(VLOOKUP(J562,'ДДС статьи'!$A$2:$D$210,2,FALSE),"")</f>
        <v/>
      </c>
      <c r="M562" s="24" t="str">
        <f>IFERROR(VLOOKUP(J562,'ДДС статьи'!$A$2:$D$210,4,FALSE),"")</f>
        <v/>
      </c>
      <c r="N562" s="33"/>
      <c r="O562" s="39"/>
    </row>
    <row r="563">
      <c r="A563" s="24" t="str">
        <f>IFERROR(VLOOKUP(C563,'Технический лист'!$A$3:$B$14,2,FALSE),"")</f>
        <v/>
      </c>
      <c r="B563" s="24" t="str">
        <f t="shared" si="1"/>
        <v/>
      </c>
      <c r="C563" s="24" t="str">
        <f t="shared" si="2"/>
        <v/>
      </c>
      <c r="D563" s="35"/>
      <c r="E563" s="36"/>
      <c r="F563" s="37"/>
      <c r="G563" s="38"/>
      <c r="H563" s="38"/>
      <c r="I563" s="38"/>
      <c r="J563" s="38"/>
      <c r="K563" s="24" t="str">
        <f>IFERROR(VLOOKUP(J563,'ДДС статьи'!$A$2:$D$210,3,FALSE),"")</f>
        <v/>
      </c>
      <c r="L563" s="24" t="str">
        <f>IFERROR(VLOOKUP(J563,'ДДС статьи'!$A$2:$D$210,2,FALSE),"")</f>
        <v/>
      </c>
      <c r="M563" s="24" t="str">
        <f>IFERROR(VLOOKUP(J563,'ДДС статьи'!$A$2:$D$210,4,FALSE),"")</f>
        <v/>
      </c>
      <c r="N563" s="33"/>
      <c r="O563" s="39"/>
    </row>
    <row r="564">
      <c r="A564" s="24" t="str">
        <f>IFERROR(VLOOKUP(C564,'Технический лист'!$A$3:$B$14,2,FALSE),"")</f>
        <v/>
      </c>
      <c r="B564" s="24" t="str">
        <f t="shared" si="1"/>
        <v/>
      </c>
      <c r="C564" s="24" t="str">
        <f t="shared" si="2"/>
        <v/>
      </c>
      <c r="D564" s="35"/>
      <c r="E564" s="36"/>
      <c r="F564" s="37"/>
      <c r="G564" s="38"/>
      <c r="H564" s="38"/>
      <c r="I564" s="38"/>
      <c r="J564" s="38"/>
      <c r="K564" s="24" t="str">
        <f>IFERROR(VLOOKUP(J564,'ДДС статьи'!$A$2:$D$210,3,FALSE),"")</f>
        <v/>
      </c>
      <c r="L564" s="24" t="str">
        <f>IFERROR(VLOOKUP(J564,'ДДС статьи'!$A$2:$D$210,2,FALSE),"")</f>
        <v/>
      </c>
      <c r="M564" s="24" t="str">
        <f>IFERROR(VLOOKUP(J564,'ДДС статьи'!$A$2:$D$210,4,FALSE),"")</f>
        <v/>
      </c>
      <c r="N564" s="33"/>
      <c r="O564" s="39"/>
    </row>
    <row r="565">
      <c r="A565" s="24" t="str">
        <f>IFERROR(VLOOKUP(C565,'Технический лист'!$A$3:$B$14,2,FALSE),"")</f>
        <v/>
      </c>
      <c r="B565" s="24" t="str">
        <f t="shared" si="1"/>
        <v/>
      </c>
      <c r="C565" s="24" t="str">
        <f t="shared" si="2"/>
        <v/>
      </c>
      <c r="D565" s="35"/>
      <c r="E565" s="36"/>
      <c r="F565" s="37"/>
      <c r="G565" s="38"/>
      <c r="H565" s="38"/>
      <c r="I565" s="38"/>
      <c r="J565" s="38"/>
      <c r="K565" s="24" t="str">
        <f>IFERROR(VLOOKUP(J565,'ДДС статьи'!$A$2:$D$210,3,FALSE),"")</f>
        <v/>
      </c>
      <c r="L565" s="24" t="str">
        <f>IFERROR(VLOOKUP(J565,'ДДС статьи'!$A$2:$D$210,2,FALSE),"")</f>
        <v/>
      </c>
      <c r="M565" s="24" t="str">
        <f>IFERROR(VLOOKUP(J565,'ДДС статьи'!$A$2:$D$210,4,FALSE),"")</f>
        <v/>
      </c>
      <c r="N565" s="33"/>
      <c r="O565" s="39"/>
    </row>
    <row r="566">
      <c r="A566" s="24" t="str">
        <f>IFERROR(VLOOKUP(C566,'Технический лист'!$A$3:$B$14,2,FALSE),"")</f>
        <v/>
      </c>
      <c r="B566" s="24" t="str">
        <f t="shared" si="1"/>
        <v/>
      </c>
      <c r="C566" s="24" t="str">
        <f t="shared" si="2"/>
        <v/>
      </c>
      <c r="D566" s="35"/>
      <c r="E566" s="36"/>
      <c r="F566" s="37"/>
      <c r="G566" s="38"/>
      <c r="H566" s="38"/>
      <c r="I566" s="38"/>
      <c r="J566" s="38"/>
      <c r="K566" s="24" t="str">
        <f>IFERROR(VLOOKUP(J566,'ДДС статьи'!$A$2:$D$210,3,FALSE),"")</f>
        <v/>
      </c>
      <c r="L566" s="24" t="str">
        <f>IFERROR(VLOOKUP(J566,'ДДС статьи'!$A$2:$D$210,2,FALSE),"")</f>
        <v/>
      </c>
      <c r="M566" s="24" t="str">
        <f>IFERROR(VLOOKUP(J566,'ДДС статьи'!$A$2:$D$210,4,FALSE),"")</f>
        <v/>
      </c>
      <c r="N566" s="33"/>
      <c r="O566" s="39"/>
    </row>
    <row r="567">
      <c r="A567" s="24" t="str">
        <f>IFERROR(VLOOKUP(C567,'Технический лист'!$A$3:$B$14,2,FALSE),"")</f>
        <v/>
      </c>
      <c r="B567" s="24" t="str">
        <f t="shared" si="1"/>
        <v/>
      </c>
      <c r="C567" s="24" t="str">
        <f t="shared" si="2"/>
        <v/>
      </c>
      <c r="D567" s="35"/>
      <c r="E567" s="36"/>
      <c r="F567" s="37"/>
      <c r="G567" s="38"/>
      <c r="H567" s="38"/>
      <c r="I567" s="38"/>
      <c r="J567" s="38"/>
      <c r="K567" s="24" t="str">
        <f>IFERROR(VLOOKUP(J567,'ДДС статьи'!$A$2:$D$210,3,FALSE),"")</f>
        <v/>
      </c>
      <c r="L567" s="24" t="str">
        <f>IFERROR(VLOOKUP(J567,'ДДС статьи'!$A$2:$D$210,2,FALSE),"")</f>
        <v/>
      </c>
      <c r="M567" s="24" t="str">
        <f>IFERROR(VLOOKUP(J567,'ДДС статьи'!$A$2:$D$210,4,FALSE),"")</f>
        <v/>
      </c>
      <c r="N567" s="33"/>
      <c r="O567" s="39"/>
    </row>
    <row r="568">
      <c r="A568" s="24" t="str">
        <f>IFERROR(VLOOKUP(C568,'Технический лист'!$A$3:$B$14,2,FALSE),"")</f>
        <v/>
      </c>
      <c r="B568" s="24" t="str">
        <f t="shared" si="1"/>
        <v/>
      </c>
      <c r="C568" s="24" t="str">
        <f t="shared" si="2"/>
        <v/>
      </c>
      <c r="D568" s="35"/>
      <c r="E568" s="36"/>
      <c r="F568" s="37"/>
      <c r="G568" s="38"/>
      <c r="H568" s="38"/>
      <c r="I568" s="38"/>
      <c r="J568" s="38"/>
      <c r="K568" s="24" t="str">
        <f>IFERROR(VLOOKUP(J568,'ДДС статьи'!$A$2:$D$210,3,FALSE),"")</f>
        <v/>
      </c>
      <c r="L568" s="24" t="str">
        <f>IFERROR(VLOOKUP(J568,'ДДС статьи'!$A$2:$D$210,2,FALSE),"")</f>
        <v/>
      </c>
      <c r="M568" s="24" t="str">
        <f>IFERROR(VLOOKUP(J568,'ДДС статьи'!$A$2:$D$210,4,FALSE),"")</f>
        <v/>
      </c>
      <c r="N568" s="33"/>
      <c r="O568" s="39"/>
    </row>
    <row r="569">
      <c r="A569" s="24" t="str">
        <f>IFERROR(VLOOKUP(C569,'Технический лист'!$A$3:$B$14,2,FALSE),"")</f>
        <v/>
      </c>
      <c r="B569" s="24" t="str">
        <f t="shared" si="1"/>
        <v/>
      </c>
      <c r="C569" s="24" t="str">
        <f t="shared" si="2"/>
        <v/>
      </c>
      <c r="D569" s="35"/>
      <c r="E569" s="36"/>
      <c r="F569" s="37"/>
      <c r="G569" s="38"/>
      <c r="H569" s="38"/>
      <c r="I569" s="38"/>
      <c r="J569" s="38"/>
      <c r="K569" s="24" t="str">
        <f>IFERROR(VLOOKUP(J569,'ДДС статьи'!$A$2:$D$210,3,FALSE),"")</f>
        <v/>
      </c>
      <c r="L569" s="24" t="str">
        <f>IFERROR(VLOOKUP(J569,'ДДС статьи'!$A$2:$D$210,2,FALSE),"")</f>
        <v/>
      </c>
      <c r="M569" s="24" t="str">
        <f>IFERROR(VLOOKUP(J569,'ДДС статьи'!$A$2:$D$210,4,FALSE),"")</f>
        <v/>
      </c>
      <c r="N569" s="33"/>
      <c r="O569" s="39"/>
    </row>
    <row r="570">
      <c r="A570" s="24" t="str">
        <f>IFERROR(VLOOKUP(C570,'Технический лист'!$A$3:$B$14,2,FALSE),"")</f>
        <v/>
      </c>
      <c r="B570" s="24" t="str">
        <f t="shared" si="1"/>
        <v/>
      </c>
      <c r="C570" s="24" t="str">
        <f t="shared" si="2"/>
        <v/>
      </c>
      <c r="D570" s="35"/>
      <c r="E570" s="36"/>
      <c r="F570" s="37"/>
      <c r="G570" s="38"/>
      <c r="H570" s="38"/>
      <c r="I570" s="38"/>
      <c r="J570" s="38"/>
      <c r="K570" s="24" t="str">
        <f>IFERROR(VLOOKUP(J570,'ДДС статьи'!$A$2:$D$210,3,FALSE),"")</f>
        <v/>
      </c>
      <c r="L570" s="24" t="str">
        <f>IFERROR(VLOOKUP(J570,'ДДС статьи'!$A$2:$D$210,2,FALSE),"")</f>
        <v/>
      </c>
      <c r="M570" s="24" t="str">
        <f>IFERROR(VLOOKUP(J570,'ДДС статьи'!$A$2:$D$210,4,FALSE),"")</f>
        <v/>
      </c>
      <c r="N570" s="33"/>
      <c r="O570" s="39"/>
    </row>
    <row r="571">
      <c r="A571" s="24" t="str">
        <f>IFERROR(VLOOKUP(C571,'Технический лист'!$A$3:$B$14,2,FALSE),"")</f>
        <v/>
      </c>
      <c r="B571" s="24" t="str">
        <f t="shared" si="1"/>
        <v/>
      </c>
      <c r="C571" s="24" t="str">
        <f t="shared" si="2"/>
        <v/>
      </c>
      <c r="D571" s="35"/>
      <c r="E571" s="36"/>
      <c r="F571" s="37"/>
      <c r="G571" s="38"/>
      <c r="H571" s="38"/>
      <c r="I571" s="38"/>
      <c r="J571" s="38"/>
      <c r="K571" s="24" t="str">
        <f>IFERROR(VLOOKUP(J571,'ДДС статьи'!$A$2:$D$210,3,FALSE),"")</f>
        <v/>
      </c>
      <c r="L571" s="24" t="str">
        <f>IFERROR(VLOOKUP(J571,'ДДС статьи'!$A$2:$D$210,2,FALSE),"")</f>
        <v/>
      </c>
      <c r="M571" s="24" t="str">
        <f>IFERROR(VLOOKUP(J571,'ДДС статьи'!$A$2:$D$210,4,FALSE),"")</f>
        <v/>
      </c>
      <c r="N571" s="33"/>
      <c r="O571" s="39"/>
    </row>
    <row r="572">
      <c r="A572" s="24" t="str">
        <f>IFERROR(VLOOKUP(C572,'Технический лист'!$A$3:$B$14,2,FALSE),"")</f>
        <v/>
      </c>
      <c r="B572" s="24" t="str">
        <f t="shared" si="1"/>
        <v/>
      </c>
      <c r="C572" s="24" t="str">
        <f t="shared" si="2"/>
        <v/>
      </c>
      <c r="D572" s="35"/>
      <c r="E572" s="36"/>
      <c r="F572" s="37"/>
      <c r="G572" s="38"/>
      <c r="H572" s="38"/>
      <c r="I572" s="38"/>
      <c r="J572" s="38"/>
      <c r="K572" s="24" t="str">
        <f>IFERROR(VLOOKUP(J572,'ДДС статьи'!$A$2:$D$210,3,FALSE),"")</f>
        <v/>
      </c>
      <c r="L572" s="24" t="str">
        <f>IFERROR(VLOOKUP(J572,'ДДС статьи'!$A$2:$D$210,2,FALSE),"")</f>
        <v/>
      </c>
      <c r="M572" s="24" t="str">
        <f>IFERROR(VLOOKUP(J572,'ДДС статьи'!$A$2:$D$210,4,FALSE),"")</f>
        <v/>
      </c>
      <c r="N572" s="33"/>
      <c r="O572" s="39"/>
    </row>
    <row r="573">
      <c r="A573" s="24" t="str">
        <f>IFERROR(VLOOKUP(C573,'Технический лист'!$A$3:$B$14,2,FALSE),"")</f>
        <v/>
      </c>
      <c r="B573" s="24" t="str">
        <f t="shared" si="1"/>
        <v/>
      </c>
      <c r="C573" s="24" t="str">
        <f t="shared" si="2"/>
        <v/>
      </c>
      <c r="D573" s="35"/>
      <c r="E573" s="36"/>
      <c r="F573" s="37"/>
      <c r="G573" s="38"/>
      <c r="H573" s="38"/>
      <c r="I573" s="38"/>
      <c r="J573" s="38"/>
      <c r="K573" s="24" t="str">
        <f>IFERROR(VLOOKUP(J573,'ДДС статьи'!$A$2:$D$210,3,FALSE),"")</f>
        <v/>
      </c>
      <c r="L573" s="24" t="str">
        <f>IFERROR(VLOOKUP(J573,'ДДС статьи'!$A$2:$D$210,2,FALSE),"")</f>
        <v/>
      </c>
      <c r="M573" s="24" t="str">
        <f>IFERROR(VLOOKUP(J573,'ДДС статьи'!$A$2:$D$210,4,FALSE),"")</f>
        <v/>
      </c>
      <c r="N573" s="33"/>
      <c r="O573" s="39"/>
    </row>
    <row r="574">
      <c r="A574" s="24" t="str">
        <f>IFERROR(VLOOKUP(C574,'Технический лист'!$A$3:$B$14,2,FALSE),"")</f>
        <v/>
      </c>
      <c r="B574" s="24" t="str">
        <f t="shared" si="1"/>
        <v/>
      </c>
      <c r="C574" s="24" t="str">
        <f t="shared" si="2"/>
        <v/>
      </c>
      <c r="D574" s="35"/>
      <c r="E574" s="36"/>
      <c r="F574" s="37"/>
      <c r="G574" s="38"/>
      <c r="H574" s="38"/>
      <c r="I574" s="38"/>
      <c r="J574" s="38"/>
      <c r="K574" s="24" t="str">
        <f>IFERROR(VLOOKUP(J574,'ДДС статьи'!$A$2:$D$210,3,FALSE),"")</f>
        <v/>
      </c>
      <c r="L574" s="24" t="str">
        <f>IFERROR(VLOOKUP(J574,'ДДС статьи'!$A$2:$D$210,2,FALSE),"")</f>
        <v/>
      </c>
      <c r="M574" s="24" t="str">
        <f>IFERROR(VLOOKUP(J574,'ДДС статьи'!$A$2:$D$210,4,FALSE),"")</f>
        <v/>
      </c>
      <c r="N574" s="33"/>
      <c r="O574" s="39"/>
    </row>
    <row r="575">
      <c r="A575" s="24" t="str">
        <f>IFERROR(VLOOKUP(C575,'Технический лист'!$A$3:$B$14,2,FALSE),"")</f>
        <v/>
      </c>
      <c r="B575" s="24" t="str">
        <f t="shared" si="1"/>
        <v/>
      </c>
      <c r="C575" s="24" t="str">
        <f t="shared" si="2"/>
        <v/>
      </c>
      <c r="D575" s="35"/>
      <c r="E575" s="36"/>
      <c r="F575" s="37"/>
      <c r="G575" s="38"/>
      <c r="H575" s="38"/>
      <c r="I575" s="38"/>
      <c r="J575" s="38"/>
      <c r="K575" s="24" t="str">
        <f>IFERROR(VLOOKUP(J575,'ДДС статьи'!$A$2:$D$210,3,FALSE),"")</f>
        <v/>
      </c>
      <c r="L575" s="24" t="str">
        <f>IFERROR(VLOOKUP(J575,'ДДС статьи'!$A$2:$D$210,2,FALSE),"")</f>
        <v/>
      </c>
      <c r="M575" s="24" t="str">
        <f>IFERROR(VLOOKUP(J575,'ДДС статьи'!$A$2:$D$210,4,FALSE),"")</f>
        <v/>
      </c>
      <c r="N575" s="33"/>
      <c r="O575" s="39"/>
    </row>
    <row r="576">
      <c r="A576" s="24" t="str">
        <f>IFERROR(VLOOKUP(C576,'Технический лист'!$A$3:$B$14,2,FALSE),"")</f>
        <v/>
      </c>
      <c r="B576" s="24" t="str">
        <f t="shared" si="1"/>
        <v/>
      </c>
      <c r="C576" s="24" t="str">
        <f t="shared" si="2"/>
        <v/>
      </c>
      <c r="D576" s="35"/>
      <c r="E576" s="36"/>
      <c r="F576" s="37"/>
      <c r="G576" s="38"/>
      <c r="H576" s="38"/>
      <c r="I576" s="38"/>
      <c r="J576" s="38"/>
      <c r="K576" s="24" t="str">
        <f>IFERROR(VLOOKUP(J576,'ДДС статьи'!$A$2:$D$210,3,FALSE),"")</f>
        <v/>
      </c>
      <c r="L576" s="24" t="str">
        <f>IFERROR(VLOOKUP(J576,'ДДС статьи'!$A$2:$D$210,2,FALSE),"")</f>
        <v/>
      </c>
      <c r="M576" s="24" t="str">
        <f>IFERROR(VLOOKUP(J576,'ДДС статьи'!$A$2:$D$210,4,FALSE),"")</f>
        <v/>
      </c>
      <c r="N576" s="33"/>
      <c r="O576" s="39"/>
    </row>
    <row r="577">
      <c r="A577" s="24" t="str">
        <f>IFERROR(VLOOKUP(C577,'Технический лист'!$A$3:$B$14,2,FALSE),"")</f>
        <v/>
      </c>
      <c r="B577" s="24" t="str">
        <f t="shared" si="1"/>
        <v/>
      </c>
      <c r="C577" s="24" t="str">
        <f t="shared" si="2"/>
        <v/>
      </c>
      <c r="D577" s="35"/>
      <c r="E577" s="36"/>
      <c r="F577" s="37"/>
      <c r="G577" s="38"/>
      <c r="H577" s="38"/>
      <c r="I577" s="38"/>
      <c r="J577" s="38"/>
      <c r="K577" s="24" t="str">
        <f>IFERROR(VLOOKUP(J577,'ДДС статьи'!$A$2:$D$210,3,FALSE),"")</f>
        <v/>
      </c>
      <c r="L577" s="24" t="str">
        <f>IFERROR(VLOOKUP(J577,'ДДС статьи'!$A$2:$D$210,2,FALSE),"")</f>
        <v/>
      </c>
      <c r="M577" s="24" t="str">
        <f>IFERROR(VLOOKUP(J577,'ДДС статьи'!$A$2:$D$210,4,FALSE),"")</f>
        <v/>
      </c>
      <c r="N577" s="33"/>
      <c r="O577" s="39"/>
    </row>
    <row r="578">
      <c r="A578" s="24" t="str">
        <f>IFERROR(VLOOKUP(C578,'Технический лист'!$A$3:$B$14,2,FALSE),"")</f>
        <v/>
      </c>
      <c r="B578" s="24" t="str">
        <f t="shared" si="1"/>
        <v/>
      </c>
      <c r="C578" s="24" t="str">
        <f t="shared" si="2"/>
        <v/>
      </c>
      <c r="D578" s="35"/>
      <c r="E578" s="36"/>
      <c r="F578" s="37"/>
      <c r="G578" s="38"/>
      <c r="H578" s="38"/>
      <c r="I578" s="38"/>
      <c r="J578" s="38"/>
      <c r="K578" s="24" t="str">
        <f>IFERROR(VLOOKUP(J578,'ДДС статьи'!$A$2:$D$210,3,FALSE),"")</f>
        <v/>
      </c>
      <c r="L578" s="24" t="str">
        <f>IFERROR(VLOOKUP(J578,'ДДС статьи'!$A$2:$D$210,2,FALSE),"")</f>
        <v/>
      </c>
      <c r="M578" s="24" t="str">
        <f>IFERROR(VLOOKUP(J578,'ДДС статьи'!$A$2:$D$210,4,FALSE),"")</f>
        <v/>
      </c>
      <c r="N578" s="33"/>
      <c r="O578" s="39"/>
    </row>
    <row r="579">
      <c r="A579" s="24" t="str">
        <f>IFERROR(VLOOKUP(C579,'Технический лист'!$A$3:$B$14,2,FALSE),"")</f>
        <v/>
      </c>
      <c r="B579" s="24" t="str">
        <f t="shared" si="1"/>
        <v/>
      </c>
      <c r="C579" s="24" t="str">
        <f t="shared" si="2"/>
        <v/>
      </c>
      <c r="D579" s="35"/>
      <c r="E579" s="36"/>
      <c r="F579" s="37"/>
      <c r="G579" s="38"/>
      <c r="H579" s="38"/>
      <c r="I579" s="38"/>
      <c r="J579" s="38"/>
      <c r="K579" s="24" t="str">
        <f>IFERROR(VLOOKUP(J579,'ДДС статьи'!$A$2:$D$210,3,FALSE),"")</f>
        <v/>
      </c>
      <c r="L579" s="24" t="str">
        <f>IFERROR(VLOOKUP(J579,'ДДС статьи'!$A$2:$D$210,2,FALSE),"")</f>
        <v/>
      </c>
      <c r="M579" s="24" t="str">
        <f>IFERROR(VLOOKUP(J579,'ДДС статьи'!$A$2:$D$210,4,FALSE),"")</f>
        <v/>
      </c>
      <c r="N579" s="33"/>
      <c r="O579" s="39"/>
    </row>
    <row r="580">
      <c r="A580" s="24" t="str">
        <f>IFERROR(VLOOKUP(C580,'Технический лист'!$A$3:$B$14,2,FALSE),"")</f>
        <v/>
      </c>
      <c r="B580" s="24" t="str">
        <f t="shared" si="1"/>
        <v/>
      </c>
      <c r="C580" s="24" t="str">
        <f t="shared" si="2"/>
        <v/>
      </c>
      <c r="D580" s="35"/>
      <c r="E580" s="36"/>
      <c r="F580" s="37"/>
      <c r="G580" s="38"/>
      <c r="H580" s="38"/>
      <c r="I580" s="38"/>
      <c r="J580" s="38"/>
      <c r="K580" s="24" t="str">
        <f>IFERROR(VLOOKUP(J580,'ДДС статьи'!$A$2:$D$210,3,FALSE),"")</f>
        <v/>
      </c>
      <c r="L580" s="24" t="str">
        <f>IFERROR(VLOOKUP(J580,'ДДС статьи'!$A$2:$D$210,2,FALSE),"")</f>
        <v/>
      </c>
      <c r="M580" s="24" t="str">
        <f>IFERROR(VLOOKUP(J580,'ДДС статьи'!$A$2:$D$210,4,FALSE),"")</f>
        <v/>
      </c>
      <c r="N580" s="33"/>
      <c r="O580" s="39"/>
    </row>
    <row r="581">
      <c r="A581" s="24" t="str">
        <f>IFERROR(VLOOKUP(C581,'Технический лист'!$A$3:$B$14,2,FALSE),"")</f>
        <v/>
      </c>
      <c r="B581" s="24" t="str">
        <f t="shared" si="1"/>
        <v/>
      </c>
      <c r="C581" s="24" t="str">
        <f t="shared" si="2"/>
        <v/>
      </c>
      <c r="D581" s="35"/>
      <c r="E581" s="36"/>
      <c r="F581" s="37"/>
      <c r="G581" s="38"/>
      <c r="H581" s="38"/>
      <c r="I581" s="38"/>
      <c r="J581" s="38"/>
      <c r="K581" s="24" t="str">
        <f>IFERROR(VLOOKUP(J581,'ДДС статьи'!$A$2:$D$210,3,FALSE),"")</f>
        <v/>
      </c>
      <c r="L581" s="24" t="str">
        <f>IFERROR(VLOOKUP(J581,'ДДС статьи'!$A$2:$D$210,2,FALSE),"")</f>
        <v/>
      </c>
      <c r="M581" s="24" t="str">
        <f>IFERROR(VLOOKUP(J581,'ДДС статьи'!$A$2:$D$210,4,FALSE),"")</f>
        <v/>
      </c>
      <c r="N581" s="33"/>
      <c r="O581" s="39"/>
    </row>
    <row r="582">
      <c r="A582" s="24" t="str">
        <f>IFERROR(VLOOKUP(C582,'Технический лист'!$A$3:$B$14,2,FALSE),"")</f>
        <v/>
      </c>
      <c r="B582" s="24" t="str">
        <f t="shared" si="1"/>
        <v/>
      </c>
      <c r="C582" s="24" t="str">
        <f t="shared" si="2"/>
        <v/>
      </c>
      <c r="D582" s="35"/>
      <c r="E582" s="36"/>
      <c r="F582" s="37"/>
      <c r="G582" s="38"/>
      <c r="H582" s="38"/>
      <c r="I582" s="38"/>
      <c r="J582" s="38"/>
      <c r="K582" s="24" t="str">
        <f>IFERROR(VLOOKUP(J582,'ДДС статьи'!$A$2:$D$210,3,FALSE),"")</f>
        <v/>
      </c>
      <c r="L582" s="24" t="str">
        <f>IFERROR(VLOOKUP(J582,'ДДС статьи'!$A$2:$D$210,2,FALSE),"")</f>
        <v/>
      </c>
      <c r="M582" s="24" t="str">
        <f>IFERROR(VLOOKUP(J582,'ДДС статьи'!$A$2:$D$210,4,FALSE),"")</f>
        <v/>
      </c>
      <c r="N582" s="33"/>
      <c r="O582" s="39"/>
    </row>
    <row r="583">
      <c r="A583" s="24" t="str">
        <f>IFERROR(VLOOKUP(C583,'Технический лист'!$A$3:$B$14,2,FALSE),"")</f>
        <v/>
      </c>
      <c r="B583" s="24" t="str">
        <f t="shared" si="1"/>
        <v/>
      </c>
      <c r="C583" s="24" t="str">
        <f t="shared" si="2"/>
        <v/>
      </c>
      <c r="D583" s="35"/>
      <c r="E583" s="36"/>
      <c r="F583" s="37"/>
      <c r="G583" s="38"/>
      <c r="H583" s="38"/>
      <c r="I583" s="38"/>
      <c r="J583" s="38"/>
      <c r="K583" s="24" t="str">
        <f>IFERROR(VLOOKUP(J583,'ДДС статьи'!$A$2:$D$210,3,FALSE),"")</f>
        <v/>
      </c>
      <c r="L583" s="24" t="str">
        <f>IFERROR(VLOOKUP(J583,'ДДС статьи'!$A$2:$D$210,2,FALSE),"")</f>
        <v/>
      </c>
      <c r="M583" s="24" t="str">
        <f>IFERROR(VLOOKUP(J583,'ДДС статьи'!$A$2:$D$210,4,FALSE),"")</f>
        <v/>
      </c>
      <c r="N583" s="33"/>
      <c r="O583" s="39"/>
    </row>
    <row r="584">
      <c r="A584" s="24" t="str">
        <f>IFERROR(VLOOKUP(C584,'Технический лист'!$A$3:$B$14,2,FALSE),"")</f>
        <v/>
      </c>
      <c r="B584" s="24" t="str">
        <f t="shared" si="1"/>
        <v/>
      </c>
      <c r="C584" s="24" t="str">
        <f t="shared" si="2"/>
        <v/>
      </c>
      <c r="D584" s="35"/>
      <c r="E584" s="36"/>
      <c r="F584" s="37"/>
      <c r="G584" s="38"/>
      <c r="H584" s="38"/>
      <c r="I584" s="38"/>
      <c r="J584" s="38"/>
      <c r="K584" s="24" t="str">
        <f>IFERROR(VLOOKUP(J584,'ДДС статьи'!$A$2:$D$210,3,FALSE),"")</f>
        <v/>
      </c>
      <c r="L584" s="24" t="str">
        <f>IFERROR(VLOOKUP(J584,'ДДС статьи'!$A$2:$D$210,2,FALSE),"")</f>
        <v/>
      </c>
      <c r="M584" s="24" t="str">
        <f>IFERROR(VLOOKUP(J584,'ДДС статьи'!$A$2:$D$210,4,FALSE),"")</f>
        <v/>
      </c>
      <c r="N584" s="33"/>
      <c r="O584" s="39"/>
    </row>
    <row r="585">
      <c r="A585" s="24" t="str">
        <f>IFERROR(VLOOKUP(C585,'Технический лист'!$A$3:$B$14,2,FALSE),"")</f>
        <v/>
      </c>
      <c r="B585" s="24" t="str">
        <f t="shared" si="1"/>
        <v/>
      </c>
      <c r="C585" s="24" t="str">
        <f t="shared" si="2"/>
        <v/>
      </c>
      <c r="D585" s="35"/>
      <c r="E585" s="36"/>
      <c r="F585" s="37"/>
      <c r="G585" s="38"/>
      <c r="H585" s="38"/>
      <c r="I585" s="38"/>
      <c r="J585" s="38"/>
      <c r="K585" s="24" t="str">
        <f>IFERROR(VLOOKUP(J585,'ДДС статьи'!$A$2:$D$210,3,FALSE),"")</f>
        <v/>
      </c>
      <c r="L585" s="24" t="str">
        <f>IFERROR(VLOOKUP(J585,'ДДС статьи'!$A$2:$D$210,2,FALSE),"")</f>
        <v/>
      </c>
      <c r="M585" s="24" t="str">
        <f>IFERROR(VLOOKUP(J585,'ДДС статьи'!$A$2:$D$210,4,FALSE),"")</f>
        <v/>
      </c>
      <c r="N585" s="33"/>
      <c r="O585" s="39"/>
    </row>
    <row r="586">
      <c r="A586" s="24" t="str">
        <f>IFERROR(VLOOKUP(C586,'Технический лист'!$A$3:$B$14,2,FALSE),"")</f>
        <v/>
      </c>
      <c r="B586" s="24" t="str">
        <f t="shared" si="1"/>
        <v/>
      </c>
      <c r="C586" s="24" t="str">
        <f t="shared" si="2"/>
        <v/>
      </c>
      <c r="D586" s="35"/>
      <c r="E586" s="36"/>
      <c r="F586" s="37"/>
      <c r="G586" s="38"/>
      <c r="H586" s="38"/>
      <c r="I586" s="38"/>
      <c r="J586" s="38"/>
      <c r="K586" s="24" t="str">
        <f>IFERROR(VLOOKUP(J586,'ДДС статьи'!$A$2:$D$210,3,FALSE),"")</f>
        <v/>
      </c>
      <c r="L586" s="24" t="str">
        <f>IFERROR(VLOOKUP(J586,'ДДС статьи'!$A$2:$D$210,2,FALSE),"")</f>
        <v/>
      </c>
      <c r="M586" s="24" t="str">
        <f>IFERROR(VLOOKUP(J586,'ДДС статьи'!$A$2:$D$210,4,FALSE),"")</f>
        <v/>
      </c>
      <c r="N586" s="33"/>
      <c r="O586" s="39"/>
    </row>
    <row r="587">
      <c r="A587" s="24" t="str">
        <f>IFERROR(VLOOKUP(C587,'Технический лист'!$A$3:$B$14,2,FALSE),"")</f>
        <v/>
      </c>
      <c r="B587" s="24" t="str">
        <f t="shared" si="1"/>
        <v/>
      </c>
      <c r="C587" s="24" t="str">
        <f t="shared" si="2"/>
        <v/>
      </c>
      <c r="D587" s="35"/>
      <c r="E587" s="36"/>
      <c r="F587" s="37"/>
      <c r="G587" s="38"/>
      <c r="H587" s="38"/>
      <c r="I587" s="38"/>
      <c r="J587" s="38"/>
      <c r="K587" s="24" t="str">
        <f>IFERROR(VLOOKUP(J587,'ДДС статьи'!$A$2:$D$210,3,FALSE),"")</f>
        <v/>
      </c>
      <c r="L587" s="24" t="str">
        <f>IFERROR(VLOOKUP(J587,'ДДС статьи'!$A$2:$D$210,2,FALSE),"")</f>
        <v/>
      </c>
      <c r="M587" s="24" t="str">
        <f>IFERROR(VLOOKUP(J587,'ДДС статьи'!$A$2:$D$210,4,FALSE),"")</f>
        <v/>
      </c>
      <c r="N587" s="33"/>
      <c r="O587" s="39"/>
    </row>
    <row r="588">
      <c r="A588" s="24" t="str">
        <f>IFERROR(VLOOKUP(C588,'Технический лист'!$A$3:$B$14,2,FALSE),"")</f>
        <v/>
      </c>
      <c r="B588" s="24" t="str">
        <f t="shared" si="1"/>
        <v/>
      </c>
      <c r="C588" s="24" t="str">
        <f t="shared" si="2"/>
        <v/>
      </c>
      <c r="D588" s="35"/>
      <c r="E588" s="36"/>
      <c r="F588" s="37"/>
      <c r="G588" s="38"/>
      <c r="H588" s="38"/>
      <c r="I588" s="38"/>
      <c r="J588" s="38"/>
      <c r="K588" s="24" t="str">
        <f>IFERROR(VLOOKUP(J588,'ДДС статьи'!$A$2:$D$210,3,FALSE),"")</f>
        <v/>
      </c>
      <c r="L588" s="24" t="str">
        <f>IFERROR(VLOOKUP(J588,'ДДС статьи'!$A$2:$D$210,2,FALSE),"")</f>
        <v/>
      </c>
      <c r="M588" s="24" t="str">
        <f>IFERROR(VLOOKUP(J588,'ДДС статьи'!$A$2:$D$210,4,FALSE),"")</f>
        <v/>
      </c>
      <c r="N588" s="33"/>
      <c r="O588" s="39"/>
    </row>
    <row r="589">
      <c r="A589" s="24" t="str">
        <f>IFERROR(VLOOKUP(C589,'Технический лист'!$A$3:$B$14,2,FALSE),"")</f>
        <v/>
      </c>
      <c r="B589" s="24" t="str">
        <f t="shared" si="1"/>
        <v/>
      </c>
      <c r="C589" s="24" t="str">
        <f t="shared" si="2"/>
        <v/>
      </c>
      <c r="D589" s="35"/>
      <c r="E589" s="36"/>
      <c r="F589" s="37"/>
      <c r="G589" s="38"/>
      <c r="H589" s="38"/>
      <c r="I589" s="38"/>
      <c r="J589" s="38"/>
      <c r="K589" s="24" t="str">
        <f>IFERROR(VLOOKUP(J589,'ДДС статьи'!$A$2:$D$210,3,FALSE),"")</f>
        <v/>
      </c>
      <c r="L589" s="24" t="str">
        <f>IFERROR(VLOOKUP(J589,'ДДС статьи'!$A$2:$D$210,2,FALSE),"")</f>
        <v/>
      </c>
      <c r="M589" s="24" t="str">
        <f>IFERROR(VLOOKUP(J589,'ДДС статьи'!$A$2:$D$210,4,FALSE),"")</f>
        <v/>
      </c>
      <c r="N589" s="33"/>
      <c r="O589" s="39"/>
    </row>
    <row r="590">
      <c r="A590" s="24" t="str">
        <f>IFERROR(VLOOKUP(C590,'Технический лист'!$A$3:$B$14,2,FALSE),"")</f>
        <v/>
      </c>
      <c r="B590" s="24" t="str">
        <f t="shared" si="1"/>
        <v/>
      </c>
      <c r="C590" s="24" t="str">
        <f t="shared" si="2"/>
        <v/>
      </c>
      <c r="D590" s="35"/>
      <c r="E590" s="36"/>
      <c r="F590" s="37"/>
      <c r="G590" s="38"/>
      <c r="H590" s="38"/>
      <c r="I590" s="38"/>
      <c r="J590" s="38"/>
      <c r="K590" s="24" t="str">
        <f>IFERROR(VLOOKUP(J590,'ДДС статьи'!$A$2:$D$210,3,FALSE),"")</f>
        <v/>
      </c>
      <c r="L590" s="24" t="str">
        <f>IFERROR(VLOOKUP(J590,'ДДС статьи'!$A$2:$D$210,2,FALSE),"")</f>
        <v/>
      </c>
      <c r="M590" s="24" t="str">
        <f>IFERROR(VLOOKUP(J590,'ДДС статьи'!$A$2:$D$210,4,FALSE),"")</f>
        <v/>
      </c>
      <c r="N590" s="33"/>
      <c r="O590" s="39"/>
    </row>
    <row r="591">
      <c r="A591" s="24" t="str">
        <f>IFERROR(VLOOKUP(C591,'Технический лист'!$A$3:$B$14,2,FALSE),"")</f>
        <v/>
      </c>
      <c r="B591" s="24" t="str">
        <f t="shared" si="1"/>
        <v/>
      </c>
      <c r="C591" s="24" t="str">
        <f t="shared" si="2"/>
        <v/>
      </c>
      <c r="D591" s="35"/>
      <c r="E591" s="36"/>
      <c r="F591" s="37"/>
      <c r="G591" s="38"/>
      <c r="H591" s="38"/>
      <c r="I591" s="38"/>
      <c r="J591" s="38"/>
      <c r="K591" s="24" t="str">
        <f>IFERROR(VLOOKUP(J591,'ДДС статьи'!$A$2:$D$210,3,FALSE),"")</f>
        <v/>
      </c>
      <c r="L591" s="24" t="str">
        <f>IFERROR(VLOOKUP(J591,'ДДС статьи'!$A$2:$D$210,2,FALSE),"")</f>
        <v/>
      </c>
      <c r="M591" s="24" t="str">
        <f>IFERROR(VLOOKUP(J591,'ДДС статьи'!$A$2:$D$210,4,FALSE),"")</f>
        <v/>
      </c>
      <c r="N591" s="33"/>
      <c r="O591" s="39"/>
    </row>
    <row r="592">
      <c r="A592" s="24" t="str">
        <f>IFERROR(VLOOKUP(C592,'Технический лист'!$A$3:$B$14,2,FALSE),"")</f>
        <v/>
      </c>
      <c r="B592" s="24" t="str">
        <f t="shared" si="1"/>
        <v/>
      </c>
      <c r="C592" s="24" t="str">
        <f t="shared" si="2"/>
        <v/>
      </c>
      <c r="D592" s="35"/>
      <c r="E592" s="36"/>
      <c r="F592" s="37"/>
      <c r="G592" s="38"/>
      <c r="H592" s="38"/>
      <c r="I592" s="38"/>
      <c r="J592" s="38"/>
      <c r="K592" s="24" t="str">
        <f>IFERROR(VLOOKUP(J592,'ДДС статьи'!$A$2:$D$210,3,FALSE),"")</f>
        <v/>
      </c>
      <c r="L592" s="24" t="str">
        <f>IFERROR(VLOOKUP(J592,'ДДС статьи'!$A$2:$D$210,2,FALSE),"")</f>
        <v/>
      </c>
      <c r="M592" s="24" t="str">
        <f>IFERROR(VLOOKUP(J592,'ДДС статьи'!$A$2:$D$210,4,FALSE),"")</f>
        <v/>
      </c>
      <c r="N592" s="33"/>
      <c r="O592" s="39"/>
    </row>
    <row r="593">
      <c r="A593" s="24" t="str">
        <f>IFERROR(VLOOKUP(C593,'Технический лист'!$A$3:$B$14,2,FALSE),"")</f>
        <v/>
      </c>
      <c r="B593" s="24" t="str">
        <f t="shared" si="1"/>
        <v/>
      </c>
      <c r="C593" s="24" t="str">
        <f t="shared" si="2"/>
        <v/>
      </c>
      <c r="D593" s="35"/>
      <c r="E593" s="36"/>
      <c r="F593" s="37"/>
      <c r="G593" s="38"/>
      <c r="H593" s="38"/>
      <c r="I593" s="38"/>
      <c r="J593" s="38"/>
      <c r="K593" s="24" t="str">
        <f>IFERROR(VLOOKUP(J593,'ДДС статьи'!$A$2:$D$210,3,FALSE),"")</f>
        <v/>
      </c>
      <c r="L593" s="24" t="str">
        <f>IFERROR(VLOOKUP(J593,'ДДС статьи'!$A$2:$D$210,2,FALSE),"")</f>
        <v/>
      </c>
      <c r="M593" s="24" t="str">
        <f>IFERROR(VLOOKUP(J593,'ДДС статьи'!$A$2:$D$210,4,FALSE),"")</f>
        <v/>
      </c>
      <c r="N593" s="33"/>
      <c r="O593" s="39"/>
    </row>
    <row r="594">
      <c r="A594" s="24" t="str">
        <f>IFERROR(VLOOKUP(C594,'Технический лист'!$A$3:$B$14,2,FALSE),"")</f>
        <v/>
      </c>
      <c r="B594" s="24" t="str">
        <f t="shared" si="1"/>
        <v/>
      </c>
      <c r="C594" s="24" t="str">
        <f t="shared" si="2"/>
        <v/>
      </c>
      <c r="D594" s="35"/>
      <c r="E594" s="36"/>
      <c r="F594" s="37"/>
      <c r="G594" s="38"/>
      <c r="H594" s="38"/>
      <c r="I594" s="38"/>
      <c r="J594" s="38"/>
      <c r="K594" s="24" t="str">
        <f>IFERROR(VLOOKUP(J594,'ДДС статьи'!$A$2:$D$210,3,FALSE),"")</f>
        <v/>
      </c>
      <c r="L594" s="24" t="str">
        <f>IFERROR(VLOOKUP(J594,'ДДС статьи'!$A$2:$D$210,2,FALSE),"")</f>
        <v/>
      </c>
      <c r="M594" s="24" t="str">
        <f>IFERROR(VLOOKUP(J594,'ДДС статьи'!$A$2:$D$210,4,FALSE),"")</f>
        <v/>
      </c>
      <c r="N594" s="33"/>
      <c r="O594" s="39"/>
    </row>
    <row r="595">
      <c r="A595" s="24" t="str">
        <f>IFERROR(VLOOKUP(C595,'Технический лист'!$A$3:$B$14,2,FALSE),"")</f>
        <v/>
      </c>
      <c r="B595" s="24" t="str">
        <f t="shared" si="1"/>
        <v/>
      </c>
      <c r="C595" s="24" t="str">
        <f t="shared" si="2"/>
        <v/>
      </c>
      <c r="D595" s="35"/>
      <c r="E595" s="36"/>
      <c r="F595" s="37"/>
      <c r="G595" s="38"/>
      <c r="H595" s="38"/>
      <c r="I595" s="38"/>
      <c r="J595" s="38"/>
      <c r="K595" s="24" t="str">
        <f>IFERROR(VLOOKUP(J595,'ДДС статьи'!$A$2:$D$210,3,FALSE),"")</f>
        <v/>
      </c>
      <c r="L595" s="24" t="str">
        <f>IFERROR(VLOOKUP(J595,'ДДС статьи'!$A$2:$D$210,2,FALSE),"")</f>
        <v/>
      </c>
      <c r="M595" s="24" t="str">
        <f>IFERROR(VLOOKUP(J595,'ДДС статьи'!$A$2:$D$210,4,FALSE),"")</f>
        <v/>
      </c>
      <c r="N595" s="33"/>
      <c r="O595" s="39"/>
    </row>
    <row r="596">
      <c r="A596" s="24" t="str">
        <f>IFERROR(VLOOKUP(C596,'Технический лист'!$A$3:$B$14,2,FALSE),"")</f>
        <v/>
      </c>
      <c r="B596" s="24" t="str">
        <f t="shared" si="1"/>
        <v/>
      </c>
      <c r="C596" s="24" t="str">
        <f t="shared" si="2"/>
        <v/>
      </c>
      <c r="D596" s="35"/>
      <c r="E596" s="36"/>
      <c r="F596" s="37"/>
      <c r="G596" s="38"/>
      <c r="H596" s="38"/>
      <c r="I596" s="38"/>
      <c r="J596" s="38"/>
      <c r="K596" s="24" t="str">
        <f>IFERROR(VLOOKUP(J596,'ДДС статьи'!$A$2:$D$210,3,FALSE),"")</f>
        <v/>
      </c>
      <c r="L596" s="24" t="str">
        <f>IFERROR(VLOOKUP(J596,'ДДС статьи'!$A$2:$D$210,2,FALSE),"")</f>
        <v/>
      </c>
      <c r="M596" s="24" t="str">
        <f>IFERROR(VLOOKUP(J596,'ДДС статьи'!$A$2:$D$210,4,FALSE),"")</f>
        <v/>
      </c>
      <c r="N596" s="33"/>
      <c r="O596" s="39"/>
    </row>
    <row r="597">
      <c r="A597" s="24" t="str">
        <f>IFERROR(VLOOKUP(C597,'Технический лист'!$A$3:$B$14,2,FALSE),"")</f>
        <v/>
      </c>
      <c r="B597" s="24" t="str">
        <f t="shared" si="1"/>
        <v/>
      </c>
      <c r="C597" s="24" t="str">
        <f t="shared" si="2"/>
        <v/>
      </c>
      <c r="D597" s="35"/>
      <c r="E597" s="36"/>
      <c r="F597" s="37"/>
      <c r="G597" s="38"/>
      <c r="H597" s="38"/>
      <c r="I597" s="38"/>
      <c r="J597" s="38"/>
      <c r="K597" s="24" t="str">
        <f>IFERROR(VLOOKUP(J597,'ДДС статьи'!$A$2:$D$210,3,FALSE),"")</f>
        <v/>
      </c>
      <c r="L597" s="24" t="str">
        <f>IFERROR(VLOOKUP(J597,'ДДС статьи'!$A$2:$D$210,2,FALSE),"")</f>
        <v/>
      </c>
      <c r="M597" s="24" t="str">
        <f>IFERROR(VLOOKUP(J597,'ДДС статьи'!$A$2:$D$210,4,FALSE),"")</f>
        <v/>
      </c>
      <c r="N597" s="33"/>
      <c r="O597" s="39"/>
    </row>
    <row r="598">
      <c r="A598" s="24" t="str">
        <f>IFERROR(VLOOKUP(C598,'Технический лист'!$A$3:$B$14,2,FALSE),"")</f>
        <v/>
      </c>
      <c r="B598" s="24" t="str">
        <f t="shared" si="1"/>
        <v/>
      </c>
      <c r="C598" s="24" t="str">
        <f t="shared" si="2"/>
        <v/>
      </c>
      <c r="D598" s="35"/>
      <c r="E598" s="36"/>
      <c r="F598" s="37"/>
      <c r="G598" s="38"/>
      <c r="H598" s="38"/>
      <c r="I598" s="38"/>
      <c r="J598" s="38"/>
      <c r="K598" s="24" t="str">
        <f>IFERROR(VLOOKUP(J598,'ДДС статьи'!$A$2:$D$210,3,FALSE),"")</f>
        <v/>
      </c>
      <c r="L598" s="24" t="str">
        <f>IFERROR(VLOOKUP(J598,'ДДС статьи'!$A$2:$D$210,2,FALSE),"")</f>
        <v/>
      </c>
      <c r="M598" s="24" t="str">
        <f>IFERROR(VLOOKUP(J598,'ДДС статьи'!$A$2:$D$210,4,FALSE),"")</f>
        <v/>
      </c>
      <c r="N598" s="33"/>
      <c r="O598" s="39"/>
    </row>
    <row r="599">
      <c r="A599" s="24" t="str">
        <f>IFERROR(VLOOKUP(C599,'Технический лист'!$A$3:$B$14,2,FALSE),"")</f>
        <v/>
      </c>
      <c r="B599" s="24" t="str">
        <f t="shared" si="1"/>
        <v/>
      </c>
      <c r="C599" s="24" t="str">
        <f t="shared" si="2"/>
        <v/>
      </c>
      <c r="D599" s="35"/>
      <c r="E599" s="36"/>
      <c r="F599" s="37"/>
      <c r="G599" s="38"/>
      <c r="H599" s="38"/>
      <c r="I599" s="38"/>
      <c r="J599" s="38"/>
      <c r="K599" s="24" t="str">
        <f>IFERROR(VLOOKUP(J599,'ДДС статьи'!$A$2:$D$210,3,FALSE),"")</f>
        <v/>
      </c>
      <c r="L599" s="24" t="str">
        <f>IFERROR(VLOOKUP(J599,'ДДС статьи'!$A$2:$D$210,2,FALSE),"")</f>
        <v/>
      </c>
      <c r="M599" s="24" t="str">
        <f>IFERROR(VLOOKUP(J599,'ДДС статьи'!$A$2:$D$210,4,FALSE),"")</f>
        <v/>
      </c>
      <c r="N599" s="33"/>
      <c r="O599" s="39"/>
    </row>
    <row r="600">
      <c r="A600" s="24" t="str">
        <f>IFERROR(VLOOKUP(C600,'Технический лист'!$A$3:$B$14,2,FALSE),"")</f>
        <v/>
      </c>
      <c r="B600" s="24" t="str">
        <f t="shared" si="1"/>
        <v/>
      </c>
      <c r="C600" s="24" t="str">
        <f t="shared" si="2"/>
        <v/>
      </c>
      <c r="D600" s="35"/>
      <c r="E600" s="36"/>
      <c r="F600" s="37"/>
      <c r="G600" s="38"/>
      <c r="H600" s="38"/>
      <c r="I600" s="38"/>
      <c r="J600" s="38"/>
      <c r="K600" s="24" t="str">
        <f>IFERROR(VLOOKUP(J600,'ДДС статьи'!$A$2:$D$210,3,FALSE),"")</f>
        <v/>
      </c>
      <c r="L600" s="24" t="str">
        <f>IFERROR(VLOOKUP(J600,'ДДС статьи'!$A$2:$D$210,2,FALSE),"")</f>
        <v/>
      </c>
      <c r="M600" s="24" t="str">
        <f>IFERROR(VLOOKUP(J600,'ДДС статьи'!$A$2:$D$210,4,FALSE),"")</f>
        <v/>
      </c>
      <c r="N600" s="33"/>
      <c r="O600" s="39"/>
    </row>
    <row r="601">
      <c r="A601" s="24" t="str">
        <f>IFERROR(VLOOKUP(C601,'Технический лист'!$A$3:$B$14,2,FALSE),"")</f>
        <v/>
      </c>
      <c r="B601" s="24" t="str">
        <f t="shared" si="1"/>
        <v/>
      </c>
      <c r="C601" s="24" t="str">
        <f t="shared" si="2"/>
        <v/>
      </c>
      <c r="D601" s="35"/>
      <c r="E601" s="36"/>
      <c r="F601" s="37"/>
      <c r="G601" s="38"/>
      <c r="H601" s="38"/>
      <c r="I601" s="38"/>
      <c r="J601" s="38"/>
      <c r="K601" s="24" t="str">
        <f>IFERROR(VLOOKUP(J601,'ДДС статьи'!$A$2:$D$210,3,FALSE),"")</f>
        <v/>
      </c>
      <c r="L601" s="24" t="str">
        <f>IFERROR(VLOOKUP(J601,'ДДС статьи'!$A$2:$D$210,2,FALSE),"")</f>
        <v/>
      </c>
      <c r="M601" s="24" t="str">
        <f>IFERROR(VLOOKUP(J601,'ДДС статьи'!$A$2:$D$210,4,FALSE),"")</f>
        <v/>
      </c>
      <c r="N601" s="33"/>
      <c r="O601" s="39"/>
    </row>
    <row r="602">
      <c r="A602" s="24" t="str">
        <f>IFERROR(VLOOKUP(C602,'Технический лист'!$A$3:$B$14,2,FALSE),"")</f>
        <v/>
      </c>
      <c r="B602" s="24" t="str">
        <f t="shared" si="1"/>
        <v/>
      </c>
      <c r="C602" s="24" t="str">
        <f t="shared" si="2"/>
        <v/>
      </c>
      <c r="D602" s="35"/>
      <c r="E602" s="36"/>
      <c r="F602" s="37"/>
      <c r="G602" s="38"/>
      <c r="H602" s="38"/>
      <c r="I602" s="38"/>
      <c r="J602" s="38"/>
      <c r="K602" s="24" t="str">
        <f>IFERROR(VLOOKUP(J602,'ДДС статьи'!$A$2:$D$210,3,FALSE),"")</f>
        <v/>
      </c>
      <c r="L602" s="24" t="str">
        <f>IFERROR(VLOOKUP(J602,'ДДС статьи'!$A$2:$D$210,2,FALSE),"")</f>
        <v/>
      </c>
      <c r="M602" s="24" t="str">
        <f>IFERROR(VLOOKUP(J602,'ДДС статьи'!$A$2:$D$210,4,FALSE),"")</f>
        <v/>
      </c>
      <c r="N602" s="33"/>
      <c r="O602" s="39"/>
    </row>
    <row r="603">
      <c r="A603" s="24" t="str">
        <f>IFERROR(VLOOKUP(C603,'Технический лист'!$A$3:$B$14,2,FALSE),"")</f>
        <v/>
      </c>
      <c r="B603" s="24" t="str">
        <f t="shared" si="1"/>
        <v/>
      </c>
      <c r="C603" s="24" t="str">
        <f t="shared" si="2"/>
        <v/>
      </c>
      <c r="D603" s="35"/>
      <c r="E603" s="36"/>
      <c r="F603" s="37"/>
      <c r="G603" s="38"/>
      <c r="H603" s="38"/>
      <c r="I603" s="38"/>
      <c r="J603" s="38"/>
      <c r="K603" s="24" t="str">
        <f>IFERROR(VLOOKUP(J603,'ДДС статьи'!$A$2:$D$210,3,FALSE),"")</f>
        <v/>
      </c>
      <c r="L603" s="24" t="str">
        <f>IFERROR(VLOOKUP(J603,'ДДС статьи'!$A$2:$D$210,2,FALSE),"")</f>
        <v/>
      </c>
      <c r="M603" s="24" t="str">
        <f>IFERROR(VLOOKUP(J603,'ДДС статьи'!$A$2:$D$210,4,FALSE),"")</f>
        <v/>
      </c>
      <c r="N603" s="33"/>
      <c r="O603" s="39"/>
    </row>
    <row r="604">
      <c r="A604" s="24" t="str">
        <f>IFERROR(VLOOKUP(C604,'Технический лист'!$A$3:$B$14,2,FALSE),"")</f>
        <v/>
      </c>
      <c r="B604" s="24" t="str">
        <f t="shared" si="1"/>
        <v/>
      </c>
      <c r="C604" s="24" t="str">
        <f t="shared" si="2"/>
        <v/>
      </c>
      <c r="D604" s="35"/>
      <c r="E604" s="36"/>
      <c r="F604" s="37"/>
      <c r="G604" s="38"/>
      <c r="H604" s="38"/>
      <c r="I604" s="38"/>
      <c r="J604" s="38"/>
      <c r="K604" s="24" t="str">
        <f>IFERROR(VLOOKUP(J604,'ДДС статьи'!$A$2:$D$210,3,FALSE),"")</f>
        <v/>
      </c>
      <c r="L604" s="24" t="str">
        <f>IFERROR(VLOOKUP(J604,'ДДС статьи'!$A$2:$D$210,2,FALSE),"")</f>
        <v/>
      </c>
      <c r="M604" s="24" t="str">
        <f>IFERROR(VLOOKUP(J604,'ДДС статьи'!$A$2:$D$210,4,FALSE),"")</f>
        <v/>
      </c>
      <c r="N604" s="33"/>
      <c r="O604" s="39"/>
    </row>
    <row r="605">
      <c r="A605" s="24" t="str">
        <f>IFERROR(VLOOKUP(C605,'Технический лист'!$A$3:$B$14,2,FALSE),"")</f>
        <v/>
      </c>
      <c r="B605" s="24" t="str">
        <f t="shared" si="1"/>
        <v/>
      </c>
      <c r="C605" s="24" t="str">
        <f t="shared" si="2"/>
        <v/>
      </c>
      <c r="D605" s="35"/>
      <c r="E605" s="36"/>
      <c r="F605" s="37"/>
      <c r="G605" s="38"/>
      <c r="H605" s="38"/>
      <c r="I605" s="38"/>
      <c r="J605" s="38"/>
      <c r="K605" s="24" t="str">
        <f>IFERROR(VLOOKUP(J605,'ДДС статьи'!$A$2:$D$210,3,FALSE),"")</f>
        <v/>
      </c>
      <c r="L605" s="24" t="str">
        <f>IFERROR(VLOOKUP(J605,'ДДС статьи'!$A$2:$D$210,2,FALSE),"")</f>
        <v/>
      </c>
      <c r="M605" s="24" t="str">
        <f>IFERROR(VLOOKUP(J605,'ДДС статьи'!$A$2:$D$210,4,FALSE),"")</f>
        <v/>
      </c>
      <c r="N605" s="33"/>
      <c r="O605" s="39"/>
    </row>
    <row r="606">
      <c r="A606" s="24" t="str">
        <f>IFERROR(VLOOKUP(C606,'Технический лист'!$A$3:$B$14,2,FALSE),"")</f>
        <v/>
      </c>
      <c r="B606" s="24" t="str">
        <f t="shared" si="1"/>
        <v/>
      </c>
      <c r="C606" s="24" t="str">
        <f t="shared" si="2"/>
        <v/>
      </c>
      <c r="D606" s="35"/>
      <c r="E606" s="36"/>
      <c r="F606" s="37"/>
      <c r="G606" s="38"/>
      <c r="H606" s="38"/>
      <c r="I606" s="38"/>
      <c r="J606" s="38"/>
      <c r="K606" s="24" t="str">
        <f>IFERROR(VLOOKUP(J606,'ДДС статьи'!$A$2:$D$210,3,FALSE),"")</f>
        <v/>
      </c>
      <c r="L606" s="24" t="str">
        <f>IFERROR(VLOOKUP(J606,'ДДС статьи'!$A$2:$D$210,2,FALSE),"")</f>
        <v/>
      </c>
      <c r="M606" s="24" t="str">
        <f>IFERROR(VLOOKUP(J606,'ДДС статьи'!$A$2:$D$210,4,FALSE),"")</f>
        <v/>
      </c>
      <c r="N606" s="33"/>
      <c r="O606" s="39"/>
    </row>
    <row r="607">
      <c r="A607" s="24" t="str">
        <f>IFERROR(VLOOKUP(C607,'Технический лист'!$A$3:$B$14,2,FALSE),"")</f>
        <v/>
      </c>
      <c r="B607" s="24" t="str">
        <f t="shared" si="1"/>
        <v/>
      </c>
      <c r="C607" s="24" t="str">
        <f t="shared" si="2"/>
        <v/>
      </c>
      <c r="D607" s="35"/>
      <c r="E607" s="36"/>
      <c r="F607" s="37"/>
      <c r="G607" s="38"/>
      <c r="H607" s="38"/>
      <c r="I607" s="38"/>
      <c r="J607" s="38"/>
      <c r="K607" s="24" t="str">
        <f>IFERROR(VLOOKUP(J607,'ДДС статьи'!$A$2:$D$210,3,FALSE),"")</f>
        <v/>
      </c>
      <c r="L607" s="24" t="str">
        <f>IFERROR(VLOOKUP(J607,'ДДС статьи'!$A$2:$D$210,2,FALSE),"")</f>
        <v/>
      </c>
      <c r="M607" s="24" t="str">
        <f>IFERROR(VLOOKUP(J607,'ДДС статьи'!$A$2:$D$210,4,FALSE),"")</f>
        <v/>
      </c>
      <c r="N607" s="33"/>
      <c r="O607" s="39"/>
    </row>
    <row r="608">
      <c r="A608" s="24" t="str">
        <f>IFERROR(VLOOKUP(C608,'Технический лист'!$A$3:$B$14,2,FALSE),"")</f>
        <v/>
      </c>
      <c r="B608" s="24" t="str">
        <f t="shared" si="1"/>
        <v/>
      </c>
      <c r="C608" s="24" t="str">
        <f t="shared" si="2"/>
        <v/>
      </c>
      <c r="D608" s="35"/>
      <c r="E608" s="36"/>
      <c r="F608" s="37"/>
      <c r="G608" s="38"/>
      <c r="H608" s="38"/>
      <c r="I608" s="38"/>
      <c r="J608" s="38"/>
      <c r="K608" s="24" t="str">
        <f>IFERROR(VLOOKUP(J608,'ДДС статьи'!$A$2:$D$210,3,FALSE),"")</f>
        <v/>
      </c>
      <c r="L608" s="24" t="str">
        <f>IFERROR(VLOOKUP(J608,'ДДС статьи'!$A$2:$D$210,2,FALSE),"")</f>
        <v/>
      </c>
      <c r="M608" s="24" t="str">
        <f>IFERROR(VLOOKUP(J608,'ДДС статьи'!$A$2:$D$210,4,FALSE),"")</f>
        <v/>
      </c>
      <c r="N608" s="33"/>
      <c r="O608" s="39"/>
    </row>
    <row r="609">
      <c r="A609" s="24" t="str">
        <f>IFERROR(VLOOKUP(C609,'Технический лист'!$A$3:$B$14,2,FALSE),"")</f>
        <v/>
      </c>
      <c r="B609" s="24" t="str">
        <f t="shared" si="1"/>
        <v/>
      </c>
      <c r="C609" s="24" t="str">
        <f t="shared" si="2"/>
        <v/>
      </c>
      <c r="D609" s="35"/>
      <c r="E609" s="36"/>
      <c r="F609" s="37"/>
      <c r="G609" s="38"/>
      <c r="H609" s="38"/>
      <c r="I609" s="38"/>
      <c r="J609" s="38"/>
      <c r="K609" s="24" t="str">
        <f>IFERROR(VLOOKUP(J609,'ДДС статьи'!$A$2:$D$210,3,FALSE),"")</f>
        <v/>
      </c>
      <c r="L609" s="24" t="str">
        <f>IFERROR(VLOOKUP(J609,'ДДС статьи'!$A$2:$D$210,2,FALSE),"")</f>
        <v/>
      </c>
      <c r="M609" s="24" t="str">
        <f>IFERROR(VLOOKUP(J609,'ДДС статьи'!$A$2:$D$210,4,FALSE),"")</f>
        <v/>
      </c>
      <c r="N609" s="33"/>
      <c r="O609" s="39"/>
    </row>
    <row r="610">
      <c r="A610" s="24" t="str">
        <f>IFERROR(VLOOKUP(C610,'Технический лист'!$A$3:$B$14,2,FALSE),"")</f>
        <v/>
      </c>
      <c r="B610" s="24" t="str">
        <f t="shared" si="1"/>
        <v/>
      </c>
      <c r="C610" s="24" t="str">
        <f t="shared" si="2"/>
        <v/>
      </c>
      <c r="D610" s="35"/>
      <c r="E610" s="36"/>
      <c r="F610" s="37"/>
      <c r="G610" s="38"/>
      <c r="H610" s="38"/>
      <c r="I610" s="38"/>
      <c r="J610" s="38"/>
      <c r="K610" s="24" t="str">
        <f>IFERROR(VLOOKUP(J610,'ДДС статьи'!$A$2:$D$210,3,FALSE),"")</f>
        <v/>
      </c>
      <c r="L610" s="24" t="str">
        <f>IFERROR(VLOOKUP(J610,'ДДС статьи'!$A$2:$D$210,2,FALSE),"")</f>
        <v/>
      </c>
      <c r="M610" s="24" t="str">
        <f>IFERROR(VLOOKUP(J610,'ДДС статьи'!$A$2:$D$210,4,FALSE),"")</f>
        <v/>
      </c>
      <c r="N610" s="33"/>
      <c r="O610" s="39"/>
    </row>
    <row r="611">
      <c r="A611" s="24" t="str">
        <f>IFERROR(VLOOKUP(C611,'Технический лист'!$A$3:$B$14,2,FALSE),"")</f>
        <v/>
      </c>
      <c r="B611" s="24" t="str">
        <f t="shared" si="1"/>
        <v/>
      </c>
      <c r="C611" s="24" t="str">
        <f t="shared" si="2"/>
        <v/>
      </c>
      <c r="D611" s="35"/>
      <c r="E611" s="36"/>
      <c r="F611" s="37"/>
      <c r="G611" s="38"/>
      <c r="H611" s="38"/>
      <c r="I611" s="38"/>
      <c r="J611" s="38"/>
      <c r="K611" s="24" t="str">
        <f>IFERROR(VLOOKUP(J611,'ДДС статьи'!$A$2:$D$210,3,FALSE),"")</f>
        <v/>
      </c>
      <c r="L611" s="24" t="str">
        <f>IFERROR(VLOOKUP(J611,'ДДС статьи'!$A$2:$D$210,2,FALSE),"")</f>
        <v/>
      </c>
      <c r="M611" s="24" t="str">
        <f>IFERROR(VLOOKUP(J611,'ДДС статьи'!$A$2:$D$210,4,FALSE),"")</f>
        <v/>
      </c>
      <c r="N611" s="33"/>
      <c r="O611" s="39"/>
    </row>
    <row r="612">
      <c r="A612" s="24" t="str">
        <f>IFERROR(VLOOKUP(C612,'Технический лист'!$A$3:$B$14,2,FALSE),"")</f>
        <v/>
      </c>
      <c r="B612" s="24" t="str">
        <f t="shared" si="1"/>
        <v/>
      </c>
      <c r="C612" s="24" t="str">
        <f t="shared" si="2"/>
        <v/>
      </c>
      <c r="D612" s="35"/>
      <c r="E612" s="36"/>
      <c r="F612" s="37"/>
      <c r="G612" s="38"/>
      <c r="H612" s="38"/>
      <c r="I612" s="38"/>
      <c r="J612" s="38"/>
      <c r="K612" s="24" t="str">
        <f>IFERROR(VLOOKUP(J612,'ДДС статьи'!$A$2:$D$210,3,FALSE),"")</f>
        <v/>
      </c>
      <c r="L612" s="24" t="str">
        <f>IFERROR(VLOOKUP(J612,'ДДС статьи'!$A$2:$D$210,2,FALSE),"")</f>
        <v/>
      </c>
      <c r="M612" s="24" t="str">
        <f>IFERROR(VLOOKUP(J612,'ДДС статьи'!$A$2:$D$210,4,FALSE),"")</f>
        <v/>
      </c>
      <c r="N612" s="33"/>
      <c r="O612" s="39"/>
    </row>
    <row r="613">
      <c r="A613" s="24" t="str">
        <f>IFERROR(VLOOKUP(C613,'Технический лист'!$A$3:$B$14,2,FALSE),"")</f>
        <v/>
      </c>
      <c r="B613" s="24" t="str">
        <f t="shared" si="1"/>
        <v/>
      </c>
      <c r="C613" s="24" t="str">
        <f t="shared" si="2"/>
        <v/>
      </c>
      <c r="D613" s="35"/>
      <c r="E613" s="36"/>
      <c r="F613" s="37"/>
      <c r="G613" s="38"/>
      <c r="H613" s="38"/>
      <c r="I613" s="38"/>
      <c r="J613" s="38"/>
      <c r="K613" s="24" t="str">
        <f>IFERROR(VLOOKUP(J613,'ДДС статьи'!$A$2:$D$210,3,FALSE),"")</f>
        <v/>
      </c>
      <c r="L613" s="24" t="str">
        <f>IFERROR(VLOOKUP(J613,'ДДС статьи'!$A$2:$D$210,2,FALSE),"")</f>
        <v/>
      </c>
      <c r="M613" s="24" t="str">
        <f>IFERROR(VLOOKUP(J613,'ДДС статьи'!$A$2:$D$210,4,FALSE),"")</f>
        <v/>
      </c>
      <c r="N613" s="33"/>
      <c r="O613" s="39"/>
    </row>
    <row r="614">
      <c r="A614" s="24" t="str">
        <f>IFERROR(VLOOKUP(C614,'Технический лист'!$A$3:$B$14,2,FALSE),"")</f>
        <v/>
      </c>
      <c r="B614" s="24" t="str">
        <f t="shared" si="1"/>
        <v/>
      </c>
      <c r="C614" s="24" t="str">
        <f t="shared" si="2"/>
        <v/>
      </c>
      <c r="D614" s="35"/>
      <c r="E614" s="36"/>
      <c r="F614" s="37"/>
      <c r="G614" s="38"/>
      <c r="H614" s="38"/>
      <c r="I614" s="38"/>
      <c r="J614" s="38"/>
      <c r="K614" s="24" t="str">
        <f>IFERROR(VLOOKUP(J614,'ДДС статьи'!$A$2:$D$210,3,FALSE),"")</f>
        <v/>
      </c>
      <c r="L614" s="24" t="str">
        <f>IFERROR(VLOOKUP(J614,'ДДС статьи'!$A$2:$D$210,2,FALSE),"")</f>
        <v/>
      </c>
      <c r="M614" s="24" t="str">
        <f>IFERROR(VLOOKUP(J614,'ДДС статьи'!$A$2:$D$210,4,FALSE),"")</f>
        <v/>
      </c>
      <c r="N614" s="33"/>
      <c r="O614" s="39"/>
    </row>
    <row r="615">
      <c r="A615" s="24" t="str">
        <f>IFERROR(VLOOKUP(C615,'Технический лист'!$A$3:$B$14,2,FALSE),"")</f>
        <v/>
      </c>
      <c r="B615" s="24" t="str">
        <f t="shared" si="1"/>
        <v/>
      </c>
      <c r="C615" s="24" t="str">
        <f t="shared" si="2"/>
        <v/>
      </c>
      <c r="D615" s="35"/>
      <c r="E615" s="36"/>
      <c r="F615" s="37"/>
      <c r="G615" s="38"/>
      <c r="H615" s="38"/>
      <c r="I615" s="38"/>
      <c r="J615" s="38"/>
      <c r="K615" s="24" t="str">
        <f>IFERROR(VLOOKUP(J615,'ДДС статьи'!$A$2:$D$210,3,FALSE),"")</f>
        <v/>
      </c>
      <c r="L615" s="24" t="str">
        <f>IFERROR(VLOOKUP(J615,'ДДС статьи'!$A$2:$D$210,2,FALSE),"")</f>
        <v/>
      </c>
      <c r="M615" s="24" t="str">
        <f>IFERROR(VLOOKUP(J615,'ДДС статьи'!$A$2:$D$210,4,FALSE),"")</f>
        <v/>
      </c>
      <c r="N615" s="33"/>
      <c r="O615" s="39"/>
    </row>
    <row r="616">
      <c r="A616" s="24" t="str">
        <f>IFERROR(VLOOKUP(C616,'Технический лист'!$A$3:$B$14,2,FALSE),"")</f>
        <v/>
      </c>
      <c r="B616" s="24" t="str">
        <f t="shared" si="1"/>
        <v/>
      </c>
      <c r="C616" s="24" t="str">
        <f t="shared" si="2"/>
        <v/>
      </c>
      <c r="D616" s="35"/>
      <c r="E616" s="36"/>
      <c r="F616" s="37"/>
      <c r="G616" s="38"/>
      <c r="H616" s="38"/>
      <c r="I616" s="38"/>
      <c r="J616" s="38"/>
      <c r="K616" s="24" t="str">
        <f>IFERROR(VLOOKUP(J616,'ДДС статьи'!$A$2:$D$210,3,FALSE),"")</f>
        <v/>
      </c>
      <c r="L616" s="24" t="str">
        <f>IFERROR(VLOOKUP(J616,'ДДС статьи'!$A$2:$D$210,2,FALSE),"")</f>
        <v/>
      </c>
      <c r="M616" s="24" t="str">
        <f>IFERROR(VLOOKUP(J616,'ДДС статьи'!$A$2:$D$210,4,FALSE),"")</f>
        <v/>
      </c>
      <c r="N616" s="33"/>
      <c r="O616" s="39"/>
    </row>
    <row r="617">
      <c r="A617" s="24" t="str">
        <f>IFERROR(VLOOKUP(C617,'Технический лист'!$A$3:$B$14,2,FALSE),"")</f>
        <v/>
      </c>
      <c r="B617" s="24" t="str">
        <f t="shared" si="1"/>
        <v/>
      </c>
      <c r="C617" s="24" t="str">
        <f t="shared" si="2"/>
        <v/>
      </c>
      <c r="D617" s="35"/>
      <c r="E617" s="36"/>
      <c r="F617" s="37"/>
      <c r="G617" s="38"/>
      <c r="H617" s="38"/>
      <c r="I617" s="38"/>
      <c r="J617" s="38"/>
      <c r="K617" s="24" t="str">
        <f>IFERROR(VLOOKUP(J617,'ДДС статьи'!$A$2:$D$210,3,FALSE),"")</f>
        <v/>
      </c>
      <c r="L617" s="24" t="str">
        <f>IFERROR(VLOOKUP(J617,'ДДС статьи'!$A$2:$D$210,2,FALSE),"")</f>
        <v/>
      </c>
      <c r="M617" s="24" t="str">
        <f>IFERROR(VLOOKUP(J617,'ДДС статьи'!$A$2:$D$210,4,FALSE),"")</f>
        <v/>
      </c>
      <c r="N617" s="33"/>
      <c r="O617" s="39"/>
    </row>
    <row r="618">
      <c r="A618" s="24" t="str">
        <f>IFERROR(VLOOKUP(C618,'Технический лист'!$A$3:$B$14,2,FALSE),"")</f>
        <v/>
      </c>
      <c r="B618" s="24" t="str">
        <f t="shared" si="1"/>
        <v/>
      </c>
      <c r="C618" s="24" t="str">
        <f t="shared" si="2"/>
        <v/>
      </c>
      <c r="D618" s="35"/>
      <c r="E618" s="36"/>
      <c r="F618" s="37"/>
      <c r="G618" s="38"/>
      <c r="H618" s="38"/>
      <c r="I618" s="38"/>
      <c r="J618" s="38"/>
      <c r="K618" s="24" t="str">
        <f>IFERROR(VLOOKUP(J618,'ДДС статьи'!$A$2:$D$210,3,FALSE),"")</f>
        <v/>
      </c>
      <c r="L618" s="24" t="str">
        <f>IFERROR(VLOOKUP(J618,'ДДС статьи'!$A$2:$D$210,2,FALSE),"")</f>
        <v/>
      </c>
      <c r="M618" s="24" t="str">
        <f>IFERROR(VLOOKUP(J618,'ДДС статьи'!$A$2:$D$210,4,FALSE),"")</f>
        <v/>
      </c>
      <c r="N618" s="33"/>
      <c r="O618" s="39"/>
    </row>
    <row r="619">
      <c r="A619" s="24" t="str">
        <f>IFERROR(VLOOKUP(C619,'Технический лист'!$A$3:$B$14,2,FALSE),"")</f>
        <v/>
      </c>
      <c r="B619" s="24" t="str">
        <f t="shared" si="1"/>
        <v/>
      </c>
      <c r="C619" s="24" t="str">
        <f t="shared" si="2"/>
        <v/>
      </c>
      <c r="D619" s="35"/>
      <c r="E619" s="36"/>
      <c r="F619" s="37"/>
      <c r="G619" s="38"/>
      <c r="H619" s="38"/>
      <c r="I619" s="38"/>
      <c r="J619" s="38"/>
      <c r="K619" s="24" t="str">
        <f>IFERROR(VLOOKUP(J619,'ДДС статьи'!$A$2:$D$210,3,FALSE),"")</f>
        <v/>
      </c>
      <c r="L619" s="24" t="str">
        <f>IFERROR(VLOOKUP(J619,'ДДС статьи'!$A$2:$D$210,2,FALSE),"")</f>
        <v/>
      </c>
      <c r="M619" s="24" t="str">
        <f>IFERROR(VLOOKUP(J619,'ДДС статьи'!$A$2:$D$210,4,FALSE),"")</f>
        <v/>
      </c>
      <c r="N619" s="33"/>
      <c r="O619" s="39"/>
    </row>
    <row r="620">
      <c r="A620" s="24" t="str">
        <f>IFERROR(VLOOKUP(C620,'Технический лист'!$A$3:$B$14,2,FALSE),"")</f>
        <v/>
      </c>
      <c r="B620" s="24" t="str">
        <f t="shared" si="1"/>
        <v/>
      </c>
      <c r="C620" s="24" t="str">
        <f t="shared" si="2"/>
        <v/>
      </c>
      <c r="D620" s="35"/>
      <c r="E620" s="36"/>
      <c r="F620" s="37"/>
      <c r="G620" s="38"/>
      <c r="H620" s="38"/>
      <c r="I620" s="38"/>
      <c r="J620" s="38"/>
      <c r="K620" s="24" t="str">
        <f>IFERROR(VLOOKUP(J620,'ДДС статьи'!$A$2:$D$210,3,FALSE),"")</f>
        <v/>
      </c>
      <c r="L620" s="24" t="str">
        <f>IFERROR(VLOOKUP(J620,'ДДС статьи'!$A$2:$D$210,2,FALSE),"")</f>
        <v/>
      </c>
      <c r="M620" s="24" t="str">
        <f>IFERROR(VLOOKUP(J620,'ДДС статьи'!$A$2:$D$210,4,FALSE),"")</f>
        <v/>
      </c>
      <c r="N620" s="33"/>
      <c r="O620" s="39"/>
    </row>
    <row r="621">
      <c r="A621" s="24" t="str">
        <f>IFERROR(VLOOKUP(C621,'Технический лист'!$A$3:$B$14,2,FALSE),"")</f>
        <v/>
      </c>
      <c r="B621" s="24" t="str">
        <f t="shared" si="1"/>
        <v/>
      </c>
      <c r="C621" s="24" t="str">
        <f t="shared" si="2"/>
        <v/>
      </c>
      <c r="D621" s="35"/>
      <c r="E621" s="36"/>
      <c r="F621" s="37"/>
      <c r="G621" s="38"/>
      <c r="H621" s="38"/>
      <c r="I621" s="38"/>
      <c r="J621" s="38"/>
      <c r="K621" s="24" t="str">
        <f>IFERROR(VLOOKUP(J621,'ДДС статьи'!$A$2:$D$210,3,FALSE),"")</f>
        <v/>
      </c>
      <c r="L621" s="24" t="str">
        <f>IFERROR(VLOOKUP(J621,'ДДС статьи'!$A$2:$D$210,2,FALSE),"")</f>
        <v/>
      </c>
      <c r="M621" s="24" t="str">
        <f>IFERROR(VLOOKUP(J621,'ДДС статьи'!$A$2:$D$210,4,FALSE),"")</f>
        <v/>
      </c>
      <c r="N621" s="33"/>
      <c r="O621" s="39"/>
    </row>
    <row r="622">
      <c r="A622" s="24" t="str">
        <f>IFERROR(VLOOKUP(C622,'Технический лист'!$A$3:$B$14,2,FALSE),"")</f>
        <v/>
      </c>
      <c r="B622" s="24" t="str">
        <f t="shared" si="1"/>
        <v/>
      </c>
      <c r="C622" s="24" t="str">
        <f t="shared" si="2"/>
        <v/>
      </c>
      <c r="D622" s="35"/>
      <c r="E622" s="36"/>
      <c r="F622" s="37"/>
      <c r="G622" s="38"/>
      <c r="H622" s="38"/>
      <c r="I622" s="38"/>
      <c r="J622" s="38"/>
      <c r="K622" s="24" t="str">
        <f>IFERROR(VLOOKUP(J622,'ДДС статьи'!$A$2:$D$210,3,FALSE),"")</f>
        <v/>
      </c>
      <c r="L622" s="24" t="str">
        <f>IFERROR(VLOOKUP(J622,'ДДС статьи'!$A$2:$D$210,2,FALSE),"")</f>
        <v/>
      </c>
      <c r="M622" s="24" t="str">
        <f>IFERROR(VLOOKUP(J622,'ДДС статьи'!$A$2:$D$210,4,FALSE),"")</f>
        <v/>
      </c>
      <c r="N622" s="33"/>
      <c r="O622" s="39"/>
    </row>
    <row r="623">
      <c r="A623" s="24" t="str">
        <f>IFERROR(VLOOKUP(C623,'Технический лист'!$A$3:$B$14,2,FALSE),"")</f>
        <v/>
      </c>
      <c r="B623" s="24" t="str">
        <f t="shared" si="1"/>
        <v/>
      </c>
      <c r="C623" s="24" t="str">
        <f t="shared" si="2"/>
        <v/>
      </c>
      <c r="D623" s="35"/>
      <c r="E623" s="36"/>
      <c r="F623" s="37"/>
      <c r="G623" s="38"/>
      <c r="H623" s="38"/>
      <c r="I623" s="38"/>
      <c r="J623" s="38"/>
      <c r="K623" s="24" t="str">
        <f>IFERROR(VLOOKUP(J623,'ДДС статьи'!$A$2:$D$210,3,FALSE),"")</f>
        <v/>
      </c>
      <c r="L623" s="24" t="str">
        <f>IFERROR(VLOOKUP(J623,'ДДС статьи'!$A$2:$D$210,2,FALSE),"")</f>
        <v/>
      </c>
      <c r="M623" s="24" t="str">
        <f>IFERROR(VLOOKUP(J623,'ДДС статьи'!$A$2:$D$210,4,FALSE),"")</f>
        <v/>
      </c>
      <c r="N623" s="33"/>
      <c r="O623" s="39"/>
    </row>
    <row r="624">
      <c r="A624" s="24" t="str">
        <f>IFERROR(VLOOKUP(C624,'Технический лист'!$A$3:$B$14,2,FALSE),"")</f>
        <v/>
      </c>
      <c r="B624" s="24" t="str">
        <f t="shared" si="1"/>
        <v/>
      </c>
      <c r="C624" s="24" t="str">
        <f t="shared" si="2"/>
        <v/>
      </c>
      <c r="D624" s="35"/>
      <c r="E624" s="36"/>
      <c r="F624" s="37"/>
      <c r="G624" s="38"/>
      <c r="H624" s="38"/>
      <c r="I624" s="38"/>
      <c r="J624" s="38"/>
      <c r="K624" s="24" t="str">
        <f>IFERROR(VLOOKUP(J624,'ДДС статьи'!$A$2:$D$210,3,FALSE),"")</f>
        <v/>
      </c>
      <c r="L624" s="24" t="str">
        <f>IFERROR(VLOOKUP(J624,'ДДС статьи'!$A$2:$D$210,2,FALSE),"")</f>
        <v/>
      </c>
      <c r="M624" s="24" t="str">
        <f>IFERROR(VLOOKUP(J624,'ДДС статьи'!$A$2:$D$210,4,FALSE),"")</f>
        <v/>
      </c>
      <c r="N624" s="33"/>
      <c r="O624" s="39"/>
    </row>
    <row r="625">
      <c r="A625" s="24" t="str">
        <f>IFERROR(VLOOKUP(C625,'Технический лист'!$A$3:$B$14,2,FALSE),"")</f>
        <v/>
      </c>
      <c r="B625" s="24" t="str">
        <f t="shared" si="1"/>
        <v/>
      </c>
      <c r="C625" s="24" t="str">
        <f t="shared" si="2"/>
        <v/>
      </c>
      <c r="D625" s="35"/>
      <c r="E625" s="36"/>
      <c r="F625" s="37"/>
      <c r="G625" s="38"/>
      <c r="H625" s="38"/>
      <c r="I625" s="38"/>
      <c r="J625" s="38"/>
      <c r="K625" s="24" t="str">
        <f>IFERROR(VLOOKUP(J625,'ДДС статьи'!$A$2:$D$210,3,FALSE),"")</f>
        <v/>
      </c>
      <c r="L625" s="24" t="str">
        <f>IFERROR(VLOOKUP(J625,'ДДС статьи'!$A$2:$D$210,2,FALSE),"")</f>
        <v/>
      </c>
      <c r="M625" s="24" t="str">
        <f>IFERROR(VLOOKUP(J625,'ДДС статьи'!$A$2:$D$210,4,FALSE),"")</f>
        <v/>
      </c>
      <c r="N625" s="33"/>
      <c r="O625" s="39"/>
    </row>
    <row r="626">
      <c r="A626" s="24" t="str">
        <f>IFERROR(VLOOKUP(C626,'Технический лист'!$A$3:$B$14,2,FALSE),"")</f>
        <v/>
      </c>
      <c r="B626" s="24" t="str">
        <f t="shared" si="1"/>
        <v/>
      </c>
      <c r="C626" s="24" t="str">
        <f t="shared" si="2"/>
        <v/>
      </c>
      <c r="D626" s="35"/>
      <c r="E626" s="36"/>
      <c r="F626" s="37"/>
      <c r="G626" s="38"/>
      <c r="H626" s="38"/>
      <c r="I626" s="38"/>
      <c r="J626" s="38"/>
      <c r="K626" s="24" t="str">
        <f>IFERROR(VLOOKUP(J626,'ДДС статьи'!$A$2:$D$210,3,FALSE),"")</f>
        <v/>
      </c>
      <c r="L626" s="24" t="str">
        <f>IFERROR(VLOOKUP(J626,'ДДС статьи'!$A$2:$D$210,2,FALSE),"")</f>
        <v/>
      </c>
      <c r="M626" s="24" t="str">
        <f>IFERROR(VLOOKUP(J626,'ДДС статьи'!$A$2:$D$210,4,FALSE),"")</f>
        <v/>
      </c>
      <c r="N626" s="33"/>
      <c r="O626" s="39"/>
    </row>
    <row r="627">
      <c r="A627" s="24" t="str">
        <f>IFERROR(VLOOKUP(C627,'Технический лист'!$A$3:$B$14,2,FALSE),"")</f>
        <v/>
      </c>
      <c r="B627" s="24" t="str">
        <f t="shared" si="1"/>
        <v/>
      </c>
      <c r="C627" s="24" t="str">
        <f t="shared" si="2"/>
        <v/>
      </c>
      <c r="D627" s="35"/>
      <c r="E627" s="36"/>
      <c r="F627" s="37"/>
      <c r="G627" s="38"/>
      <c r="H627" s="38"/>
      <c r="I627" s="38"/>
      <c r="J627" s="38"/>
      <c r="K627" s="24" t="str">
        <f>IFERROR(VLOOKUP(J627,'ДДС статьи'!$A$2:$D$210,3,FALSE),"")</f>
        <v/>
      </c>
      <c r="L627" s="24" t="str">
        <f>IFERROR(VLOOKUP(J627,'ДДС статьи'!$A$2:$D$210,2,FALSE),"")</f>
        <v/>
      </c>
      <c r="M627" s="24" t="str">
        <f>IFERROR(VLOOKUP(J627,'ДДС статьи'!$A$2:$D$210,4,FALSE),"")</f>
        <v/>
      </c>
      <c r="N627" s="33"/>
      <c r="O627" s="39"/>
    </row>
    <row r="628">
      <c r="A628" s="24" t="str">
        <f>IFERROR(VLOOKUP(C628,'Технический лист'!$A$3:$B$14,2,FALSE),"")</f>
        <v/>
      </c>
      <c r="B628" s="24" t="str">
        <f t="shared" si="1"/>
        <v/>
      </c>
      <c r="C628" s="24" t="str">
        <f t="shared" si="2"/>
        <v/>
      </c>
      <c r="D628" s="35"/>
      <c r="E628" s="36"/>
      <c r="F628" s="37"/>
      <c r="G628" s="38"/>
      <c r="H628" s="38"/>
      <c r="I628" s="38"/>
      <c r="J628" s="38"/>
      <c r="K628" s="24" t="str">
        <f>IFERROR(VLOOKUP(J628,'ДДС статьи'!$A$2:$D$210,3,FALSE),"")</f>
        <v/>
      </c>
      <c r="L628" s="24" t="str">
        <f>IFERROR(VLOOKUP(J628,'ДДС статьи'!$A$2:$D$210,2,FALSE),"")</f>
        <v/>
      </c>
      <c r="M628" s="24" t="str">
        <f>IFERROR(VLOOKUP(J628,'ДДС статьи'!$A$2:$D$210,4,FALSE),"")</f>
        <v/>
      </c>
      <c r="N628" s="33"/>
      <c r="O628" s="39"/>
    </row>
    <row r="629">
      <c r="A629" s="24" t="str">
        <f>IFERROR(VLOOKUP(C629,'Технический лист'!$A$3:$B$14,2,FALSE),"")</f>
        <v/>
      </c>
      <c r="B629" s="24" t="str">
        <f t="shared" si="1"/>
        <v/>
      </c>
      <c r="C629" s="24" t="str">
        <f t="shared" si="2"/>
        <v/>
      </c>
      <c r="D629" s="35"/>
      <c r="E629" s="36"/>
      <c r="F629" s="37"/>
      <c r="G629" s="38"/>
      <c r="H629" s="38"/>
      <c r="I629" s="38"/>
      <c r="J629" s="38"/>
      <c r="K629" s="24" t="str">
        <f>IFERROR(VLOOKUP(J629,'ДДС статьи'!$A$2:$D$210,3,FALSE),"")</f>
        <v/>
      </c>
      <c r="L629" s="24" t="str">
        <f>IFERROR(VLOOKUP(J629,'ДДС статьи'!$A$2:$D$210,2,FALSE),"")</f>
        <v/>
      </c>
      <c r="M629" s="24" t="str">
        <f>IFERROR(VLOOKUP(J629,'ДДС статьи'!$A$2:$D$210,4,FALSE),"")</f>
        <v/>
      </c>
      <c r="N629" s="33"/>
      <c r="O629" s="39"/>
    </row>
    <row r="630">
      <c r="A630" s="24" t="str">
        <f>IFERROR(VLOOKUP(C630,'Технический лист'!$A$3:$B$14,2,FALSE),"")</f>
        <v/>
      </c>
      <c r="B630" s="24" t="str">
        <f t="shared" si="1"/>
        <v/>
      </c>
      <c r="C630" s="24" t="str">
        <f t="shared" si="2"/>
        <v/>
      </c>
      <c r="D630" s="35"/>
      <c r="E630" s="36"/>
      <c r="F630" s="37"/>
      <c r="G630" s="38"/>
      <c r="H630" s="38"/>
      <c r="I630" s="38"/>
      <c r="J630" s="38"/>
      <c r="K630" s="24" t="str">
        <f>IFERROR(VLOOKUP(J630,'ДДС статьи'!$A$2:$D$210,3,FALSE),"")</f>
        <v/>
      </c>
      <c r="L630" s="24" t="str">
        <f>IFERROR(VLOOKUP(J630,'ДДС статьи'!$A$2:$D$210,2,FALSE),"")</f>
        <v/>
      </c>
      <c r="M630" s="24" t="str">
        <f>IFERROR(VLOOKUP(J630,'ДДС статьи'!$A$2:$D$210,4,FALSE),"")</f>
        <v/>
      </c>
      <c r="N630" s="33"/>
      <c r="O630" s="39"/>
    </row>
    <row r="631">
      <c r="A631" s="24" t="str">
        <f>IFERROR(VLOOKUP(C631,'Технический лист'!$A$3:$B$14,2,FALSE),"")</f>
        <v/>
      </c>
      <c r="B631" s="24" t="str">
        <f t="shared" si="1"/>
        <v/>
      </c>
      <c r="C631" s="24" t="str">
        <f t="shared" si="2"/>
        <v/>
      </c>
      <c r="D631" s="35"/>
      <c r="E631" s="36"/>
      <c r="F631" s="37"/>
      <c r="G631" s="38"/>
      <c r="H631" s="38"/>
      <c r="I631" s="38"/>
      <c r="J631" s="38"/>
      <c r="K631" s="24" t="str">
        <f>IFERROR(VLOOKUP(J631,'ДДС статьи'!$A$2:$D$210,3,FALSE),"")</f>
        <v/>
      </c>
      <c r="L631" s="24" t="str">
        <f>IFERROR(VLOOKUP(J631,'ДДС статьи'!$A$2:$D$210,2,FALSE),"")</f>
        <v/>
      </c>
      <c r="M631" s="24" t="str">
        <f>IFERROR(VLOOKUP(J631,'ДДС статьи'!$A$2:$D$210,4,FALSE),"")</f>
        <v/>
      </c>
      <c r="N631" s="33"/>
      <c r="O631" s="39"/>
    </row>
    <row r="632">
      <c r="A632" s="24" t="str">
        <f>IFERROR(VLOOKUP(C632,'Технический лист'!$A$3:$B$14,2,FALSE),"")</f>
        <v/>
      </c>
      <c r="B632" s="24" t="str">
        <f t="shared" si="1"/>
        <v/>
      </c>
      <c r="C632" s="24" t="str">
        <f t="shared" si="2"/>
        <v/>
      </c>
      <c r="D632" s="35"/>
      <c r="E632" s="36"/>
      <c r="F632" s="37"/>
      <c r="G632" s="38"/>
      <c r="H632" s="38"/>
      <c r="I632" s="38"/>
      <c r="J632" s="38"/>
      <c r="K632" s="24" t="str">
        <f>IFERROR(VLOOKUP(J632,'ДДС статьи'!$A$2:$D$210,3,FALSE),"")</f>
        <v/>
      </c>
      <c r="L632" s="24" t="str">
        <f>IFERROR(VLOOKUP(J632,'ДДС статьи'!$A$2:$D$210,2,FALSE),"")</f>
        <v/>
      </c>
      <c r="M632" s="24" t="str">
        <f>IFERROR(VLOOKUP(J632,'ДДС статьи'!$A$2:$D$210,4,FALSE),"")</f>
        <v/>
      </c>
      <c r="N632" s="33"/>
      <c r="O632" s="39"/>
    </row>
    <row r="633">
      <c r="A633" s="24" t="str">
        <f>IFERROR(VLOOKUP(C633,'Технический лист'!$A$3:$B$14,2,FALSE),"")</f>
        <v/>
      </c>
      <c r="B633" s="24" t="str">
        <f t="shared" si="1"/>
        <v/>
      </c>
      <c r="C633" s="24" t="str">
        <f t="shared" si="2"/>
        <v/>
      </c>
      <c r="D633" s="35"/>
      <c r="E633" s="36"/>
      <c r="F633" s="37"/>
      <c r="G633" s="38"/>
      <c r="H633" s="38"/>
      <c r="I633" s="38"/>
      <c r="J633" s="38"/>
      <c r="K633" s="24" t="str">
        <f>IFERROR(VLOOKUP(J633,'ДДС статьи'!$A$2:$D$210,3,FALSE),"")</f>
        <v/>
      </c>
      <c r="L633" s="24" t="str">
        <f>IFERROR(VLOOKUP(J633,'ДДС статьи'!$A$2:$D$210,2,FALSE),"")</f>
        <v/>
      </c>
      <c r="M633" s="24" t="str">
        <f>IFERROR(VLOOKUP(J633,'ДДС статьи'!$A$2:$D$210,4,FALSE),"")</f>
        <v/>
      </c>
      <c r="N633" s="33"/>
      <c r="O633" s="39"/>
    </row>
    <row r="634">
      <c r="A634" s="24" t="str">
        <f>IFERROR(VLOOKUP(C634,'Технический лист'!$A$3:$B$14,2,FALSE),"")</f>
        <v/>
      </c>
      <c r="B634" s="24" t="str">
        <f t="shared" si="1"/>
        <v/>
      </c>
      <c r="C634" s="24" t="str">
        <f t="shared" si="2"/>
        <v/>
      </c>
      <c r="D634" s="35"/>
      <c r="E634" s="36"/>
      <c r="F634" s="37"/>
      <c r="G634" s="38"/>
      <c r="H634" s="38"/>
      <c r="I634" s="38"/>
      <c r="J634" s="38"/>
      <c r="K634" s="24" t="str">
        <f>IFERROR(VLOOKUP(J634,'ДДС статьи'!$A$2:$D$210,3,FALSE),"")</f>
        <v/>
      </c>
      <c r="L634" s="24" t="str">
        <f>IFERROR(VLOOKUP(J634,'ДДС статьи'!$A$2:$D$210,2,FALSE),"")</f>
        <v/>
      </c>
      <c r="M634" s="24" t="str">
        <f>IFERROR(VLOOKUP(J634,'ДДС статьи'!$A$2:$D$210,4,FALSE),"")</f>
        <v/>
      </c>
      <c r="N634" s="33"/>
      <c r="O634" s="39"/>
    </row>
    <row r="635">
      <c r="A635" s="24" t="str">
        <f>IFERROR(VLOOKUP(C635,'Технический лист'!$A$3:$B$14,2,FALSE),"")</f>
        <v/>
      </c>
      <c r="B635" s="24" t="str">
        <f t="shared" si="1"/>
        <v/>
      </c>
      <c r="C635" s="24" t="str">
        <f t="shared" si="2"/>
        <v/>
      </c>
      <c r="D635" s="35"/>
      <c r="E635" s="36"/>
      <c r="F635" s="37"/>
      <c r="G635" s="38"/>
      <c r="H635" s="38"/>
      <c r="I635" s="38"/>
      <c r="J635" s="38"/>
      <c r="K635" s="24" t="str">
        <f>IFERROR(VLOOKUP(J635,'ДДС статьи'!$A$2:$D$210,3,FALSE),"")</f>
        <v/>
      </c>
      <c r="L635" s="24" t="str">
        <f>IFERROR(VLOOKUP(J635,'ДДС статьи'!$A$2:$D$210,2,FALSE),"")</f>
        <v/>
      </c>
      <c r="M635" s="24" t="str">
        <f>IFERROR(VLOOKUP(J635,'ДДС статьи'!$A$2:$D$210,4,FALSE),"")</f>
        <v/>
      </c>
      <c r="N635" s="33"/>
      <c r="O635" s="39"/>
    </row>
    <row r="636">
      <c r="A636" s="24" t="str">
        <f>IFERROR(VLOOKUP(C636,'Технический лист'!$A$3:$B$14,2,FALSE),"")</f>
        <v/>
      </c>
      <c r="B636" s="24" t="str">
        <f t="shared" si="1"/>
        <v/>
      </c>
      <c r="C636" s="24" t="str">
        <f t="shared" si="2"/>
        <v/>
      </c>
      <c r="D636" s="35"/>
      <c r="E636" s="36"/>
      <c r="F636" s="37"/>
      <c r="G636" s="38"/>
      <c r="H636" s="38"/>
      <c r="I636" s="38"/>
      <c r="J636" s="38"/>
      <c r="K636" s="24" t="str">
        <f>IFERROR(VLOOKUP(J636,'ДДС статьи'!$A$2:$D$210,3,FALSE),"")</f>
        <v/>
      </c>
      <c r="L636" s="24" t="str">
        <f>IFERROR(VLOOKUP(J636,'ДДС статьи'!$A$2:$D$210,2,FALSE),"")</f>
        <v/>
      </c>
      <c r="M636" s="24" t="str">
        <f>IFERROR(VLOOKUP(J636,'ДДС статьи'!$A$2:$D$210,4,FALSE),"")</f>
        <v/>
      </c>
      <c r="N636" s="33"/>
      <c r="O636" s="39"/>
    </row>
    <row r="637">
      <c r="A637" s="24" t="str">
        <f>IFERROR(VLOOKUP(C637,'Технический лист'!$A$3:$B$14,2,FALSE),"")</f>
        <v/>
      </c>
      <c r="B637" s="24" t="str">
        <f t="shared" si="1"/>
        <v/>
      </c>
      <c r="C637" s="24" t="str">
        <f t="shared" si="2"/>
        <v/>
      </c>
      <c r="D637" s="35"/>
      <c r="E637" s="36"/>
      <c r="F637" s="37"/>
      <c r="G637" s="38"/>
      <c r="H637" s="38"/>
      <c r="I637" s="38"/>
      <c r="J637" s="38"/>
      <c r="K637" s="24" t="str">
        <f>IFERROR(VLOOKUP(J637,'ДДС статьи'!$A$2:$D$210,3,FALSE),"")</f>
        <v/>
      </c>
      <c r="L637" s="24" t="str">
        <f>IFERROR(VLOOKUP(J637,'ДДС статьи'!$A$2:$D$210,2,FALSE),"")</f>
        <v/>
      </c>
      <c r="M637" s="24" t="str">
        <f>IFERROR(VLOOKUP(J637,'ДДС статьи'!$A$2:$D$210,4,FALSE),"")</f>
        <v/>
      </c>
      <c r="N637" s="33"/>
      <c r="O637" s="39"/>
    </row>
    <row r="638">
      <c r="A638" s="24" t="str">
        <f>IFERROR(VLOOKUP(C638,'Технический лист'!$A$3:$B$14,2,FALSE),"")</f>
        <v/>
      </c>
      <c r="B638" s="24" t="str">
        <f t="shared" si="1"/>
        <v/>
      </c>
      <c r="C638" s="24" t="str">
        <f t="shared" si="2"/>
        <v/>
      </c>
      <c r="D638" s="35"/>
      <c r="E638" s="36"/>
      <c r="F638" s="37"/>
      <c r="G638" s="38"/>
      <c r="H638" s="38"/>
      <c r="I638" s="38"/>
      <c r="J638" s="38"/>
      <c r="K638" s="24" t="str">
        <f>IFERROR(VLOOKUP(J638,'ДДС статьи'!$A$2:$D$210,3,FALSE),"")</f>
        <v/>
      </c>
      <c r="L638" s="24" t="str">
        <f>IFERROR(VLOOKUP(J638,'ДДС статьи'!$A$2:$D$210,2,FALSE),"")</f>
        <v/>
      </c>
      <c r="M638" s="24" t="str">
        <f>IFERROR(VLOOKUP(J638,'ДДС статьи'!$A$2:$D$210,4,FALSE),"")</f>
        <v/>
      </c>
      <c r="N638" s="33"/>
      <c r="O638" s="39"/>
    </row>
    <row r="639">
      <c r="A639" s="24" t="str">
        <f>IFERROR(VLOOKUP(C639,'Технический лист'!$A$3:$B$14,2,FALSE),"")</f>
        <v/>
      </c>
      <c r="B639" s="24" t="str">
        <f t="shared" si="1"/>
        <v/>
      </c>
      <c r="C639" s="24" t="str">
        <f t="shared" si="2"/>
        <v/>
      </c>
      <c r="D639" s="35"/>
      <c r="E639" s="36"/>
      <c r="F639" s="37"/>
      <c r="G639" s="38"/>
      <c r="H639" s="38"/>
      <c r="I639" s="38"/>
      <c r="J639" s="38"/>
      <c r="K639" s="24" t="str">
        <f>IFERROR(VLOOKUP(J639,'ДДС статьи'!$A$2:$D$210,3,FALSE),"")</f>
        <v/>
      </c>
      <c r="L639" s="24" t="str">
        <f>IFERROR(VLOOKUP(J639,'ДДС статьи'!$A$2:$D$210,2,FALSE),"")</f>
        <v/>
      </c>
      <c r="M639" s="24" t="str">
        <f>IFERROR(VLOOKUP(J639,'ДДС статьи'!$A$2:$D$210,4,FALSE),"")</f>
        <v/>
      </c>
      <c r="N639" s="33"/>
      <c r="O639" s="39"/>
    </row>
    <row r="640">
      <c r="A640" s="24" t="str">
        <f>IFERROR(VLOOKUP(C640,'Технический лист'!$A$3:$B$14,2,FALSE),"")</f>
        <v/>
      </c>
      <c r="B640" s="24" t="str">
        <f t="shared" si="1"/>
        <v/>
      </c>
      <c r="C640" s="24" t="str">
        <f t="shared" si="2"/>
        <v/>
      </c>
      <c r="D640" s="35"/>
      <c r="E640" s="36"/>
      <c r="F640" s="37"/>
      <c r="G640" s="38"/>
      <c r="H640" s="38"/>
      <c r="I640" s="38"/>
      <c r="J640" s="38"/>
      <c r="K640" s="24" t="str">
        <f>IFERROR(VLOOKUP(J640,'ДДС статьи'!$A$2:$D$210,3,FALSE),"")</f>
        <v/>
      </c>
      <c r="L640" s="24" t="str">
        <f>IFERROR(VLOOKUP(J640,'ДДС статьи'!$A$2:$D$210,2,FALSE),"")</f>
        <v/>
      </c>
      <c r="M640" s="24" t="str">
        <f>IFERROR(VLOOKUP(J640,'ДДС статьи'!$A$2:$D$210,4,FALSE),"")</f>
        <v/>
      </c>
      <c r="N640" s="33"/>
      <c r="O640" s="39"/>
    </row>
    <row r="641">
      <c r="A641" s="24" t="str">
        <f>IFERROR(VLOOKUP(C641,'Технический лист'!$A$3:$B$14,2,FALSE),"")</f>
        <v/>
      </c>
      <c r="B641" s="24" t="str">
        <f t="shared" si="1"/>
        <v/>
      </c>
      <c r="C641" s="24" t="str">
        <f t="shared" si="2"/>
        <v/>
      </c>
      <c r="D641" s="35"/>
      <c r="E641" s="36"/>
      <c r="F641" s="37"/>
      <c r="G641" s="38"/>
      <c r="H641" s="38"/>
      <c r="I641" s="38"/>
      <c r="J641" s="38"/>
      <c r="K641" s="24" t="str">
        <f>IFERROR(VLOOKUP(J641,'ДДС статьи'!$A$2:$D$210,3,FALSE),"")</f>
        <v/>
      </c>
      <c r="L641" s="24" t="str">
        <f>IFERROR(VLOOKUP(J641,'ДДС статьи'!$A$2:$D$210,2,FALSE),"")</f>
        <v/>
      </c>
      <c r="M641" s="24" t="str">
        <f>IFERROR(VLOOKUP(J641,'ДДС статьи'!$A$2:$D$210,4,FALSE),"")</f>
        <v/>
      </c>
      <c r="N641" s="33"/>
      <c r="O641" s="39"/>
    </row>
    <row r="642">
      <c r="A642" s="24" t="str">
        <f>IFERROR(VLOOKUP(C642,'Технический лист'!$A$3:$B$14,2,FALSE),"")</f>
        <v/>
      </c>
      <c r="B642" s="24" t="str">
        <f t="shared" si="1"/>
        <v/>
      </c>
      <c r="C642" s="24" t="str">
        <f t="shared" si="2"/>
        <v/>
      </c>
      <c r="D642" s="35"/>
      <c r="E642" s="36"/>
      <c r="F642" s="37"/>
      <c r="G642" s="38"/>
      <c r="H642" s="38"/>
      <c r="I642" s="38"/>
      <c r="J642" s="38"/>
      <c r="K642" s="24" t="str">
        <f>IFERROR(VLOOKUP(J642,'ДДС статьи'!$A$2:$D$210,3,FALSE),"")</f>
        <v/>
      </c>
      <c r="L642" s="24" t="str">
        <f>IFERROR(VLOOKUP(J642,'ДДС статьи'!$A$2:$D$210,2,FALSE),"")</f>
        <v/>
      </c>
      <c r="M642" s="24" t="str">
        <f>IFERROR(VLOOKUP(J642,'ДДС статьи'!$A$2:$D$210,4,FALSE),"")</f>
        <v/>
      </c>
      <c r="N642" s="33"/>
      <c r="O642" s="39"/>
    </row>
    <row r="643">
      <c r="A643" s="24" t="str">
        <f>IFERROR(VLOOKUP(C643,'Технический лист'!$A$3:$B$14,2,FALSE),"")</f>
        <v/>
      </c>
      <c r="B643" s="24" t="str">
        <f t="shared" si="1"/>
        <v/>
      </c>
      <c r="C643" s="24" t="str">
        <f t="shared" si="2"/>
        <v/>
      </c>
      <c r="D643" s="35"/>
      <c r="E643" s="36"/>
      <c r="F643" s="37"/>
      <c r="G643" s="38"/>
      <c r="H643" s="38"/>
      <c r="I643" s="38"/>
      <c r="J643" s="38"/>
      <c r="K643" s="24" t="str">
        <f>IFERROR(VLOOKUP(J643,'ДДС статьи'!$A$2:$D$210,3,FALSE),"")</f>
        <v/>
      </c>
      <c r="L643" s="24" t="str">
        <f>IFERROR(VLOOKUP(J643,'ДДС статьи'!$A$2:$D$210,2,FALSE),"")</f>
        <v/>
      </c>
      <c r="M643" s="24" t="str">
        <f>IFERROR(VLOOKUP(J643,'ДДС статьи'!$A$2:$D$210,4,FALSE),"")</f>
        <v/>
      </c>
      <c r="N643" s="33"/>
      <c r="O643" s="39"/>
    </row>
    <row r="644">
      <c r="A644" s="24" t="str">
        <f>IFERROR(VLOOKUP(C644,'Технический лист'!$A$3:$B$14,2,FALSE),"")</f>
        <v/>
      </c>
      <c r="B644" s="24" t="str">
        <f t="shared" si="1"/>
        <v/>
      </c>
      <c r="C644" s="24" t="str">
        <f t="shared" si="2"/>
        <v/>
      </c>
      <c r="D644" s="35"/>
      <c r="E644" s="36"/>
      <c r="F644" s="37"/>
      <c r="G644" s="38"/>
      <c r="H644" s="38"/>
      <c r="I644" s="38"/>
      <c r="J644" s="38"/>
      <c r="K644" s="24" t="str">
        <f>IFERROR(VLOOKUP(J644,'ДДС статьи'!$A$2:$D$210,3,FALSE),"")</f>
        <v/>
      </c>
      <c r="L644" s="24" t="str">
        <f>IFERROR(VLOOKUP(J644,'ДДС статьи'!$A$2:$D$210,2,FALSE),"")</f>
        <v/>
      </c>
      <c r="M644" s="24" t="str">
        <f>IFERROR(VLOOKUP(J644,'ДДС статьи'!$A$2:$D$210,4,FALSE),"")</f>
        <v/>
      </c>
      <c r="N644" s="33"/>
      <c r="O644" s="39"/>
    </row>
    <row r="645">
      <c r="A645" s="24" t="str">
        <f>IFERROR(VLOOKUP(C645,'Технический лист'!$A$3:$B$14,2,FALSE),"")</f>
        <v/>
      </c>
      <c r="B645" s="24" t="str">
        <f t="shared" si="1"/>
        <v/>
      </c>
      <c r="C645" s="24" t="str">
        <f t="shared" si="2"/>
        <v/>
      </c>
      <c r="D645" s="35"/>
      <c r="E645" s="36"/>
      <c r="F645" s="37"/>
      <c r="G645" s="38"/>
      <c r="H645" s="38"/>
      <c r="I645" s="38"/>
      <c r="J645" s="38"/>
      <c r="K645" s="24" t="str">
        <f>IFERROR(VLOOKUP(J645,'ДДС статьи'!$A$2:$D$210,3,FALSE),"")</f>
        <v/>
      </c>
      <c r="L645" s="24" t="str">
        <f>IFERROR(VLOOKUP(J645,'ДДС статьи'!$A$2:$D$210,2,FALSE),"")</f>
        <v/>
      </c>
      <c r="M645" s="24" t="str">
        <f>IFERROR(VLOOKUP(J645,'ДДС статьи'!$A$2:$D$210,4,FALSE),"")</f>
        <v/>
      </c>
      <c r="N645" s="33"/>
      <c r="O645" s="39"/>
    </row>
    <row r="646">
      <c r="A646" s="24" t="str">
        <f>IFERROR(VLOOKUP(C646,'Технический лист'!$A$3:$B$14,2,FALSE),"")</f>
        <v/>
      </c>
      <c r="B646" s="24" t="str">
        <f t="shared" si="1"/>
        <v/>
      </c>
      <c r="C646" s="24" t="str">
        <f t="shared" si="2"/>
        <v/>
      </c>
      <c r="D646" s="35"/>
      <c r="E646" s="36"/>
      <c r="F646" s="37"/>
      <c r="G646" s="38"/>
      <c r="H646" s="38"/>
      <c r="I646" s="38"/>
      <c r="J646" s="38"/>
      <c r="K646" s="24" t="str">
        <f>IFERROR(VLOOKUP(J646,'ДДС статьи'!$A$2:$D$210,3,FALSE),"")</f>
        <v/>
      </c>
      <c r="L646" s="24" t="str">
        <f>IFERROR(VLOOKUP(J646,'ДДС статьи'!$A$2:$D$210,2,FALSE),"")</f>
        <v/>
      </c>
      <c r="M646" s="24" t="str">
        <f>IFERROR(VLOOKUP(J646,'ДДС статьи'!$A$2:$D$210,4,FALSE),"")</f>
        <v/>
      </c>
      <c r="N646" s="33"/>
      <c r="O646" s="39"/>
    </row>
    <row r="647">
      <c r="A647" s="24" t="str">
        <f>IFERROR(VLOOKUP(C647,'Технический лист'!$A$3:$B$14,2,FALSE),"")</f>
        <v/>
      </c>
      <c r="B647" s="24" t="str">
        <f t="shared" si="1"/>
        <v/>
      </c>
      <c r="C647" s="24" t="str">
        <f t="shared" si="2"/>
        <v/>
      </c>
      <c r="D647" s="35"/>
      <c r="E647" s="36"/>
      <c r="F647" s="37"/>
      <c r="G647" s="38"/>
      <c r="H647" s="38"/>
      <c r="I647" s="38"/>
      <c r="J647" s="38"/>
      <c r="K647" s="24" t="str">
        <f>IFERROR(VLOOKUP(J647,'ДДС статьи'!$A$2:$D$210,3,FALSE),"")</f>
        <v/>
      </c>
      <c r="L647" s="24" t="str">
        <f>IFERROR(VLOOKUP(J647,'ДДС статьи'!$A$2:$D$210,2,FALSE),"")</f>
        <v/>
      </c>
      <c r="M647" s="24" t="str">
        <f>IFERROR(VLOOKUP(J647,'ДДС статьи'!$A$2:$D$210,4,FALSE),"")</f>
        <v/>
      </c>
      <c r="N647" s="33"/>
      <c r="O647" s="39"/>
    </row>
    <row r="648">
      <c r="A648" s="24" t="str">
        <f>IFERROR(VLOOKUP(C648,'Технический лист'!$A$3:$B$14,2,FALSE),"")</f>
        <v/>
      </c>
      <c r="B648" s="24" t="str">
        <f t="shared" si="1"/>
        <v/>
      </c>
      <c r="C648" s="24" t="str">
        <f t="shared" si="2"/>
        <v/>
      </c>
      <c r="D648" s="35"/>
      <c r="E648" s="36"/>
      <c r="F648" s="37"/>
      <c r="G648" s="38"/>
      <c r="H648" s="38"/>
      <c r="I648" s="38"/>
      <c r="J648" s="38"/>
      <c r="K648" s="24" t="str">
        <f>IFERROR(VLOOKUP(J648,'ДДС статьи'!$A$2:$D$210,3,FALSE),"")</f>
        <v/>
      </c>
      <c r="L648" s="24" t="str">
        <f>IFERROR(VLOOKUP(J648,'ДДС статьи'!$A$2:$D$210,2,FALSE),"")</f>
        <v/>
      </c>
      <c r="M648" s="24" t="str">
        <f>IFERROR(VLOOKUP(J648,'ДДС статьи'!$A$2:$D$210,4,FALSE),"")</f>
        <v/>
      </c>
      <c r="N648" s="33"/>
      <c r="O648" s="39"/>
    </row>
    <row r="649">
      <c r="A649" s="24" t="str">
        <f>IFERROR(VLOOKUP(C649,'Технический лист'!$A$3:$B$14,2,FALSE),"")</f>
        <v/>
      </c>
      <c r="B649" s="24" t="str">
        <f t="shared" si="1"/>
        <v/>
      </c>
      <c r="C649" s="24" t="str">
        <f t="shared" si="2"/>
        <v/>
      </c>
      <c r="D649" s="35"/>
      <c r="E649" s="36"/>
      <c r="F649" s="37"/>
      <c r="G649" s="38"/>
      <c r="H649" s="38"/>
      <c r="I649" s="38"/>
      <c r="J649" s="38"/>
      <c r="K649" s="24" t="str">
        <f>IFERROR(VLOOKUP(J649,'ДДС статьи'!$A$2:$D$210,3,FALSE),"")</f>
        <v/>
      </c>
      <c r="L649" s="24" t="str">
        <f>IFERROR(VLOOKUP(J649,'ДДС статьи'!$A$2:$D$210,2,FALSE),"")</f>
        <v/>
      </c>
      <c r="M649" s="24" t="str">
        <f>IFERROR(VLOOKUP(J649,'ДДС статьи'!$A$2:$D$210,4,FALSE),"")</f>
        <v/>
      </c>
      <c r="N649" s="33"/>
      <c r="O649" s="39"/>
    </row>
    <row r="650">
      <c r="A650" s="24" t="str">
        <f>IFERROR(VLOOKUP(C650,'Технический лист'!$A$3:$B$14,2,FALSE),"")</f>
        <v/>
      </c>
      <c r="B650" s="24" t="str">
        <f t="shared" si="1"/>
        <v/>
      </c>
      <c r="C650" s="24" t="str">
        <f t="shared" si="2"/>
        <v/>
      </c>
      <c r="D650" s="35"/>
      <c r="E650" s="36"/>
      <c r="F650" s="37"/>
      <c r="G650" s="38"/>
      <c r="H650" s="38"/>
      <c r="I650" s="38"/>
      <c r="J650" s="38"/>
      <c r="K650" s="24" t="str">
        <f>IFERROR(VLOOKUP(J650,'ДДС статьи'!$A$2:$D$210,3,FALSE),"")</f>
        <v/>
      </c>
      <c r="L650" s="24" t="str">
        <f>IFERROR(VLOOKUP(J650,'ДДС статьи'!$A$2:$D$210,2,FALSE),"")</f>
        <v/>
      </c>
      <c r="M650" s="24" t="str">
        <f>IFERROR(VLOOKUP(J650,'ДДС статьи'!$A$2:$D$210,4,FALSE),"")</f>
        <v/>
      </c>
      <c r="N650" s="33"/>
      <c r="O650" s="39"/>
    </row>
    <row r="651">
      <c r="A651" s="24" t="str">
        <f>IFERROR(VLOOKUP(C651,'Технический лист'!$A$3:$B$14,2,FALSE),"")</f>
        <v/>
      </c>
      <c r="B651" s="24" t="str">
        <f t="shared" si="1"/>
        <v/>
      </c>
      <c r="C651" s="24" t="str">
        <f t="shared" si="2"/>
        <v/>
      </c>
      <c r="D651" s="35"/>
      <c r="E651" s="36"/>
      <c r="F651" s="37"/>
      <c r="G651" s="38"/>
      <c r="H651" s="38"/>
      <c r="I651" s="38"/>
      <c r="J651" s="38"/>
      <c r="K651" s="24" t="str">
        <f>IFERROR(VLOOKUP(J651,'ДДС статьи'!$A$2:$D$210,3,FALSE),"")</f>
        <v/>
      </c>
      <c r="L651" s="24" t="str">
        <f>IFERROR(VLOOKUP(J651,'ДДС статьи'!$A$2:$D$210,2,FALSE),"")</f>
        <v/>
      </c>
      <c r="M651" s="24" t="str">
        <f>IFERROR(VLOOKUP(J651,'ДДС статьи'!$A$2:$D$210,4,FALSE),"")</f>
        <v/>
      </c>
      <c r="N651" s="33"/>
      <c r="O651" s="39"/>
    </row>
    <row r="652">
      <c r="A652" s="24" t="str">
        <f>IFERROR(VLOOKUP(C652,'Технический лист'!$A$3:$B$14,2,FALSE),"")</f>
        <v/>
      </c>
      <c r="B652" s="24" t="str">
        <f t="shared" si="1"/>
        <v/>
      </c>
      <c r="C652" s="24" t="str">
        <f t="shared" si="2"/>
        <v/>
      </c>
      <c r="D652" s="35"/>
      <c r="E652" s="36"/>
      <c r="F652" s="37"/>
      <c r="G652" s="38"/>
      <c r="H652" s="38"/>
      <c r="I652" s="38"/>
      <c r="J652" s="38"/>
      <c r="K652" s="24" t="str">
        <f>IFERROR(VLOOKUP(J652,'ДДС статьи'!$A$2:$D$210,3,FALSE),"")</f>
        <v/>
      </c>
      <c r="L652" s="24" t="str">
        <f>IFERROR(VLOOKUP(J652,'ДДС статьи'!$A$2:$D$210,2,FALSE),"")</f>
        <v/>
      </c>
      <c r="M652" s="24" t="str">
        <f>IFERROR(VLOOKUP(J652,'ДДС статьи'!$A$2:$D$210,4,FALSE),"")</f>
        <v/>
      </c>
      <c r="N652" s="33"/>
      <c r="O652" s="39"/>
    </row>
    <row r="653">
      <c r="A653" s="24" t="str">
        <f>IFERROR(VLOOKUP(C653,'Технический лист'!$A$3:$B$14,2,FALSE),"")</f>
        <v/>
      </c>
      <c r="B653" s="24" t="str">
        <f t="shared" si="1"/>
        <v/>
      </c>
      <c r="C653" s="24" t="str">
        <f t="shared" si="2"/>
        <v/>
      </c>
      <c r="D653" s="35"/>
      <c r="E653" s="36"/>
      <c r="F653" s="37"/>
      <c r="G653" s="38"/>
      <c r="H653" s="38"/>
      <c r="I653" s="38"/>
      <c r="J653" s="38"/>
      <c r="K653" s="24" t="str">
        <f>IFERROR(VLOOKUP(J653,'ДДС статьи'!$A$2:$D$210,3,FALSE),"")</f>
        <v/>
      </c>
      <c r="L653" s="24" t="str">
        <f>IFERROR(VLOOKUP(J653,'ДДС статьи'!$A$2:$D$210,2,FALSE),"")</f>
        <v/>
      </c>
      <c r="M653" s="24" t="str">
        <f>IFERROR(VLOOKUP(J653,'ДДС статьи'!$A$2:$D$210,4,FALSE),"")</f>
        <v/>
      </c>
      <c r="N653" s="33"/>
      <c r="O653" s="39"/>
    </row>
    <row r="654">
      <c r="A654" s="24" t="str">
        <f>IFERROR(VLOOKUP(C654,'Технический лист'!$A$3:$B$14,2,FALSE),"")</f>
        <v/>
      </c>
      <c r="B654" s="24" t="str">
        <f t="shared" si="1"/>
        <v/>
      </c>
      <c r="C654" s="24" t="str">
        <f t="shared" si="2"/>
        <v/>
      </c>
      <c r="D654" s="35"/>
      <c r="E654" s="36"/>
      <c r="F654" s="37"/>
      <c r="G654" s="38"/>
      <c r="H654" s="38"/>
      <c r="I654" s="38"/>
      <c r="J654" s="38"/>
      <c r="K654" s="24" t="str">
        <f>IFERROR(VLOOKUP(J654,'ДДС статьи'!$A$2:$D$210,3,FALSE),"")</f>
        <v/>
      </c>
      <c r="L654" s="24" t="str">
        <f>IFERROR(VLOOKUP(J654,'ДДС статьи'!$A$2:$D$210,2,FALSE),"")</f>
        <v/>
      </c>
      <c r="M654" s="24" t="str">
        <f>IFERROR(VLOOKUP(J654,'ДДС статьи'!$A$2:$D$210,4,FALSE),"")</f>
        <v/>
      </c>
      <c r="N654" s="33"/>
      <c r="O654" s="39"/>
    </row>
    <row r="655">
      <c r="A655" s="24" t="str">
        <f>IFERROR(VLOOKUP(C655,'Технический лист'!$A$3:$B$14,2,FALSE),"")</f>
        <v/>
      </c>
      <c r="B655" s="24" t="str">
        <f t="shared" si="1"/>
        <v/>
      </c>
      <c r="C655" s="24" t="str">
        <f t="shared" si="2"/>
        <v/>
      </c>
      <c r="D655" s="35"/>
      <c r="E655" s="36"/>
      <c r="F655" s="37"/>
      <c r="G655" s="38"/>
      <c r="H655" s="38"/>
      <c r="I655" s="38"/>
      <c r="J655" s="38"/>
      <c r="K655" s="24" t="str">
        <f>IFERROR(VLOOKUP(J655,'ДДС статьи'!$A$2:$D$210,3,FALSE),"")</f>
        <v/>
      </c>
      <c r="L655" s="24" t="str">
        <f>IFERROR(VLOOKUP(J655,'ДДС статьи'!$A$2:$D$210,2,FALSE),"")</f>
        <v/>
      </c>
      <c r="M655" s="24" t="str">
        <f>IFERROR(VLOOKUP(J655,'ДДС статьи'!$A$2:$D$210,4,FALSE),"")</f>
        <v/>
      </c>
      <c r="N655" s="33"/>
      <c r="O655" s="39"/>
    </row>
    <row r="656">
      <c r="A656" s="24" t="str">
        <f>IFERROR(VLOOKUP(C656,'Технический лист'!$A$3:$B$14,2,FALSE),"")</f>
        <v/>
      </c>
      <c r="B656" s="24" t="str">
        <f t="shared" si="1"/>
        <v/>
      </c>
      <c r="C656" s="24" t="str">
        <f t="shared" si="2"/>
        <v/>
      </c>
      <c r="D656" s="35"/>
      <c r="E656" s="36"/>
      <c r="F656" s="37"/>
      <c r="G656" s="38"/>
      <c r="H656" s="38"/>
      <c r="I656" s="38"/>
      <c r="J656" s="38"/>
      <c r="K656" s="24" t="str">
        <f>IFERROR(VLOOKUP(J656,'ДДС статьи'!$A$2:$D$210,3,FALSE),"")</f>
        <v/>
      </c>
      <c r="L656" s="24" t="str">
        <f>IFERROR(VLOOKUP(J656,'ДДС статьи'!$A$2:$D$210,2,FALSE),"")</f>
        <v/>
      </c>
      <c r="M656" s="24" t="str">
        <f>IFERROR(VLOOKUP(J656,'ДДС статьи'!$A$2:$D$210,4,FALSE),"")</f>
        <v/>
      </c>
      <c r="N656" s="33"/>
      <c r="O656" s="39"/>
    </row>
    <row r="657">
      <c r="A657" s="24" t="str">
        <f>IFERROR(VLOOKUP(C657,'Технический лист'!$A$3:$B$14,2,FALSE),"")</f>
        <v/>
      </c>
      <c r="B657" s="24" t="str">
        <f t="shared" si="1"/>
        <v/>
      </c>
      <c r="C657" s="24" t="str">
        <f t="shared" si="2"/>
        <v/>
      </c>
      <c r="D657" s="35"/>
      <c r="E657" s="36"/>
      <c r="F657" s="37"/>
      <c r="G657" s="38"/>
      <c r="H657" s="38"/>
      <c r="I657" s="38"/>
      <c r="J657" s="38"/>
      <c r="K657" s="24" t="str">
        <f>IFERROR(VLOOKUP(J657,'ДДС статьи'!$A$2:$D$210,3,FALSE),"")</f>
        <v/>
      </c>
      <c r="L657" s="24" t="str">
        <f>IFERROR(VLOOKUP(J657,'ДДС статьи'!$A$2:$D$210,2,FALSE),"")</f>
        <v/>
      </c>
      <c r="M657" s="24" t="str">
        <f>IFERROR(VLOOKUP(J657,'ДДС статьи'!$A$2:$D$210,4,FALSE),"")</f>
        <v/>
      </c>
      <c r="N657" s="33"/>
      <c r="O657" s="39"/>
    </row>
    <row r="658">
      <c r="A658" s="24" t="str">
        <f>IFERROR(VLOOKUP(C658,'Технический лист'!$A$3:$B$14,2,FALSE),"")</f>
        <v/>
      </c>
      <c r="B658" s="24" t="str">
        <f t="shared" si="1"/>
        <v/>
      </c>
      <c r="C658" s="24" t="str">
        <f t="shared" si="2"/>
        <v/>
      </c>
      <c r="D658" s="35"/>
      <c r="E658" s="36"/>
      <c r="F658" s="37"/>
      <c r="G658" s="38"/>
      <c r="H658" s="38"/>
      <c r="I658" s="38"/>
      <c r="J658" s="38"/>
      <c r="K658" s="24" t="str">
        <f>IFERROR(VLOOKUP(J658,'ДДС статьи'!$A$2:$D$210,3,FALSE),"")</f>
        <v/>
      </c>
      <c r="L658" s="24" t="str">
        <f>IFERROR(VLOOKUP(J658,'ДДС статьи'!$A$2:$D$210,2,FALSE),"")</f>
        <v/>
      </c>
      <c r="M658" s="24" t="str">
        <f>IFERROR(VLOOKUP(J658,'ДДС статьи'!$A$2:$D$210,4,FALSE),"")</f>
        <v/>
      </c>
      <c r="N658" s="33"/>
      <c r="O658" s="39"/>
    </row>
    <row r="659">
      <c r="A659" s="24" t="str">
        <f>IFERROR(VLOOKUP(C659,'Технический лист'!$A$3:$B$14,2,FALSE),"")</f>
        <v/>
      </c>
      <c r="B659" s="24" t="str">
        <f t="shared" si="1"/>
        <v/>
      </c>
      <c r="C659" s="24" t="str">
        <f t="shared" si="2"/>
        <v/>
      </c>
      <c r="D659" s="35"/>
      <c r="E659" s="36"/>
      <c r="F659" s="37"/>
      <c r="G659" s="38"/>
      <c r="H659" s="38"/>
      <c r="I659" s="38"/>
      <c r="J659" s="38"/>
      <c r="K659" s="24" t="str">
        <f>IFERROR(VLOOKUP(J659,'ДДС статьи'!$A$2:$D$210,3,FALSE),"")</f>
        <v/>
      </c>
      <c r="L659" s="24" t="str">
        <f>IFERROR(VLOOKUP(J659,'ДДС статьи'!$A$2:$D$210,2,FALSE),"")</f>
        <v/>
      </c>
      <c r="M659" s="24" t="str">
        <f>IFERROR(VLOOKUP(J659,'ДДС статьи'!$A$2:$D$210,4,FALSE),"")</f>
        <v/>
      </c>
      <c r="N659" s="33"/>
      <c r="O659" s="39"/>
    </row>
    <row r="660">
      <c r="A660" s="24" t="str">
        <f>IFERROR(VLOOKUP(C660,'Технический лист'!$A$3:$B$14,2,FALSE),"")</f>
        <v/>
      </c>
      <c r="B660" s="24" t="str">
        <f t="shared" si="1"/>
        <v/>
      </c>
      <c r="C660" s="24" t="str">
        <f t="shared" si="2"/>
        <v/>
      </c>
      <c r="D660" s="35"/>
      <c r="E660" s="36"/>
      <c r="F660" s="37"/>
      <c r="G660" s="38"/>
      <c r="H660" s="38"/>
      <c r="I660" s="38"/>
      <c r="J660" s="38"/>
      <c r="K660" s="24" t="str">
        <f>IFERROR(VLOOKUP(J660,'ДДС статьи'!$A$2:$D$210,3,FALSE),"")</f>
        <v/>
      </c>
      <c r="L660" s="24" t="str">
        <f>IFERROR(VLOOKUP(J660,'ДДС статьи'!$A$2:$D$210,2,FALSE),"")</f>
        <v/>
      </c>
      <c r="M660" s="24" t="str">
        <f>IFERROR(VLOOKUP(J660,'ДДС статьи'!$A$2:$D$210,4,FALSE),"")</f>
        <v/>
      </c>
      <c r="N660" s="33"/>
      <c r="O660" s="39"/>
    </row>
    <row r="661">
      <c r="A661" s="24" t="str">
        <f>IFERROR(VLOOKUP(C661,'Технический лист'!$A$3:$B$14,2,FALSE),"")</f>
        <v/>
      </c>
      <c r="B661" s="24" t="str">
        <f t="shared" si="1"/>
        <v/>
      </c>
      <c r="C661" s="24" t="str">
        <f t="shared" si="2"/>
        <v/>
      </c>
      <c r="D661" s="35"/>
      <c r="E661" s="36"/>
      <c r="F661" s="37"/>
      <c r="G661" s="38"/>
      <c r="H661" s="38"/>
      <c r="I661" s="38"/>
      <c r="J661" s="38"/>
      <c r="K661" s="24" t="str">
        <f>IFERROR(VLOOKUP(J661,'ДДС статьи'!$A$2:$D$210,3,FALSE),"")</f>
        <v/>
      </c>
      <c r="L661" s="24" t="str">
        <f>IFERROR(VLOOKUP(J661,'ДДС статьи'!$A$2:$D$210,2,FALSE),"")</f>
        <v/>
      </c>
      <c r="M661" s="24" t="str">
        <f>IFERROR(VLOOKUP(J661,'ДДС статьи'!$A$2:$D$210,4,FALSE),"")</f>
        <v/>
      </c>
      <c r="N661" s="33"/>
      <c r="O661" s="39"/>
    </row>
    <row r="662">
      <c r="A662" s="24" t="str">
        <f>IFERROR(VLOOKUP(C662,'Технический лист'!$A$3:$B$14,2,FALSE),"")</f>
        <v/>
      </c>
      <c r="B662" s="24" t="str">
        <f t="shared" si="1"/>
        <v/>
      </c>
      <c r="C662" s="24" t="str">
        <f t="shared" si="2"/>
        <v/>
      </c>
      <c r="D662" s="35"/>
      <c r="E662" s="36"/>
      <c r="F662" s="37"/>
      <c r="G662" s="38"/>
      <c r="H662" s="38"/>
      <c r="I662" s="38"/>
      <c r="J662" s="38"/>
      <c r="K662" s="24" t="str">
        <f>IFERROR(VLOOKUP(J662,'ДДС статьи'!$A$2:$D$210,3,FALSE),"")</f>
        <v/>
      </c>
      <c r="L662" s="24" t="str">
        <f>IFERROR(VLOOKUP(J662,'ДДС статьи'!$A$2:$D$210,2,FALSE),"")</f>
        <v/>
      </c>
      <c r="M662" s="24" t="str">
        <f>IFERROR(VLOOKUP(J662,'ДДС статьи'!$A$2:$D$210,4,FALSE),"")</f>
        <v/>
      </c>
      <c r="N662" s="33"/>
      <c r="O662" s="39"/>
    </row>
    <row r="663">
      <c r="A663" s="24" t="str">
        <f>IFERROR(VLOOKUP(C663,'Технический лист'!$A$3:$B$14,2,FALSE),"")</f>
        <v/>
      </c>
      <c r="B663" s="24" t="str">
        <f t="shared" si="1"/>
        <v/>
      </c>
      <c r="C663" s="24" t="str">
        <f t="shared" si="2"/>
        <v/>
      </c>
      <c r="D663" s="35"/>
      <c r="E663" s="36"/>
      <c r="F663" s="37"/>
      <c r="G663" s="38"/>
      <c r="H663" s="38"/>
      <c r="I663" s="38"/>
      <c r="J663" s="38"/>
      <c r="K663" s="24" t="str">
        <f>IFERROR(VLOOKUP(J663,'ДДС статьи'!$A$2:$D$210,3,FALSE),"")</f>
        <v/>
      </c>
      <c r="L663" s="24" t="str">
        <f>IFERROR(VLOOKUP(J663,'ДДС статьи'!$A$2:$D$210,2,FALSE),"")</f>
        <v/>
      </c>
      <c r="M663" s="24" t="str">
        <f>IFERROR(VLOOKUP(J663,'ДДС статьи'!$A$2:$D$210,4,FALSE),"")</f>
        <v/>
      </c>
      <c r="N663" s="33"/>
      <c r="O663" s="39"/>
    </row>
    <row r="664">
      <c r="A664" s="24" t="str">
        <f>IFERROR(VLOOKUP(C664,'Технический лист'!$A$3:$B$14,2,FALSE),"")</f>
        <v/>
      </c>
      <c r="B664" s="24" t="str">
        <f t="shared" si="1"/>
        <v/>
      </c>
      <c r="C664" s="24" t="str">
        <f t="shared" si="2"/>
        <v/>
      </c>
      <c r="D664" s="35"/>
      <c r="E664" s="36"/>
      <c r="F664" s="37"/>
      <c r="G664" s="38"/>
      <c r="H664" s="38"/>
      <c r="I664" s="38"/>
      <c r="J664" s="38"/>
      <c r="K664" s="24" t="str">
        <f>IFERROR(VLOOKUP(J664,'ДДС статьи'!$A$2:$D$210,3,FALSE),"")</f>
        <v/>
      </c>
      <c r="L664" s="24" t="str">
        <f>IFERROR(VLOOKUP(J664,'ДДС статьи'!$A$2:$D$210,2,FALSE),"")</f>
        <v/>
      </c>
      <c r="M664" s="24" t="str">
        <f>IFERROR(VLOOKUP(J664,'ДДС статьи'!$A$2:$D$210,4,FALSE),"")</f>
        <v/>
      </c>
      <c r="N664" s="33"/>
      <c r="O664" s="39"/>
    </row>
    <row r="665">
      <c r="A665" s="24" t="str">
        <f>IFERROR(VLOOKUP(C665,'Технический лист'!$A$3:$B$14,2,FALSE),"")</f>
        <v/>
      </c>
      <c r="B665" s="24" t="str">
        <f t="shared" si="1"/>
        <v/>
      </c>
      <c r="C665" s="24" t="str">
        <f t="shared" si="2"/>
        <v/>
      </c>
      <c r="D665" s="35"/>
      <c r="E665" s="36"/>
      <c r="F665" s="37"/>
      <c r="G665" s="38"/>
      <c r="H665" s="38"/>
      <c r="I665" s="38"/>
      <c r="J665" s="38"/>
      <c r="K665" s="24" t="str">
        <f>IFERROR(VLOOKUP(J665,'ДДС статьи'!$A$2:$D$210,3,FALSE),"")</f>
        <v/>
      </c>
      <c r="L665" s="24" t="str">
        <f>IFERROR(VLOOKUP(J665,'ДДС статьи'!$A$2:$D$210,2,FALSE),"")</f>
        <v/>
      </c>
      <c r="M665" s="24" t="str">
        <f>IFERROR(VLOOKUP(J665,'ДДС статьи'!$A$2:$D$210,4,FALSE),"")</f>
        <v/>
      </c>
      <c r="N665" s="33"/>
      <c r="O665" s="39"/>
    </row>
    <row r="666">
      <c r="A666" s="24" t="str">
        <f>IFERROR(VLOOKUP(C666,'Технический лист'!$A$3:$B$14,2,FALSE),"")</f>
        <v/>
      </c>
      <c r="B666" s="24" t="str">
        <f t="shared" si="1"/>
        <v/>
      </c>
      <c r="C666" s="24" t="str">
        <f t="shared" si="2"/>
        <v/>
      </c>
      <c r="D666" s="35"/>
      <c r="E666" s="36"/>
      <c r="F666" s="37"/>
      <c r="G666" s="38"/>
      <c r="H666" s="38"/>
      <c r="I666" s="38"/>
      <c r="J666" s="38"/>
      <c r="K666" s="24" t="str">
        <f>IFERROR(VLOOKUP(J666,'ДДС статьи'!$A$2:$D$210,3,FALSE),"")</f>
        <v/>
      </c>
      <c r="L666" s="24" t="str">
        <f>IFERROR(VLOOKUP(J666,'ДДС статьи'!$A$2:$D$210,2,FALSE),"")</f>
        <v/>
      </c>
      <c r="M666" s="24" t="str">
        <f>IFERROR(VLOOKUP(J666,'ДДС статьи'!$A$2:$D$210,4,FALSE),"")</f>
        <v/>
      </c>
      <c r="N666" s="33"/>
      <c r="O666" s="39"/>
    </row>
    <row r="667">
      <c r="A667" s="24" t="str">
        <f>IFERROR(VLOOKUP(C667,'Технический лист'!$A$3:$B$14,2,FALSE),"")</f>
        <v/>
      </c>
      <c r="B667" s="24" t="str">
        <f t="shared" si="1"/>
        <v/>
      </c>
      <c r="C667" s="24" t="str">
        <f t="shared" si="2"/>
        <v/>
      </c>
      <c r="D667" s="35"/>
      <c r="E667" s="36"/>
      <c r="F667" s="37"/>
      <c r="G667" s="38"/>
      <c r="H667" s="38"/>
      <c r="I667" s="38"/>
      <c r="J667" s="38"/>
      <c r="K667" s="24" t="str">
        <f>IFERROR(VLOOKUP(J667,'ДДС статьи'!$A$2:$D$210,3,FALSE),"")</f>
        <v/>
      </c>
      <c r="L667" s="24" t="str">
        <f>IFERROR(VLOOKUP(J667,'ДДС статьи'!$A$2:$D$210,2,FALSE),"")</f>
        <v/>
      </c>
      <c r="M667" s="24" t="str">
        <f>IFERROR(VLOOKUP(J667,'ДДС статьи'!$A$2:$D$210,4,FALSE),"")</f>
        <v/>
      </c>
      <c r="N667" s="33"/>
      <c r="O667" s="39"/>
    </row>
    <row r="668">
      <c r="A668" s="24" t="str">
        <f>IFERROR(VLOOKUP(C668,'Технический лист'!$A$3:$B$14,2,FALSE),"")</f>
        <v/>
      </c>
      <c r="B668" s="24" t="str">
        <f t="shared" si="1"/>
        <v/>
      </c>
      <c r="C668" s="24" t="str">
        <f t="shared" si="2"/>
        <v/>
      </c>
      <c r="D668" s="35"/>
      <c r="E668" s="36"/>
      <c r="F668" s="37"/>
      <c r="G668" s="38"/>
      <c r="H668" s="38"/>
      <c r="I668" s="38"/>
      <c r="J668" s="38"/>
      <c r="K668" s="24" t="str">
        <f>IFERROR(VLOOKUP(J668,'ДДС статьи'!$A$2:$D$210,3,FALSE),"")</f>
        <v/>
      </c>
      <c r="L668" s="24" t="str">
        <f>IFERROR(VLOOKUP(J668,'ДДС статьи'!$A$2:$D$210,2,FALSE),"")</f>
        <v/>
      </c>
      <c r="M668" s="24" t="str">
        <f>IFERROR(VLOOKUP(J668,'ДДС статьи'!$A$2:$D$210,4,FALSE),"")</f>
        <v/>
      </c>
      <c r="N668" s="33"/>
      <c r="O668" s="39"/>
    </row>
    <row r="669">
      <c r="A669" s="24" t="str">
        <f>IFERROR(VLOOKUP(C669,'Технический лист'!$A$3:$B$14,2,FALSE),"")</f>
        <v/>
      </c>
      <c r="B669" s="24" t="str">
        <f t="shared" si="1"/>
        <v/>
      </c>
      <c r="C669" s="24" t="str">
        <f t="shared" si="2"/>
        <v/>
      </c>
      <c r="D669" s="35"/>
      <c r="E669" s="36"/>
      <c r="F669" s="37"/>
      <c r="G669" s="38"/>
      <c r="H669" s="38"/>
      <c r="I669" s="38"/>
      <c r="J669" s="38"/>
      <c r="K669" s="24" t="str">
        <f>IFERROR(VLOOKUP(J669,'ДДС статьи'!$A$2:$D$210,3,FALSE),"")</f>
        <v/>
      </c>
      <c r="L669" s="24" t="str">
        <f>IFERROR(VLOOKUP(J669,'ДДС статьи'!$A$2:$D$210,2,FALSE),"")</f>
        <v/>
      </c>
      <c r="M669" s="24" t="str">
        <f>IFERROR(VLOOKUP(J669,'ДДС статьи'!$A$2:$D$210,4,FALSE),"")</f>
        <v/>
      </c>
      <c r="N669" s="33"/>
      <c r="O669" s="39"/>
    </row>
    <row r="670">
      <c r="A670" s="24" t="str">
        <f>IFERROR(VLOOKUP(C670,'Технический лист'!$A$3:$B$14,2,FALSE),"")</f>
        <v/>
      </c>
      <c r="B670" s="24" t="str">
        <f t="shared" si="1"/>
        <v/>
      </c>
      <c r="C670" s="24" t="str">
        <f t="shared" si="2"/>
        <v/>
      </c>
      <c r="D670" s="35"/>
      <c r="E670" s="36"/>
      <c r="F670" s="37"/>
      <c r="G670" s="38"/>
      <c r="H670" s="38"/>
      <c r="I670" s="38"/>
      <c r="J670" s="38"/>
      <c r="K670" s="24" t="str">
        <f>IFERROR(VLOOKUP(J670,'ДДС статьи'!$A$2:$D$210,3,FALSE),"")</f>
        <v/>
      </c>
      <c r="L670" s="24" t="str">
        <f>IFERROR(VLOOKUP(J670,'ДДС статьи'!$A$2:$D$210,2,FALSE),"")</f>
        <v/>
      </c>
      <c r="M670" s="24" t="str">
        <f>IFERROR(VLOOKUP(J670,'ДДС статьи'!$A$2:$D$210,4,FALSE),"")</f>
        <v/>
      </c>
      <c r="N670" s="33"/>
      <c r="O670" s="39"/>
    </row>
    <row r="671">
      <c r="A671" s="24" t="str">
        <f>IFERROR(VLOOKUP(C671,'Технический лист'!$A$3:$B$14,2,FALSE),"")</f>
        <v/>
      </c>
      <c r="B671" s="24" t="str">
        <f t="shared" si="1"/>
        <v/>
      </c>
      <c r="C671" s="24" t="str">
        <f t="shared" si="2"/>
        <v/>
      </c>
      <c r="D671" s="35"/>
      <c r="E671" s="36"/>
      <c r="F671" s="37"/>
      <c r="G671" s="38"/>
      <c r="H671" s="38"/>
      <c r="I671" s="38"/>
      <c r="J671" s="38"/>
      <c r="K671" s="24" t="str">
        <f>IFERROR(VLOOKUP(J671,'ДДС статьи'!$A$2:$D$210,3,FALSE),"")</f>
        <v/>
      </c>
      <c r="L671" s="24" t="str">
        <f>IFERROR(VLOOKUP(J671,'ДДС статьи'!$A$2:$D$210,2,FALSE),"")</f>
        <v/>
      </c>
      <c r="M671" s="24" t="str">
        <f>IFERROR(VLOOKUP(J671,'ДДС статьи'!$A$2:$D$210,4,FALSE),"")</f>
        <v/>
      </c>
      <c r="N671" s="33"/>
      <c r="O671" s="39"/>
    </row>
    <row r="672">
      <c r="A672" s="24" t="str">
        <f>IFERROR(VLOOKUP(C672,'Технический лист'!$A$3:$B$14,2,FALSE),"")</f>
        <v/>
      </c>
      <c r="B672" s="24" t="str">
        <f t="shared" si="1"/>
        <v/>
      </c>
      <c r="C672" s="24" t="str">
        <f t="shared" si="2"/>
        <v/>
      </c>
      <c r="D672" s="35"/>
      <c r="E672" s="36"/>
      <c r="F672" s="37"/>
      <c r="G672" s="38"/>
      <c r="H672" s="38"/>
      <c r="I672" s="38"/>
      <c r="J672" s="38"/>
      <c r="K672" s="24" t="str">
        <f>IFERROR(VLOOKUP(J672,'ДДС статьи'!$A$2:$D$210,3,FALSE),"")</f>
        <v/>
      </c>
      <c r="L672" s="24" t="str">
        <f>IFERROR(VLOOKUP(J672,'ДДС статьи'!$A$2:$D$210,2,FALSE),"")</f>
        <v/>
      </c>
      <c r="M672" s="24" t="str">
        <f>IFERROR(VLOOKUP(J672,'ДДС статьи'!$A$2:$D$210,4,FALSE),"")</f>
        <v/>
      </c>
      <c r="N672" s="33"/>
      <c r="O672" s="39"/>
    </row>
    <row r="673">
      <c r="A673" s="24" t="str">
        <f>IFERROR(VLOOKUP(C673,'Технический лист'!$A$3:$B$14,2,FALSE),"")</f>
        <v/>
      </c>
      <c r="B673" s="24" t="str">
        <f t="shared" si="1"/>
        <v/>
      </c>
      <c r="C673" s="24" t="str">
        <f t="shared" si="2"/>
        <v/>
      </c>
      <c r="D673" s="35"/>
      <c r="E673" s="36"/>
      <c r="F673" s="37"/>
      <c r="G673" s="38"/>
      <c r="H673" s="38"/>
      <c r="I673" s="38"/>
      <c r="J673" s="38"/>
      <c r="K673" s="24" t="str">
        <f>IFERROR(VLOOKUP(J673,'ДДС статьи'!$A$2:$D$210,3,FALSE),"")</f>
        <v/>
      </c>
      <c r="L673" s="24" t="str">
        <f>IFERROR(VLOOKUP(J673,'ДДС статьи'!$A$2:$D$210,2,FALSE),"")</f>
        <v/>
      </c>
      <c r="M673" s="24" t="str">
        <f>IFERROR(VLOOKUP(J673,'ДДС статьи'!$A$2:$D$210,4,FALSE),"")</f>
        <v/>
      </c>
      <c r="N673" s="33"/>
      <c r="O673" s="39"/>
    </row>
    <row r="674">
      <c r="A674" s="24" t="str">
        <f>IFERROR(VLOOKUP(C674,'Технический лист'!$A$3:$B$14,2,FALSE),"")</f>
        <v/>
      </c>
      <c r="B674" s="24" t="str">
        <f t="shared" si="1"/>
        <v/>
      </c>
      <c r="C674" s="24" t="str">
        <f t="shared" si="2"/>
        <v/>
      </c>
      <c r="D674" s="35"/>
      <c r="E674" s="36"/>
      <c r="F674" s="37"/>
      <c r="G674" s="38"/>
      <c r="H674" s="38"/>
      <c r="I674" s="38"/>
      <c r="J674" s="38"/>
      <c r="K674" s="24" t="str">
        <f>IFERROR(VLOOKUP(J674,'ДДС статьи'!$A$2:$D$210,3,FALSE),"")</f>
        <v/>
      </c>
      <c r="L674" s="24" t="str">
        <f>IFERROR(VLOOKUP(J674,'ДДС статьи'!$A$2:$D$210,2,FALSE),"")</f>
        <v/>
      </c>
      <c r="M674" s="24" t="str">
        <f>IFERROR(VLOOKUP(J674,'ДДС статьи'!$A$2:$D$210,4,FALSE),"")</f>
        <v/>
      </c>
      <c r="N674" s="33"/>
      <c r="O674" s="39"/>
    </row>
    <row r="675">
      <c r="A675" s="24" t="str">
        <f>IFERROR(VLOOKUP(C675,'Технический лист'!$A$3:$B$14,2,FALSE),"")</f>
        <v/>
      </c>
      <c r="B675" s="24" t="str">
        <f t="shared" si="1"/>
        <v/>
      </c>
      <c r="C675" s="24" t="str">
        <f t="shared" si="2"/>
        <v/>
      </c>
      <c r="D675" s="35"/>
      <c r="E675" s="36"/>
      <c r="F675" s="37"/>
      <c r="G675" s="38"/>
      <c r="H675" s="38"/>
      <c r="I675" s="38"/>
      <c r="J675" s="38"/>
      <c r="K675" s="24" t="str">
        <f>IFERROR(VLOOKUP(J675,'ДДС статьи'!$A$2:$D$210,3,FALSE),"")</f>
        <v/>
      </c>
      <c r="L675" s="24" t="str">
        <f>IFERROR(VLOOKUP(J675,'ДДС статьи'!$A$2:$D$210,2,FALSE),"")</f>
        <v/>
      </c>
      <c r="M675" s="24" t="str">
        <f>IFERROR(VLOOKUP(J675,'ДДС статьи'!$A$2:$D$210,4,FALSE),"")</f>
        <v/>
      </c>
      <c r="N675" s="33"/>
      <c r="O675" s="39"/>
    </row>
    <row r="676">
      <c r="A676" s="24" t="str">
        <f>IFERROR(VLOOKUP(C676,'Технический лист'!$A$3:$B$14,2,FALSE),"")</f>
        <v/>
      </c>
      <c r="B676" s="24" t="str">
        <f t="shared" si="1"/>
        <v/>
      </c>
      <c r="C676" s="24" t="str">
        <f t="shared" si="2"/>
        <v/>
      </c>
      <c r="D676" s="35"/>
      <c r="E676" s="36"/>
      <c r="F676" s="37"/>
      <c r="G676" s="38"/>
      <c r="H676" s="38"/>
      <c r="I676" s="38"/>
      <c r="J676" s="38"/>
      <c r="K676" s="24" t="str">
        <f>IFERROR(VLOOKUP(J676,'ДДС статьи'!$A$2:$D$210,3,FALSE),"")</f>
        <v/>
      </c>
      <c r="L676" s="24" t="str">
        <f>IFERROR(VLOOKUP(J676,'ДДС статьи'!$A$2:$D$210,2,FALSE),"")</f>
        <v/>
      </c>
      <c r="M676" s="24" t="str">
        <f>IFERROR(VLOOKUP(J676,'ДДС статьи'!$A$2:$D$210,4,FALSE),"")</f>
        <v/>
      </c>
      <c r="N676" s="33"/>
      <c r="O676" s="39"/>
    </row>
    <row r="677">
      <c r="A677" s="24" t="str">
        <f>IFERROR(VLOOKUP(C677,'Технический лист'!$A$3:$B$14,2,FALSE),"")</f>
        <v/>
      </c>
      <c r="B677" s="24" t="str">
        <f t="shared" si="1"/>
        <v/>
      </c>
      <c r="C677" s="24" t="str">
        <f t="shared" si="2"/>
        <v/>
      </c>
      <c r="D677" s="35"/>
      <c r="E677" s="36"/>
      <c r="F677" s="37"/>
      <c r="G677" s="38"/>
      <c r="H677" s="38"/>
      <c r="I677" s="38"/>
      <c r="J677" s="38"/>
      <c r="K677" s="24" t="str">
        <f>IFERROR(VLOOKUP(J677,'ДДС статьи'!$A$2:$D$210,3,FALSE),"")</f>
        <v/>
      </c>
      <c r="L677" s="24" t="str">
        <f>IFERROR(VLOOKUP(J677,'ДДС статьи'!$A$2:$D$210,2,FALSE),"")</f>
        <v/>
      </c>
      <c r="M677" s="24" t="str">
        <f>IFERROR(VLOOKUP(J677,'ДДС статьи'!$A$2:$D$210,4,FALSE),"")</f>
        <v/>
      </c>
      <c r="N677" s="33"/>
      <c r="O677" s="39"/>
    </row>
    <row r="678">
      <c r="A678" s="24" t="str">
        <f>IFERROR(VLOOKUP(C678,'Технический лист'!$A$3:$B$14,2,FALSE),"")</f>
        <v/>
      </c>
      <c r="B678" s="24" t="str">
        <f t="shared" si="1"/>
        <v/>
      </c>
      <c r="C678" s="24" t="str">
        <f t="shared" si="2"/>
        <v/>
      </c>
      <c r="D678" s="35"/>
      <c r="E678" s="36"/>
      <c r="F678" s="37"/>
      <c r="G678" s="38"/>
      <c r="H678" s="38"/>
      <c r="I678" s="38"/>
      <c r="J678" s="38"/>
      <c r="K678" s="24" t="str">
        <f>IFERROR(VLOOKUP(J678,'ДДС статьи'!$A$2:$D$210,3,FALSE),"")</f>
        <v/>
      </c>
      <c r="L678" s="24" t="str">
        <f>IFERROR(VLOOKUP(J678,'ДДС статьи'!$A$2:$D$210,2,FALSE),"")</f>
        <v/>
      </c>
      <c r="M678" s="24" t="str">
        <f>IFERROR(VLOOKUP(J678,'ДДС статьи'!$A$2:$D$210,4,FALSE),"")</f>
        <v/>
      </c>
      <c r="N678" s="33"/>
      <c r="O678" s="39"/>
    </row>
    <row r="679">
      <c r="A679" s="24" t="str">
        <f>IFERROR(VLOOKUP(C679,'Технический лист'!$A$3:$B$14,2,FALSE),"")</f>
        <v/>
      </c>
      <c r="B679" s="24" t="str">
        <f t="shared" si="1"/>
        <v/>
      </c>
      <c r="C679" s="24" t="str">
        <f t="shared" si="2"/>
        <v/>
      </c>
      <c r="D679" s="35"/>
      <c r="E679" s="36"/>
      <c r="F679" s="37"/>
      <c r="G679" s="38"/>
      <c r="H679" s="38"/>
      <c r="I679" s="38"/>
      <c r="J679" s="38"/>
      <c r="K679" s="24" t="str">
        <f>IFERROR(VLOOKUP(J679,'ДДС статьи'!$A$2:$D$210,3,FALSE),"")</f>
        <v/>
      </c>
      <c r="L679" s="24" t="str">
        <f>IFERROR(VLOOKUP(J679,'ДДС статьи'!$A$2:$D$210,2,FALSE),"")</f>
        <v/>
      </c>
      <c r="M679" s="24" t="str">
        <f>IFERROR(VLOOKUP(J679,'ДДС статьи'!$A$2:$D$210,4,FALSE),"")</f>
        <v/>
      </c>
      <c r="N679" s="33"/>
      <c r="O679" s="39"/>
    </row>
    <row r="680">
      <c r="A680" s="24" t="str">
        <f>IFERROR(VLOOKUP(C680,'Технический лист'!$A$3:$B$14,2,FALSE),"")</f>
        <v/>
      </c>
      <c r="B680" s="24" t="str">
        <f t="shared" si="1"/>
        <v/>
      </c>
      <c r="C680" s="24" t="str">
        <f t="shared" si="2"/>
        <v/>
      </c>
      <c r="D680" s="35"/>
      <c r="E680" s="36"/>
      <c r="F680" s="37"/>
      <c r="G680" s="38"/>
      <c r="H680" s="38"/>
      <c r="I680" s="38"/>
      <c r="J680" s="38"/>
      <c r="K680" s="24" t="str">
        <f>IFERROR(VLOOKUP(J680,'ДДС статьи'!$A$2:$D$210,3,FALSE),"")</f>
        <v/>
      </c>
      <c r="L680" s="24" t="str">
        <f>IFERROR(VLOOKUP(J680,'ДДС статьи'!$A$2:$D$210,2,FALSE),"")</f>
        <v/>
      </c>
      <c r="M680" s="24" t="str">
        <f>IFERROR(VLOOKUP(J680,'ДДС статьи'!$A$2:$D$210,4,FALSE),"")</f>
        <v/>
      </c>
      <c r="N680" s="33"/>
      <c r="O680" s="39"/>
    </row>
    <row r="681">
      <c r="A681" s="24" t="str">
        <f>IFERROR(VLOOKUP(C681,'Технический лист'!$A$3:$B$14,2,FALSE),"")</f>
        <v/>
      </c>
      <c r="B681" s="24" t="str">
        <f t="shared" si="1"/>
        <v/>
      </c>
      <c r="C681" s="24" t="str">
        <f t="shared" si="2"/>
        <v/>
      </c>
      <c r="D681" s="35"/>
      <c r="E681" s="36"/>
      <c r="F681" s="37"/>
      <c r="G681" s="38"/>
      <c r="H681" s="38"/>
      <c r="I681" s="38"/>
      <c r="J681" s="38"/>
      <c r="K681" s="24" t="str">
        <f>IFERROR(VLOOKUP(J681,'ДДС статьи'!$A$2:$D$210,3,FALSE),"")</f>
        <v/>
      </c>
      <c r="L681" s="24" t="str">
        <f>IFERROR(VLOOKUP(J681,'ДДС статьи'!$A$2:$D$210,2,FALSE),"")</f>
        <v/>
      </c>
      <c r="M681" s="24" t="str">
        <f>IFERROR(VLOOKUP(J681,'ДДС статьи'!$A$2:$D$210,4,FALSE),"")</f>
        <v/>
      </c>
      <c r="N681" s="33"/>
      <c r="O681" s="39"/>
    </row>
    <row r="682">
      <c r="A682" s="24" t="str">
        <f>IFERROR(VLOOKUP(C682,'Технический лист'!$A$3:$B$14,2,FALSE),"")</f>
        <v/>
      </c>
      <c r="B682" s="24" t="str">
        <f t="shared" si="1"/>
        <v/>
      </c>
      <c r="C682" s="24" t="str">
        <f t="shared" si="2"/>
        <v/>
      </c>
      <c r="D682" s="35"/>
      <c r="E682" s="36"/>
      <c r="F682" s="37"/>
      <c r="G682" s="38"/>
      <c r="H682" s="38"/>
      <c r="I682" s="38"/>
      <c r="J682" s="38"/>
      <c r="K682" s="24" t="str">
        <f>IFERROR(VLOOKUP(J682,'ДДС статьи'!$A$2:$D$210,3,FALSE),"")</f>
        <v/>
      </c>
      <c r="L682" s="24" t="str">
        <f>IFERROR(VLOOKUP(J682,'ДДС статьи'!$A$2:$D$210,2,FALSE),"")</f>
        <v/>
      </c>
      <c r="M682" s="24" t="str">
        <f>IFERROR(VLOOKUP(J682,'ДДС статьи'!$A$2:$D$210,4,FALSE),"")</f>
        <v/>
      </c>
      <c r="N682" s="33"/>
      <c r="O682" s="39"/>
    </row>
    <row r="683">
      <c r="A683" s="24" t="str">
        <f>IFERROR(VLOOKUP(C683,'Технический лист'!$A$3:$B$14,2,FALSE),"")</f>
        <v/>
      </c>
      <c r="B683" s="24" t="str">
        <f t="shared" si="1"/>
        <v/>
      </c>
      <c r="C683" s="24" t="str">
        <f t="shared" si="2"/>
        <v/>
      </c>
      <c r="D683" s="35"/>
      <c r="E683" s="36"/>
      <c r="F683" s="37"/>
      <c r="G683" s="38"/>
      <c r="H683" s="38"/>
      <c r="I683" s="38"/>
      <c r="J683" s="38"/>
      <c r="K683" s="24" t="str">
        <f>IFERROR(VLOOKUP(J683,'ДДС статьи'!$A$2:$D$210,3,FALSE),"")</f>
        <v/>
      </c>
      <c r="L683" s="24" t="str">
        <f>IFERROR(VLOOKUP(J683,'ДДС статьи'!$A$2:$D$210,2,FALSE),"")</f>
        <v/>
      </c>
      <c r="M683" s="24" t="str">
        <f>IFERROR(VLOOKUP(J683,'ДДС статьи'!$A$2:$D$210,4,FALSE),"")</f>
        <v/>
      </c>
      <c r="N683" s="33"/>
      <c r="O683" s="39"/>
    </row>
    <row r="684">
      <c r="A684" s="24" t="str">
        <f>IFERROR(VLOOKUP(C684,'Технический лист'!$A$3:$B$14,2,FALSE),"")</f>
        <v/>
      </c>
      <c r="B684" s="24" t="str">
        <f t="shared" si="1"/>
        <v/>
      </c>
      <c r="C684" s="24" t="str">
        <f t="shared" si="2"/>
        <v/>
      </c>
      <c r="D684" s="35"/>
      <c r="E684" s="36"/>
      <c r="F684" s="37"/>
      <c r="G684" s="38"/>
      <c r="H684" s="38"/>
      <c r="I684" s="38"/>
      <c r="J684" s="38"/>
      <c r="K684" s="24" t="str">
        <f>IFERROR(VLOOKUP(J684,'ДДС статьи'!$A$2:$D$210,3,FALSE),"")</f>
        <v/>
      </c>
      <c r="L684" s="24" t="str">
        <f>IFERROR(VLOOKUP(J684,'ДДС статьи'!$A$2:$D$210,2,FALSE),"")</f>
        <v/>
      </c>
      <c r="M684" s="24" t="str">
        <f>IFERROR(VLOOKUP(J684,'ДДС статьи'!$A$2:$D$210,4,FALSE),"")</f>
        <v/>
      </c>
      <c r="N684" s="33"/>
      <c r="O684" s="39"/>
    </row>
    <row r="685">
      <c r="A685" s="24" t="str">
        <f>IFERROR(VLOOKUP(C685,'Технический лист'!$A$3:$B$14,2,FALSE),"")</f>
        <v/>
      </c>
      <c r="B685" s="24" t="str">
        <f t="shared" si="1"/>
        <v/>
      </c>
      <c r="C685" s="24" t="str">
        <f t="shared" si="2"/>
        <v/>
      </c>
      <c r="D685" s="35"/>
      <c r="E685" s="36"/>
      <c r="F685" s="37"/>
      <c r="G685" s="38"/>
      <c r="H685" s="38"/>
      <c r="I685" s="38"/>
      <c r="J685" s="38"/>
      <c r="K685" s="24" t="str">
        <f>IFERROR(VLOOKUP(J685,'ДДС статьи'!$A$2:$D$210,3,FALSE),"")</f>
        <v/>
      </c>
      <c r="L685" s="24" t="str">
        <f>IFERROR(VLOOKUP(J685,'ДДС статьи'!$A$2:$D$210,2,FALSE),"")</f>
        <v/>
      </c>
      <c r="M685" s="24" t="str">
        <f>IFERROR(VLOOKUP(J685,'ДДС статьи'!$A$2:$D$210,4,FALSE),"")</f>
        <v/>
      </c>
      <c r="N685" s="33"/>
      <c r="O685" s="39"/>
    </row>
    <row r="686">
      <c r="A686" s="24" t="str">
        <f>IFERROR(VLOOKUP(C686,'Технический лист'!$A$3:$B$14,2,FALSE),"")</f>
        <v/>
      </c>
      <c r="B686" s="24" t="str">
        <f t="shared" si="1"/>
        <v/>
      </c>
      <c r="C686" s="24" t="str">
        <f t="shared" si="2"/>
        <v/>
      </c>
      <c r="D686" s="35"/>
      <c r="E686" s="36"/>
      <c r="F686" s="37"/>
      <c r="G686" s="38"/>
      <c r="H686" s="38"/>
      <c r="I686" s="38"/>
      <c r="J686" s="38"/>
      <c r="K686" s="24" t="str">
        <f>IFERROR(VLOOKUP(J686,'ДДС статьи'!$A$2:$D$210,3,FALSE),"")</f>
        <v/>
      </c>
      <c r="L686" s="24" t="str">
        <f>IFERROR(VLOOKUP(J686,'ДДС статьи'!$A$2:$D$210,2,FALSE),"")</f>
        <v/>
      </c>
      <c r="M686" s="24" t="str">
        <f>IFERROR(VLOOKUP(J686,'ДДС статьи'!$A$2:$D$210,4,FALSE),"")</f>
        <v/>
      </c>
      <c r="N686" s="33"/>
      <c r="O686" s="39"/>
    </row>
    <row r="687">
      <c r="A687" s="24" t="str">
        <f>IFERROR(VLOOKUP(C687,'Технический лист'!$A$3:$B$14,2,FALSE),"")</f>
        <v/>
      </c>
      <c r="B687" s="24" t="str">
        <f t="shared" si="1"/>
        <v/>
      </c>
      <c r="C687" s="24" t="str">
        <f t="shared" si="2"/>
        <v/>
      </c>
      <c r="D687" s="35"/>
      <c r="E687" s="36"/>
      <c r="F687" s="37"/>
      <c r="G687" s="38"/>
      <c r="H687" s="38"/>
      <c r="I687" s="38"/>
      <c r="J687" s="38"/>
      <c r="K687" s="24" t="str">
        <f>IFERROR(VLOOKUP(J687,'ДДС статьи'!$A$2:$D$210,3,FALSE),"")</f>
        <v/>
      </c>
      <c r="L687" s="24" t="str">
        <f>IFERROR(VLOOKUP(J687,'ДДС статьи'!$A$2:$D$210,2,FALSE),"")</f>
        <v/>
      </c>
      <c r="M687" s="24" t="str">
        <f>IFERROR(VLOOKUP(J687,'ДДС статьи'!$A$2:$D$210,4,FALSE),"")</f>
        <v/>
      </c>
      <c r="N687" s="33"/>
      <c r="O687" s="39"/>
    </row>
    <row r="688">
      <c r="A688" s="24" t="str">
        <f>IFERROR(VLOOKUP(C688,'Технический лист'!$A$3:$B$14,2,FALSE),"")</f>
        <v/>
      </c>
      <c r="B688" s="24" t="str">
        <f t="shared" si="1"/>
        <v/>
      </c>
      <c r="C688" s="24" t="str">
        <f t="shared" si="2"/>
        <v/>
      </c>
      <c r="D688" s="35"/>
      <c r="E688" s="36"/>
      <c r="F688" s="37"/>
      <c r="G688" s="38"/>
      <c r="H688" s="38"/>
      <c r="I688" s="38"/>
      <c r="J688" s="38"/>
      <c r="K688" s="24" t="str">
        <f>IFERROR(VLOOKUP(J688,'ДДС статьи'!$A$2:$D$210,3,FALSE),"")</f>
        <v/>
      </c>
      <c r="L688" s="24" t="str">
        <f>IFERROR(VLOOKUP(J688,'ДДС статьи'!$A$2:$D$210,2,FALSE),"")</f>
        <v/>
      </c>
      <c r="M688" s="24" t="str">
        <f>IFERROR(VLOOKUP(J688,'ДДС статьи'!$A$2:$D$210,4,FALSE),"")</f>
        <v/>
      </c>
      <c r="N688" s="33"/>
      <c r="O688" s="39"/>
    </row>
    <row r="689">
      <c r="A689" s="24" t="str">
        <f>IFERROR(VLOOKUP(C689,'Технический лист'!$A$3:$B$14,2,FALSE),"")</f>
        <v/>
      </c>
      <c r="B689" s="24" t="str">
        <f t="shared" si="1"/>
        <v/>
      </c>
      <c r="C689" s="24" t="str">
        <f t="shared" si="2"/>
        <v/>
      </c>
      <c r="D689" s="35"/>
      <c r="E689" s="36"/>
      <c r="F689" s="37"/>
      <c r="G689" s="38"/>
      <c r="H689" s="38"/>
      <c r="I689" s="38"/>
      <c r="J689" s="38"/>
      <c r="K689" s="24" t="str">
        <f>IFERROR(VLOOKUP(J689,'ДДС статьи'!$A$2:$D$210,3,FALSE),"")</f>
        <v/>
      </c>
      <c r="L689" s="24" t="str">
        <f>IFERROR(VLOOKUP(J689,'ДДС статьи'!$A$2:$D$210,2,FALSE),"")</f>
        <v/>
      </c>
      <c r="M689" s="24" t="str">
        <f>IFERROR(VLOOKUP(J689,'ДДС статьи'!$A$2:$D$210,4,FALSE),"")</f>
        <v/>
      </c>
      <c r="N689" s="33"/>
      <c r="O689" s="39"/>
    </row>
    <row r="690">
      <c r="A690" s="24" t="str">
        <f>IFERROR(VLOOKUP(C690,'Технический лист'!$A$3:$B$14,2,FALSE),"")</f>
        <v/>
      </c>
      <c r="B690" s="24" t="str">
        <f t="shared" si="1"/>
        <v/>
      </c>
      <c r="C690" s="24" t="str">
        <f t="shared" si="2"/>
        <v/>
      </c>
      <c r="D690" s="35"/>
      <c r="E690" s="36"/>
      <c r="F690" s="37"/>
      <c r="G690" s="38"/>
      <c r="H690" s="38"/>
      <c r="I690" s="38"/>
      <c r="J690" s="38"/>
      <c r="K690" s="24" t="str">
        <f>IFERROR(VLOOKUP(J690,'ДДС статьи'!$A$2:$D$210,3,FALSE),"")</f>
        <v/>
      </c>
      <c r="L690" s="24" t="str">
        <f>IFERROR(VLOOKUP(J690,'ДДС статьи'!$A$2:$D$210,2,FALSE),"")</f>
        <v/>
      </c>
      <c r="M690" s="24" t="str">
        <f>IFERROR(VLOOKUP(J690,'ДДС статьи'!$A$2:$D$210,4,FALSE),"")</f>
        <v/>
      </c>
      <c r="N690" s="33"/>
      <c r="O690" s="39"/>
    </row>
    <row r="691">
      <c r="A691" s="24" t="str">
        <f>IFERROR(VLOOKUP(C691,'Технический лист'!$A$3:$B$14,2,FALSE),"")</f>
        <v/>
      </c>
      <c r="B691" s="24" t="str">
        <f t="shared" si="1"/>
        <v/>
      </c>
      <c r="C691" s="24" t="str">
        <f t="shared" si="2"/>
        <v/>
      </c>
      <c r="D691" s="35"/>
      <c r="E691" s="36"/>
      <c r="F691" s="37"/>
      <c r="G691" s="38"/>
      <c r="H691" s="38"/>
      <c r="I691" s="38"/>
      <c r="J691" s="38"/>
      <c r="K691" s="24" t="str">
        <f>IFERROR(VLOOKUP(J691,'ДДС статьи'!$A$2:$D$210,3,FALSE),"")</f>
        <v/>
      </c>
      <c r="L691" s="24" t="str">
        <f>IFERROR(VLOOKUP(J691,'ДДС статьи'!$A$2:$D$210,2,FALSE),"")</f>
        <v/>
      </c>
      <c r="M691" s="24" t="str">
        <f>IFERROR(VLOOKUP(J691,'ДДС статьи'!$A$2:$D$210,4,FALSE),"")</f>
        <v/>
      </c>
      <c r="N691" s="33"/>
      <c r="O691" s="39"/>
    </row>
    <row r="692">
      <c r="A692" s="24" t="str">
        <f>IFERROR(VLOOKUP(C692,'Технический лист'!$A$3:$B$14,2,FALSE),"")</f>
        <v/>
      </c>
      <c r="B692" s="24" t="str">
        <f t="shared" si="1"/>
        <v/>
      </c>
      <c r="C692" s="24" t="str">
        <f t="shared" si="2"/>
        <v/>
      </c>
      <c r="D692" s="35"/>
      <c r="E692" s="36"/>
      <c r="F692" s="37"/>
      <c r="G692" s="38"/>
      <c r="H692" s="38"/>
      <c r="I692" s="38"/>
      <c r="J692" s="38"/>
      <c r="K692" s="24" t="str">
        <f>IFERROR(VLOOKUP(J692,'ДДС статьи'!$A$2:$D$210,3,FALSE),"")</f>
        <v/>
      </c>
      <c r="L692" s="24" t="str">
        <f>IFERROR(VLOOKUP(J692,'ДДС статьи'!$A$2:$D$210,2,FALSE),"")</f>
        <v/>
      </c>
      <c r="M692" s="24" t="str">
        <f>IFERROR(VLOOKUP(J692,'ДДС статьи'!$A$2:$D$210,4,FALSE),"")</f>
        <v/>
      </c>
      <c r="N692" s="33"/>
      <c r="O692" s="39"/>
    </row>
    <row r="693">
      <c r="A693" s="24" t="str">
        <f>IFERROR(VLOOKUP(C693,'Технический лист'!$A$3:$B$14,2,FALSE),"")</f>
        <v/>
      </c>
      <c r="B693" s="24" t="str">
        <f t="shared" si="1"/>
        <v/>
      </c>
      <c r="C693" s="24" t="str">
        <f t="shared" si="2"/>
        <v/>
      </c>
      <c r="D693" s="35"/>
      <c r="E693" s="36"/>
      <c r="F693" s="37"/>
      <c r="G693" s="38"/>
      <c r="H693" s="38"/>
      <c r="I693" s="38"/>
      <c r="J693" s="38"/>
      <c r="K693" s="24" t="str">
        <f>IFERROR(VLOOKUP(J693,'ДДС статьи'!$A$2:$D$210,3,FALSE),"")</f>
        <v/>
      </c>
      <c r="L693" s="24" t="str">
        <f>IFERROR(VLOOKUP(J693,'ДДС статьи'!$A$2:$D$210,2,FALSE),"")</f>
        <v/>
      </c>
      <c r="M693" s="24" t="str">
        <f>IFERROR(VLOOKUP(J693,'ДДС статьи'!$A$2:$D$210,4,FALSE),"")</f>
        <v/>
      </c>
      <c r="N693" s="33"/>
      <c r="O693" s="39"/>
    </row>
    <row r="694">
      <c r="A694" s="24" t="str">
        <f>IFERROR(VLOOKUP(C694,'Технический лист'!$A$3:$B$14,2,FALSE),"")</f>
        <v/>
      </c>
      <c r="B694" s="24" t="str">
        <f t="shared" si="1"/>
        <v/>
      </c>
      <c r="C694" s="24" t="str">
        <f t="shared" si="2"/>
        <v/>
      </c>
      <c r="D694" s="35"/>
      <c r="E694" s="36"/>
      <c r="F694" s="37"/>
      <c r="G694" s="38"/>
      <c r="H694" s="38"/>
      <c r="I694" s="38"/>
      <c r="J694" s="38"/>
      <c r="K694" s="24" t="str">
        <f>IFERROR(VLOOKUP(J694,'ДДС статьи'!$A$2:$D$210,3,FALSE),"")</f>
        <v/>
      </c>
      <c r="L694" s="24" t="str">
        <f>IFERROR(VLOOKUP(J694,'ДДС статьи'!$A$2:$D$210,2,FALSE),"")</f>
        <v/>
      </c>
      <c r="M694" s="24" t="str">
        <f>IFERROR(VLOOKUP(J694,'ДДС статьи'!$A$2:$D$210,4,FALSE),"")</f>
        <v/>
      </c>
      <c r="N694" s="33"/>
      <c r="O694" s="39"/>
    </row>
    <row r="695">
      <c r="A695" s="24" t="str">
        <f>IFERROR(VLOOKUP(C695,'Технический лист'!$A$3:$B$14,2,FALSE),"")</f>
        <v/>
      </c>
      <c r="B695" s="24" t="str">
        <f t="shared" si="1"/>
        <v/>
      </c>
      <c r="C695" s="24" t="str">
        <f t="shared" si="2"/>
        <v/>
      </c>
      <c r="D695" s="35"/>
      <c r="E695" s="36"/>
      <c r="F695" s="37"/>
      <c r="G695" s="38"/>
      <c r="H695" s="38"/>
      <c r="I695" s="38"/>
      <c r="J695" s="38"/>
      <c r="K695" s="24" t="str">
        <f>IFERROR(VLOOKUP(J695,'ДДС статьи'!$A$2:$D$210,3,FALSE),"")</f>
        <v/>
      </c>
      <c r="L695" s="24" t="str">
        <f>IFERROR(VLOOKUP(J695,'ДДС статьи'!$A$2:$D$210,2,FALSE),"")</f>
        <v/>
      </c>
      <c r="M695" s="24" t="str">
        <f>IFERROR(VLOOKUP(J695,'ДДС статьи'!$A$2:$D$210,4,FALSE),"")</f>
        <v/>
      </c>
      <c r="N695" s="33"/>
      <c r="O695" s="39"/>
    </row>
    <row r="696">
      <c r="A696" s="24" t="str">
        <f>IFERROR(VLOOKUP(C696,'Технический лист'!$A$3:$B$14,2,FALSE),"")</f>
        <v/>
      </c>
      <c r="B696" s="24" t="str">
        <f t="shared" si="1"/>
        <v/>
      </c>
      <c r="C696" s="24" t="str">
        <f t="shared" si="2"/>
        <v/>
      </c>
      <c r="D696" s="35"/>
      <c r="E696" s="36"/>
      <c r="F696" s="37"/>
      <c r="G696" s="38"/>
      <c r="H696" s="38"/>
      <c r="I696" s="38"/>
      <c r="J696" s="38"/>
      <c r="K696" s="24" t="str">
        <f>IFERROR(VLOOKUP(J696,'ДДС статьи'!$A$2:$D$210,3,FALSE),"")</f>
        <v/>
      </c>
      <c r="L696" s="24" t="str">
        <f>IFERROR(VLOOKUP(J696,'ДДС статьи'!$A$2:$D$210,2,FALSE),"")</f>
        <v/>
      </c>
      <c r="M696" s="24" t="str">
        <f>IFERROR(VLOOKUP(J696,'ДДС статьи'!$A$2:$D$210,4,FALSE),"")</f>
        <v/>
      </c>
      <c r="N696" s="33"/>
      <c r="O696" s="39"/>
    </row>
    <row r="697">
      <c r="A697" s="24" t="str">
        <f>IFERROR(VLOOKUP(C697,'Технический лист'!$A$3:$B$14,2,FALSE),"")</f>
        <v/>
      </c>
      <c r="B697" s="24" t="str">
        <f t="shared" si="1"/>
        <v/>
      </c>
      <c r="C697" s="24" t="str">
        <f t="shared" si="2"/>
        <v/>
      </c>
      <c r="D697" s="35"/>
      <c r="E697" s="36"/>
      <c r="F697" s="37"/>
      <c r="G697" s="38"/>
      <c r="H697" s="38"/>
      <c r="I697" s="38"/>
      <c r="J697" s="38"/>
      <c r="K697" s="24" t="str">
        <f>IFERROR(VLOOKUP(J697,'ДДС статьи'!$A$2:$D$210,3,FALSE),"")</f>
        <v/>
      </c>
      <c r="L697" s="24" t="str">
        <f>IFERROR(VLOOKUP(J697,'ДДС статьи'!$A$2:$D$210,2,FALSE),"")</f>
        <v/>
      </c>
      <c r="M697" s="24" t="str">
        <f>IFERROR(VLOOKUP(J697,'ДДС статьи'!$A$2:$D$210,4,FALSE),"")</f>
        <v/>
      </c>
      <c r="N697" s="33"/>
      <c r="O697" s="39"/>
    </row>
    <row r="698">
      <c r="A698" s="24" t="str">
        <f>IFERROR(VLOOKUP(C698,'Технический лист'!$A$3:$B$14,2,FALSE),"")</f>
        <v/>
      </c>
      <c r="B698" s="24" t="str">
        <f t="shared" si="1"/>
        <v/>
      </c>
      <c r="C698" s="24" t="str">
        <f t="shared" si="2"/>
        <v/>
      </c>
      <c r="D698" s="35"/>
      <c r="E698" s="36"/>
      <c r="F698" s="37"/>
      <c r="G698" s="38"/>
      <c r="H698" s="38"/>
      <c r="I698" s="38"/>
      <c r="J698" s="38"/>
      <c r="K698" s="24" t="str">
        <f>IFERROR(VLOOKUP(J698,'ДДС статьи'!$A$2:$D$210,3,FALSE),"")</f>
        <v/>
      </c>
      <c r="L698" s="24" t="str">
        <f>IFERROR(VLOOKUP(J698,'ДДС статьи'!$A$2:$D$210,2,FALSE),"")</f>
        <v/>
      </c>
      <c r="M698" s="24" t="str">
        <f>IFERROR(VLOOKUP(J698,'ДДС статьи'!$A$2:$D$210,4,FALSE),"")</f>
        <v/>
      </c>
      <c r="N698" s="33"/>
      <c r="O698" s="39"/>
    </row>
    <row r="699">
      <c r="A699" s="24" t="str">
        <f>IFERROR(VLOOKUP(C699,'Технический лист'!$A$3:$B$14,2,FALSE),"")</f>
        <v/>
      </c>
      <c r="B699" s="24" t="str">
        <f t="shared" si="1"/>
        <v/>
      </c>
      <c r="C699" s="24" t="str">
        <f t="shared" si="2"/>
        <v/>
      </c>
      <c r="D699" s="35"/>
      <c r="E699" s="36"/>
      <c r="F699" s="37"/>
      <c r="G699" s="38"/>
      <c r="H699" s="38"/>
      <c r="I699" s="38"/>
      <c r="J699" s="38"/>
      <c r="K699" s="24" t="str">
        <f>IFERROR(VLOOKUP(J699,'ДДС статьи'!$A$2:$D$210,3,FALSE),"")</f>
        <v/>
      </c>
      <c r="L699" s="24" t="str">
        <f>IFERROR(VLOOKUP(J699,'ДДС статьи'!$A$2:$D$210,2,FALSE),"")</f>
        <v/>
      </c>
      <c r="M699" s="24" t="str">
        <f>IFERROR(VLOOKUP(J699,'ДДС статьи'!$A$2:$D$210,4,FALSE),"")</f>
        <v/>
      </c>
      <c r="N699" s="33"/>
      <c r="O699" s="39"/>
    </row>
    <row r="700">
      <c r="A700" s="24" t="str">
        <f>IFERROR(VLOOKUP(C700,'Технический лист'!$A$3:$B$14,2,FALSE),"")</f>
        <v/>
      </c>
      <c r="B700" s="24" t="str">
        <f t="shared" si="1"/>
        <v/>
      </c>
      <c r="C700" s="24" t="str">
        <f t="shared" si="2"/>
        <v/>
      </c>
      <c r="D700" s="35"/>
      <c r="E700" s="36"/>
      <c r="F700" s="37"/>
      <c r="G700" s="38"/>
      <c r="H700" s="38"/>
      <c r="I700" s="38"/>
      <c r="J700" s="38"/>
      <c r="K700" s="24" t="str">
        <f>IFERROR(VLOOKUP(J700,'ДДС статьи'!$A$2:$D$210,3,FALSE),"")</f>
        <v/>
      </c>
      <c r="L700" s="24" t="str">
        <f>IFERROR(VLOOKUP(J700,'ДДС статьи'!$A$2:$D$210,2,FALSE),"")</f>
        <v/>
      </c>
      <c r="M700" s="24" t="str">
        <f>IFERROR(VLOOKUP(J700,'ДДС статьи'!$A$2:$D$210,4,FALSE),"")</f>
        <v/>
      </c>
      <c r="N700" s="33"/>
      <c r="O700" s="39"/>
    </row>
    <row r="701">
      <c r="A701" s="24" t="str">
        <f>IFERROR(VLOOKUP(C701,'Технический лист'!$A$3:$B$14,2,FALSE),"")</f>
        <v/>
      </c>
      <c r="B701" s="24" t="str">
        <f t="shared" si="1"/>
        <v/>
      </c>
      <c r="C701" s="24" t="str">
        <f t="shared" si="2"/>
        <v/>
      </c>
      <c r="D701" s="35"/>
      <c r="E701" s="36"/>
      <c r="F701" s="37"/>
      <c r="G701" s="38"/>
      <c r="H701" s="38"/>
      <c r="I701" s="38"/>
      <c r="J701" s="38"/>
      <c r="K701" s="24" t="str">
        <f>IFERROR(VLOOKUP(J701,'ДДС статьи'!$A$2:$D$210,3,FALSE),"")</f>
        <v/>
      </c>
      <c r="L701" s="24" t="str">
        <f>IFERROR(VLOOKUP(J701,'ДДС статьи'!$A$2:$D$210,2,FALSE),"")</f>
        <v/>
      </c>
      <c r="M701" s="24" t="str">
        <f>IFERROR(VLOOKUP(J701,'ДДС статьи'!$A$2:$D$210,4,FALSE),"")</f>
        <v/>
      </c>
      <c r="N701" s="33"/>
      <c r="O701" s="39"/>
    </row>
    <row r="702">
      <c r="A702" s="24" t="str">
        <f>IFERROR(VLOOKUP(C702,'Технический лист'!$A$3:$B$14,2,FALSE),"")</f>
        <v/>
      </c>
      <c r="B702" s="24" t="str">
        <f t="shared" si="1"/>
        <v/>
      </c>
      <c r="C702" s="24" t="str">
        <f t="shared" si="2"/>
        <v/>
      </c>
      <c r="D702" s="35"/>
      <c r="E702" s="36"/>
      <c r="F702" s="37"/>
      <c r="G702" s="38"/>
      <c r="H702" s="38"/>
      <c r="I702" s="38"/>
      <c r="J702" s="38"/>
      <c r="K702" s="24" t="str">
        <f>IFERROR(VLOOKUP(J702,'ДДС статьи'!$A$2:$D$210,3,FALSE),"")</f>
        <v/>
      </c>
      <c r="L702" s="24" t="str">
        <f>IFERROR(VLOOKUP(J702,'ДДС статьи'!$A$2:$D$210,2,FALSE),"")</f>
        <v/>
      </c>
      <c r="M702" s="24" t="str">
        <f>IFERROR(VLOOKUP(J702,'ДДС статьи'!$A$2:$D$210,4,FALSE),"")</f>
        <v/>
      </c>
      <c r="N702" s="33"/>
      <c r="O702" s="39"/>
    </row>
    <row r="703">
      <c r="A703" s="24" t="str">
        <f>IFERROR(VLOOKUP(C703,'Технический лист'!$A$3:$B$14,2,FALSE),"")</f>
        <v/>
      </c>
      <c r="B703" s="24" t="str">
        <f t="shared" si="1"/>
        <v/>
      </c>
      <c r="C703" s="24" t="str">
        <f t="shared" si="2"/>
        <v/>
      </c>
      <c r="D703" s="35"/>
      <c r="E703" s="36"/>
      <c r="F703" s="37"/>
      <c r="G703" s="38"/>
      <c r="H703" s="38"/>
      <c r="I703" s="38"/>
      <c r="J703" s="38"/>
      <c r="K703" s="24" t="str">
        <f>IFERROR(VLOOKUP(J703,'ДДС статьи'!$A$2:$D$210,3,FALSE),"")</f>
        <v/>
      </c>
      <c r="L703" s="24" t="str">
        <f>IFERROR(VLOOKUP(J703,'ДДС статьи'!$A$2:$D$210,2,FALSE),"")</f>
        <v/>
      </c>
      <c r="M703" s="24" t="str">
        <f>IFERROR(VLOOKUP(J703,'ДДС статьи'!$A$2:$D$210,4,FALSE),"")</f>
        <v/>
      </c>
      <c r="N703" s="33"/>
      <c r="O703" s="39"/>
    </row>
    <row r="704">
      <c r="A704" s="24" t="str">
        <f>IFERROR(VLOOKUP(C704,'Технический лист'!$A$3:$B$14,2,FALSE),"")</f>
        <v/>
      </c>
      <c r="B704" s="24" t="str">
        <f t="shared" si="1"/>
        <v/>
      </c>
      <c r="C704" s="24" t="str">
        <f t="shared" si="2"/>
        <v/>
      </c>
      <c r="D704" s="35"/>
      <c r="E704" s="36"/>
      <c r="F704" s="37"/>
      <c r="G704" s="38"/>
      <c r="H704" s="38"/>
      <c r="I704" s="38"/>
      <c r="J704" s="38"/>
      <c r="K704" s="24" t="str">
        <f>IFERROR(VLOOKUP(J704,'ДДС статьи'!$A$2:$D$210,3,FALSE),"")</f>
        <v/>
      </c>
      <c r="L704" s="24" t="str">
        <f>IFERROR(VLOOKUP(J704,'ДДС статьи'!$A$2:$D$210,2,FALSE),"")</f>
        <v/>
      </c>
      <c r="M704" s="24" t="str">
        <f>IFERROR(VLOOKUP(J704,'ДДС статьи'!$A$2:$D$210,4,FALSE),"")</f>
        <v/>
      </c>
      <c r="N704" s="33"/>
      <c r="O704" s="39"/>
    </row>
    <row r="705">
      <c r="A705" s="24" t="str">
        <f>IFERROR(VLOOKUP(C705,'Технический лист'!$A$3:$B$14,2,FALSE),"")</f>
        <v/>
      </c>
      <c r="B705" s="24" t="str">
        <f t="shared" si="1"/>
        <v/>
      </c>
      <c r="C705" s="24" t="str">
        <f t="shared" si="2"/>
        <v/>
      </c>
      <c r="D705" s="35"/>
      <c r="E705" s="36"/>
      <c r="F705" s="37"/>
      <c r="G705" s="38"/>
      <c r="H705" s="38"/>
      <c r="I705" s="38"/>
      <c r="J705" s="38"/>
      <c r="K705" s="24" t="str">
        <f>IFERROR(VLOOKUP(J705,'ДДС статьи'!$A$2:$D$210,3,FALSE),"")</f>
        <v/>
      </c>
      <c r="L705" s="24" t="str">
        <f>IFERROR(VLOOKUP(J705,'ДДС статьи'!$A$2:$D$210,2,FALSE),"")</f>
        <v/>
      </c>
      <c r="M705" s="24" t="str">
        <f>IFERROR(VLOOKUP(J705,'ДДС статьи'!$A$2:$D$210,4,FALSE),"")</f>
        <v/>
      </c>
      <c r="N705" s="33"/>
      <c r="O705" s="39"/>
    </row>
    <row r="706">
      <c r="A706" s="24" t="str">
        <f>IFERROR(VLOOKUP(C706,'Технический лист'!$A$3:$B$14,2,FALSE),"")</f>
        <v/>
      </c>
      <c r="B706" s="24" t="str">
        <f t="shared" si="1"/>
        <v/>
      </c>
      <c r="C706" s="24" t="str">
        <f t="shared" si="2"/>
        <v/>
      </c>
      <c r="D706" s="35"/>
      <c r="E706" s="36"/>
      <c r="F706" s="37"/>
      <c r="G706" s="38"/>
      <c r="H706" s="38"/>
      <c r="I706" s="38"/>
      <c r="J706" s="38"/>
      <c r="K706" s="24" t="str">
        <f>IFERROR(VLOOKUP(J706,'ДДС статьи'!$A$2:$D$210,3,FALSE),"")</f>
        <v/>
      </c>
      <c r="L706" s="24" t="str">
        <f>IFERROR(VLOOKUP(J706,'ДДС статьи'!$A$2:$D$210,2,FALSE),"")</f>
        <v/>
      </c>
      <c r="M706" s="24" t="str">
        <f>IFERROR(VLOOKUP(J706,'ДДС статьи'!$A$2:$D$210,4,FALSE),"")</f>
        <v/>
      </c>
      <c r="N706" s="33"/>
      <c r="O706" s="39"/>
    </row>
    <row r="707">
      <c r="A707" s="24" t="str">
        <f>IFERROR(VLOOKUP(C707,'Технический лист'!$A$3:$B$14,2,FALSE),"")</f>
        <v/>
      </c>
      <c r="B707" s="24" t="str">
        <f t="shared" si="1"/>
        <v/>
      </c>
      <c r="C707" s="24" t="str">
        <f t="shared" si="2"/>
        <v/>
      </c>
      <c r="D707" s="35"/>
      <c r="E707" s="36"/>
      <c r="F707" s="37"/>
      <c r="G707" s="38"/>
      <c r="H707" s="38"/>
      <c r="I707" s="38"/>
      <c r="J707" s="38"/>
      <c r="K707" s="24" t="str">
        <f>IFERROR(VLOOKUP(J707,'ДДС статьи'!$A$2:$D$210,3,FALSE),"")</f>
        <v/>
      </c>
      <c r="L707" s="24" t="str">
        <f>IFERROR(VLOOKUP(J707,'ДДС статьи'!$A$2:$D$210,2,FALSE),"")</f>
        <v/>
      </c>
      <c r="M707" s="24" t="str">
        <f>IFERROR(VLOOKUP(J707,'ДДС статьи'!$A$2:$D$210,4,FALSE),"")</f>
        <v/>
      </c>
      <c r="N707" s="33"/>
      <c r="O707" s="39"/>
    </row>
    <row r="708">
      <c r="A708" s="24" t="str">
        <f>IFERROR(VLOOKUP(C708,'Технический лист'!$A$3:$B$14,2,FALSE),"")</f>
        <v/>
      </c>
      <c r="B708" s="24" t="str">
        <f t="shared" si="1"/>
        <v/>
      </c>
      <c r="C708" s="24" t="str">
        <f t="shared" si="2"/>
        <v/>
      </c>
      <c r="D708" s="35"/>
      <c r="E708" s="36"/>
      <c r="F708" s="37"/>
      <c r="G708" s="38"/>
      <c r="H708" s="38"/>
      <c r="I708" s="38"/>
      <c r="J708" s="38"/>
      <c r="K708" s="24" t="str">
        <f>IFERROR(VLOOKUP(J708,'ДДС статьи'!$A$2:$D$210,3,FALSE),"")</f>
        <v/>
      </c>
      <c r="L708" s="24" t="str">
        <f>IFERROR(VLOOKUP(J708,'ДДС статьи'!$A$2:$D$210,2,FALSE),"")</f>
        <v/>
      </c>
      <c r="M708" s="24" t="str">
        <f>IFERROR(VLOOKUP(J708,'ДДС статьи'!$A$2:$D$210,4,FALSE),"")</f>
        <v/>
      </c>
      <c r="N708" s="33"/>
      <c r="O708" s="39"/>
    </row>
    <row r="709">
      <c r="A709" s="24" t="str">
        <f>IFERROR(VLOOKUP(C709,'Технический лист'!$A$3:$B$14,2,FALSE),"")</f>
        <v/>
      </c>
      <c r="B709" s="24" t="str">
        <f t="shared" si="1"/>
        <v/>
      </c>
      <c r="C709" s="24" t="str">
        <f t="shared" si="2"/>
        <v/>
      </c>
      <c r="D709" s="35"/>
      <c r="E709" s="36"/>
      <c r="F709" s="37"/>
      <c r="G709" s="38"/>
      <c r="H709" s="38"/>
      <c r="I709" s="38"/>
      <c r="J709" s="38"/>
      <c r="K709" s="24" t="str">
        <f>IFERROR(VLOOKUP(J709,'ДДС статьи'!$A$2:$D$210,3,FALSE),"")</f>
        <v/>
      </c>
      <c r="L709" s="24" t="str">
        <f>IFERROR(VLOOKUP(J709,'ДДС статьи'!$A$2:$D$210,2,FALSE),"")</f>
        <v/>
      </c>
      <c r="M709" s="24" t="str">
        <f>IFERROR(VLOOKUP(J709,'ДДС статьи'!$A$2:$D$210,4,FALSE),"")</f>
        <v/>
      </c>
      <c r="N709" s="33"/>
      <c r="O709" s="39"/>
    </row>
    <row r="710">
      <c r="A710" s="24" t="str">
        <f>IFERROR(VLOOKUP(C710,'Технический лист'!$A$3:$B$14,2,FALSE),"")</f>
        <v/>
      </c>
      <c r="B710" s="24" t="str">
        <f t="shared" si="1"/>
        <v/>
      </c>
      <c r="C710" s="24" t="str">
        <f t="shared" si="2"/>
        <v/>
      </c>
      <c r="D710" s="35"/>
      <c r="E710" s="36"/>
      <c r="F710" s="37"/>
      <c r="G710" s="38"/>
      <c r="H710" s="38"/>
      <c r="I710" s="38"/>
      <c r="J710" s="38"/>
      <c r="K710" s="24" t="str">
        <f>IFERROR(VLOOKUP(J710,'ДДС статьи'!$A$2:$D$210,3,FALSE),"")</f>
        <v/>
      </c>
      <c r="L710" s="24" t="str">
        <f>IFERROR(VLOOKUP(J710,'ДДС статьи'!$A$2:$D$210,2,FALSE),"")</f>
        <v/>
      </c>
      <c r="M710" s="24" t="str">
        <f>IFERROR(VLOOKUP(J710,'ДДС статьи'!$A$2:$D$210,4,FALSE),"")</f>
        <v/>
      </c>
      <c r="N710" s="33"/>
      <c r="O710" s="39"/>
    </row>
    <row r="711">
      <c r="A711" s="24" t="str">
        <f>IFERROR(VLOOKUP(C711,'Технический лист'!$A$3:$B$14,2,FALSE),"")</f>
        <v/>
      </c>
      <c r="B711" s="24" t="str">
        <f t="shared" si="1"/>
        <v/>
      </c>
      <c r="C711" s="24" t="str">
        <f t="shared" si="2"/>
        <v/>
      </c>
      <c r="D711" s="35"/>
      <c r="E711" s="36"/>
      <c r="F711" s="37"/>
      <c r="G711" s="38"/>
      <c r="H711" s="38"/>
      <c r="I711" s="38"/>
      <c r="J711" s="38"/>
      <c r="K711" s="24" t="str">
        <f>IFERROR(VLOOKUP(J711,'ДДС статьи'!$A$2:$D$210,3,FALSE),"")</f>
        <v/>
      </c>
      <c r="L711" s="24" t="str">
        <f>IFERROR(VLOOKUP(J711,'ДДС статьи'!$A$2:$D$210,2,FALSE),"")</f>
        <v/>
      </c>
      <c r="M711" s="24" t="str">
        <f>IFERROR(VLOOKUP(J711,'ДДС статьи'!$A$2:$D$210,4,FALSE),"")</f>
        <v/>
      </c>
      <c r="N711" s="33"/>
      <c r="O711" s="39"/>
    </row>
    <row r="712">
      <c r="A712" s="24" t="str">
        <f>IFERROR(VLOOKUP(C712,'Технический лист'!$A$3:$B$14,2,FALSE),"")</f>
        <v/>
      </c>
      <c r="B712" s="24" t="str">
        <f t="shared" si="1"/>
        <v/>
      </c>
      <c r="C712" s="24" t="str">
        <f t="shared" si="2"/>
        <v/>
      </c>
      <c r="D712" s="35"/>
      <c r="E712" s="36"/>
      <c r="F712" s="37"/>
      <c r="G712" s="38"/>
      <c r="H712" s="38"/>
      <c r="I712" s="38"/>
      <c r="J712" s="38"/>
      <c r="K712" s="24" t="str">
        <f>IFERROR(VLOOKUP(J712,'ДДС статьи'!$A$2:$D$210,3,FALSE),"")</f>
        <v/>
      </c>
      <c r="L712" s="24" t="str">
        <f>IFERROR(VLOOKUP(J712,'ДДС статьи'!$A$2:$D$210,2,FALSE),"")</f>
        <v/>
      </c>
      <c r="M712" s="24" t="str">
        <f>IFERROR(VLOOKUP(J712,'ДДС статьи'!$A$2:$D$210,4,FALSE),"")</f>
        <v/>
      </c>
      <c r="N712" s="33"/>
      <c r="O712" s="39"/>
    </row>
    <row r="713">
      <c r="A713" s="24" t="str">
        <f>IFERROR(VLOOKUP(C713,'Технический лист'!$A$3:$B$14,2,FALSE),"")</f>
        <v/>
      </c>
      <c r="B713" s="24" t="str">
        <f t="shared" si="1"/>
        <v/>
      </c>
      <c r="C713" s="24" t="str">
        <f t="shared" si="2"/>
        <v/>
      </c>
      <c r="D713" s="35"/>
      <c r="E713" s="36"/>
      <c r="F713" s="37"/>
      <c r="G713" s="38"/>
      <c r="H713" s="38"/>
      <c r="I713" s="38"/>
      <c r="J713" s="38"/>
      <c r="K713" s="24" t="str">
        <f>IFERROR(VLOOKUP(J713,'ДДС статьи'!$A$2:$D$210,3,FALSE),"")</f>
        <v/>
      </c>
      <c r="L713" s="24" t="str">
        <f>IFERROR(VLOOKUP(J713,'ДДС статьи'!$A$2:$D$210,2,FALSE),"")</f>
        <v/>
      </c>
      <c r="M713" s="24" t="str">
        <f>IFERROR(VLOOKUP(J713,'ДДС статьи'!$A$2:$D$210,4,FALSE),"")</f>
        <v/>
      </c>
      <c r="N713" s="33"/>
      <c r="O713" s="39"/>
    </row>
    <row r="714">
      <c r="A714" s="24" t="str">
        <f>IFERROR(VLOOKUP(C714,'Технический лист'!$A$3:$B$14,2,FALSE),"")</f>
        <v/>
      </c>
      <c r="B714" s="24" t="str">
        <f t="shared" si="1"/>
        <v/>
      </c>
      <c r="C714" s="24" t="str">
        <f t="shared" si="2"/>
        <v/>
      </c>
      <c r="D714" s="35"/>
      <c r="E714" s="36"/>
      <c r="F714" s="37"/>
      <c r="G714" s="38"/>
      <c r="H714" s="38"/>
      <c r="I714" s="38"/>
      <c r="J714" s="38"/>
      <c r="K714" s="24" t="str">
        <f>IFERROR(VLOOKUP(J714,'ДДС статьи'!$A$2:$D$210,3,FALSE),"")</f>
        <v/>
      </c>
      <c r="L714" s="24" t="str">
        <f>IFERROR(VLOOKUP(J714,'ДДС статьи'!$A$2:$D$210,2,FALSE),"")</f>
        <v/>
      </c>
      <c r="M714" s="24" t="str">
        <f>IFERROR(VLOOKUP(J714,'ДДС статьи'!$A$2:$D$210,4,FALSE),"")</f>
        <v/>
      </c>
      <c r="N714" s="33"/>
      <c r="O714" s="39"/>
    </row>
    <row r="715">
      <c r="A715" s="24" t="str">
        <f>IFERROR(VLOOKUP(C715,'Технический лист'!$A$3:$B$14,2,FALSE),"")</f>
        <v/>
      </c>
      <c r="B715" s="24" t="str">
        <f t="shared" si="1"/>
        <v/>
      </c>
      <c r="C715" s="24" t="str">
        <f t="shared" si="2"/>
        <v/>
      </c>
      <c r="D715" s="35"/>
      <c r="E715" s="36"/>
      <c r="F715" s="37"/>
      <c r="G715" s="38"/>
      <c r="H715" s="38"/>
      <c r="I715" s="38"/>
      <c r="J715" s="38"/>
      <c r="K715" s="24" t="str">
        <f>IFERROR(VLOOKUP(J715,'ДДС статьи'!$A$2:$D$210,3,FALSE),"")</f>
        <v/>
      </c>
      <c r="L715" s="24" t="str">
        <f>IFERROR(VLOOKUP(J715,'ДДС статьи'!$A$2:$D$210,2,FALSE),"")</f>
        <v/>
      </c>
      <c r="M715" s="24" t="str">
        <f>IFERROR(VLOOKUP(J715,'ДДС статьи'!$A$2:$D$210,4,FALSE),"")</f>
        <v/>
      </c>
      <c r="N715" s="33"/>
      <c r="O715" s="39"/>
    </row>
    <row r="716">
      <c r="A716" s="24" t="str">
        <f>IFERROR(VLOOKUP(C716,'Технический лист'!$A$3:$B$14,2,FALSE),"")</f>
        <v/>
      </c>
      <c r="B716" s="24" t="str">
        <f t="shared" si="1"/>
        <v/>
      </c>
      <c r="C716" s="24" t="str">
        <f t="shared" si="2"/>
        <v/>
      </c>
      <c r="D716" s="35"/>
      <c r="E716" s="36"/>
      <c r="F716" s="37"/>
      <c r="G716" s="38"/>
      <c r="H716" s="38"/>
      <c r="I716" s="38"/>
      <c r="J716" s="38"/>
      <c r="K716" s="24" t="str">
        <f>IFERROR(VLOOKUP(J716,'ДДС статьи'!$A$2:$D$210,3,FALSE),"")</f>
        <v/>
      </c>
      <c r="L716" s="24" t="str">
        <f>IFERROR(VLOOKUP(J716,'ДДС статьи'!$A$2:$D$210,2,FALSE),"")</f>
        <v/>
      </c>
      <c r="M716" s="24" t="str">
        <f>IFERROR(VLOOKUP(J716,'ДДС статьи'!$A$2:$D$210,4,FALSE),"")</f>
        <v/>
      </c>
      <c r="N716" s="33"/>
      <c r="O716" s="39"/>
    </row>
    <row r="717">
      <c r="A717" s="24" t="str">
        <f>IFERROR(VLOOKUP(C717,'Технический лист'!$A$3:$B$14,2,FALSE),"")</f>
        <v/>
      </c>
      <c r="B717" s="24" t="str">
        <f t="shared" si="1"/>
        <v/>
      </c>
      <c r="C717" s="24" t="str">
        <f t="shared" si="2"/>
        <v/>
      </c>
      <c r="D717" s="35"/>
      <c r="E717" s="36"/>
      <c r="F717" s="37"/>
      <c r="G717" s="38"/>
      <c r="H717" s="38"/>
      <c r="I717" s="38"/>
      <c r="J717" s="38"/>
      <c r="K717" s="24" t="str">
        <f>IFERROR(VLOOKUP(J717,'ДДС статьи'!$A$2:$D$210,3,FALSE),"")</f>
        <v/>
      </c>
      <c r="L717" s="24" t="str">
        <f>IFERROR(VLOOKUP(J717,'ДДС статьи'!$A$2:$D$210,2,FALSE),"")</f>
        <v/>
      </c>
      <c r="M717" s="24" t="str">
        <f>IFERROR(VLOOKUP(J717,'ДДС статьи'!$A$2:$D$210,4,FALSE),"")</f>
        <v/>
      </c>
      <c r="N717" s="33"/>
      <c r="O717" s="39"/>
    </row>
    <row r="718">
      <c r="A718" s="24" t="str">
        <f>IFERROR(VLOOKUP(C718,'Технический лист'!$A$3:$B$14,2,FALSE),"")</f>
        <v/>
      </c>
      <c r="B718" s="24" t="str">
        <f t="shared" si="1"/>
        <v/>
      </c>
      <c r="C718" s="24" t="str">
        <f t="shared" si="2"/>
        <v/>
      </c>
      <c r="D718" s="35"/>
      <c r="E718" s="36"/>
      <c r="F718" s="37"/>
      <c r="G718" s="38"/>
      <c r="H718" s="38"/>
      <c r="I718" s="38"/>
      <c r="J718" s="38"/>
      <c r="K718" s="24" t="str">
        <f>IFERROR(VLOOKUP(J718,'ДДС статьи'!$A$2:$D$210,3,FALSE),"")</f>
        <v/>
      </c>
      <c r="L718" s="24" t="str">
        <f>IFERROR(VLOOKUP(J718,'ДДС статьи'!$A$2:$D$210,2,FALSE),"")</f>
        <v/>
      </c>
      <c r="M718" s="24" t="str">
        <f>IFERROR(VLOOKUP(J718,'ДДС статьи'!$A$2:$D$210,4,FALSE),"")</f>
        <v/>
      </c>
      <c r="N718" s="33"/>
      <c r="O718" s="39"/>
    </row>
    <row r="719">
      <c r="A719" s="24" t="str">
        <f>IFERROR(VLOOKUP(C719,'Технический лист'!$A$3:$B$14,2,FALSE),"")</f>
        <v/>
      </c>
      <c r="B719" s="24" t="str">
        <f t="shared" si="1"/>
        <v/>
      </c>
      <c r="C719" s="24" t="str">
        <f t="shared" si="2"/>
        <v/>
      </c>
      <c r="D719" s="35"/>
      <c r="E719" s="36"/>
      <c r="F719" s="37"/>
      <c r="G719" s="38"/>
      <c r="H719" s="38"/>
      <c r="I719" s="38"/>
      <c r="J719" s="38"/>
      <c r="K719" s="24" t="str">
        <f>IFERROR(VLOOKUP(J719,'ДДС статьи'!$A$2:$D$210,3,FALSE),"")</f>
        <v/>
      </c>
      <c r="L719" s="24" t="str">
        <f>IFERROR(VLOOKUP(J719,'ДДС статьи'!$A$2:$D$210,2,FALSE),"")</f>
        <v/>
      </c>
      <c r="M719" s="24" t="str">
        <f>IFERROR(VLOOKUP(J719,'ДДС статьи'!$A$2:$D$210,4,FALSE),"")</f>
        <v/>
      </c>
      <c r="N719" s="33"/>
      <c r="O719" s="39"/>
    </row>
    <row r="720">
      <c r="A720" s="24" t="str">
        <f>IFERROR(VLOOKUP(C720,'Технический лист'!$A$3:$B$14,2,FALSE),"")</f>
        <v/>
      </c>
      <c r="B720" s="24" t="str">
        <f t="shared" si="1"/>
        <v/>
      </c>
      <c r="C720" s="24" t="str">
        <f t="shared" si="2"/>
        <v/>
      </c>
      <c r="D720" s="35"/>
      <c r="E720" s="36"/>
      <c r="F720" s="37"/>
      <c r="G720" s="38"/>
      <c r="H720" s="38"/>
      <c r="I720" s="38"/>
      <c r="J720" s="38"/>
      <c r="K720" s="24" t="str">
        <f>IFERROR(VLOOKUP(J720,'ДДС статьи'!$A$2:$D$210,3,FALSE),"")</f>
        <v/>
      </c>
      <c r="L720" s="24" t="str">
        <f>IFERROR(VLOOKUP(J720,'ДДС статьи'!$A$2:$D$210,2,FALSE),"")</f>
        <v/>
      </c>
      <c r="M720" s="24" t="str">
        <f>IFERROR(VLOOKUP(J720,'ДДС статьи'!$A$2:$D$210,4,FALSE),"")</f>
        <v/>
      </c>
      <c r="N720" s="33"/>
      <c r="O720" s="39"/>
    </row>
    <row r="721">
      <c r="A721" s="24" t="str">
        <f>IFERROR(VLOOKUP(C721,'Технический лист'!$A$3:$B$14,2,FALSE),"")</f>
        <v/>
      </c>
      <c r="B721" s="24" t="str">
        <f t="shared" si="1"/>
        <v/>
      </c>
      <c r="C721" s="24" t="str">
        <f t="shared" si="2"/>
        <v/>
      </c>
      <c r="D721" s="35"/>
      <c r="E721" s="36"/>
      <c r="F721" s="37"/>
      <c r="G721" s="38"/>
      <c r="H721" s="38"/>
      <c r="I721" s="38"/>
      <c r="J721" s="38"/>
      <c r="K721" s="24" t="str">
        <f>IFERROR(VLOOKUP(J721,'ДДС статьи'!$A$2:$D$210,3,FALSE),"")</f>
        <v/>
      </c>
      <c r="L721" s="24" t="str">
        <f>IFERROR(VLOOKUP(J721,'ДДС статьи'!$A$2:$D$210,2,FALSE),"")</f>
        <v/>
      </c>
      <c r="M721" s="24" t="str">
        <f>IFERROR(VLOOKUP(J721,'ДДС статьи'!$A$2:$D$210,4,FALSE),"")</f>
        <v/>
      </c>
      <c r="N721" s="33"/>
      <c r="O721" s="39"/>
    </row>
    <row r="722">
      <c r="A722" s="24" t="str">
        <f>IFERROR(VLOOKUP(C722,'Технический лист'!$A$3:$B$14,2,FALSE),"")</f>
        <v/>
      </c>
      <c r="B722" s="24" t="str">
        <f t="shared" si="1"/>
        <v/>
      </c>
      <c r="C722" s="24" t="str">
        <f t="shared" si="2"/>
        <v/>
      </c>
      <c r="D722" s="35"/>
      <c r="E722" s="36"/>
      <c r="F722" s="37"/>
      <c r="G722" s="38"/>
      <c r="H722" s="38"/>
      <c r="I722" s="38"/>
      <c r="J722" s="38"/>
      <c r="K722" s="24" t="str">
        <f>IFERROR(VLOOKUP(J722,'ДДС статьи'!$A$2:$D$210,3,FALSE),"")</f>
        <v/>
      </c>
      <c r="L722" s="24" t="str">
        <f>IFERROR(VLOOKUP(J722,'ДДС статьи'!$A$2:$D$210,2,FALSE),"")</f>
        <v/>
      </c>
      <c r="M722" s="24" t="str">
        <f>IFERROR(VLOOKUP(J722,'ДДС статьи'!$A$2:$D$210,4,FALSE),"")</f>
        <v/>
      </c>
      <c r="N722" s="33"/>
      <c r="O722" s="39"/>
    </row>
    <row r="723">
      <c r="A723" s="24" t="str">
        <f>IFERROR(VLOOKUP(C723,'Технический лист'!$A$3:$B$14,2,FALSE),"")</f>
        <v/>
      </c>
      <c r="B723" s="24" t="str">
        <f t="shared" si="1"/>
        <v/>
      </c>
      <c r="C723" s="24" t="str">
        <f t="shared" si="2"/>
        <v/>
      </c>
      <c r="D723" s="35"/>
      <c r="E723" s="36"/>
      <c r="F723" s="37"/>
      <c r="G723" s="38"/>
      <c r="H723" s="38"/>
      <c r="I723" s="38"/>
      <c r="J723" s="38"/>
      <c r="K723" s="24" t="str">
        <f>IFERROR(VLOOKUP(J723,'ДДС статьи'!$A$2:$D$210,3,FALSE),"")</f>
        <v/>
      </c>
      <c r="L723" s="24" t="str">
        <f>IFERROR(VLOOKUP(J723,'ДДС статьи'!$A$2:$D$210,2,FALSE),"")</f>
        <v/>
      </c>
      <c r="M723" s="24" t="str">
        <f>IFERROR(VLOOKUP(J723,'ДДС статьи'!$A$2:$D$210,4,FALSE),"")</f>
        <v/>
      </c>
      <c r="N723" s="33"/>
      <c r="O723" s="39"/>
    </row>
    <row r="724">
      <c r="A724" s="24" t="str">
        <f>IFERROR(VLOOKUP(C724,'Технический лист'!$A$3:$B$14,2,FALSE),"")</f>
        <v/>
      </c>
      <c r="B724" s="24" t="str">
        <f t="shared" si="1"/>
        <v/>
      </c>
      <c r="C724" s="24" t="str">
        <f t="shared" si="2"/>
        <v/>
      </c>
      <c r="D724" s="35"/>
      <c r="E724" s="36"/>
      <c r="F724" s="37"/>
      <c r="G724" s="38"/>
      <c r="H724" s="38"/>
      <c r="I724" s="38"/>
      <c r="J724" s="38"/>
      <c r="K724" s="24" t="str">
        <f>IFERROR(VLOOKUP(J724,'ДДС статьи'!$A$2:$D$210,3,FALSE),"")</f>
        <v/>
      </c>
      <c r="L724" s="24" t="str">
        <f>IFERROR(VLOOKUP(J724,'ДДС статьи'!$A$2:$D$210,2,FALSE),"")</f>
        <v/>
      </c>
      <c r="M724" s="24" t="str">
        <f>IFERROR(VLOOKUP(J724,'ДДС статьи'!$A$2:$D$210,4,FALSE),"")</f>
        <v/>
      </c>
      <c r="N724" s="33"/>
      <c r="O724" s="39"/>
    </row>
    <row r="725">
      <c r="A725" s="24" t="str">
        <f>IFERROR(VLOOKUP(C725,'Технический лист'!$A$3:$B$14,2,FALSE),"")</f>
        <v/>
      </c>
      <c r="B725" s="24" t="str">
        <f t="shared" si="1"/>
        <v/>
      </c>
      <c r="C725" s="24" t="str">
        <f t="shared" si="2"/>
        <v/>
      </c>
      <c r="D725" s="35"/>
      <c r="E725" s="36"/>
      <c r="F725" s="37"/>
      <c r="G725" s="38"/>
      <c r="H725" s="38"/>
      <c r="I725" s="38"/>
      <c r="J725" s="38"/>
      <c r="K725" s="24" t="str">
        <f>IFERROR(VLOOKUP(J725,'ДДС статьи'!$A$2:$D$210,3,FALSE),"")</f>
        <v/>
      </c>
      <c r="L725" s="24" t="str">
        <f>IFERROR(VLOOKUP(J725,'ДДС статьи'!$A$2:$D$210,2,FALSE),"")</f>
        <v/>
      </c>
      <c r="M725" s="24" t="str">
        <f>IFERROR(VLOOKUP(J725,'ДДС статьи'!$A$2:$D$210,4,FALSE),"")</f>
        <v/>
      </c>
      <c r="N725" s="33"/>
      <c r="O725" s="39"/>
    </row>
    <row r="726">
      <c r="A726" s="24" t="str">
        <f>IFERROR(VLOOKUP(C726,'Технический лист'!$A$3:$B$14,2,FALSE),"")</f>
        <v/>
      </c>
      <c r="B726" s="24" t="str">
        <f t="shared" si="1"/>
        <v/>
      </c>
      <c r="C726" s="24" t="str">
        <f t="shared" si="2"/>
        <v/>
      </c>
      <c r="D726" s="35"/>
      <c r="E726" s="36"/>
      <c r="F726" s="37"/>
      <c r="G726" s="38"/>
      <c r="H726" s="38"/>
      <c r="I726" s="38"/>
      <c r="J726" s="38"/>
      <c r="K726" s="24" t="str">
        <f>IFERROR(VLOOKUP(J726,'ДДС статьи'!$A$2:$D$210,3,FALSE),"")</f>
        <v/>
      </c>
      <c r="L726" s="24" t="str">
        <f>IFERROR(VLOOKUP(J726,'ДДС статьи'!$A$2:$D$210,2,FALSE),"")</f>
        <v/>
      </c>
      <c r="M726" s="24" t="str">
        <f>IFERROR(VLOOKUP(J726,'ДДС статьи'!$A$2:$D$210,4,FALSE),"")</f>
        <v/>
      </c>
      <c r="N726" s="33"/>
      <c r="O726" s="39"/>
    </row>
    <row r="727">
      <c r="A727" s="24" t="str">
        <f>IFERROR(VLOOKUP(C727,'Технический лист'!$A$3:$B$14,2,FALSE),"")</f>
        <v/>
      </c>
      <c r="B727" s="24" t="str">
        <f t="shared" si="1"/>
        <v/>
      </c>
      <c r="C727" s="24" t="str">
        <f t="shared" si="2"/>
        <v/>
      </c>
      <c r="D727" s="35"/>
      <c r="E727" s="36"/>
      <c r="F727" s="37"/>
      <c r="G727" s="38"/>
      <c r="H727" s="38"/>
      <c r="I727" s="38"/>
      <c r="J727" s="38"/>
      <c r="K727" s="24" t="str">
        <f>IFERROR(VLOOKUP(J727,'ДДС статьи'!$A$2:$D$210,3,FALSE),"")</f>
        <v/>
      </c>
      <c r="L727" s="24" t="str">
        <f>IFERROR(VLOOKUP(J727,'ДДС статьи'!$A$2:$D$210,2,FALSE),"")</f>
        <v/>
      </c>
      <c r="M727" s="24" t="str">
        <f>IFERROR(VLOOKUP(J727,'ДДС статьи'!$A$2:$D$210,4,FALSE),"")</f>
        <v/>
      </c>
      <c r="N727" s="33"/>
      <c r="O727" s="39"/>
    </row>
    <row r="728">
      <c r="A728" s="24" t="str">
        <f>IFERROR(VLOOKUP(C728,'Технический лист'!$A$3:$B$14,2,FALSE),"")</f>
        <v/>
      </c>
      <c r="B728" s="24" t="str">
        <f t="shared" si="1"/>
        <v/>
      </c>
      <c r="C728" s="24" t="str">
        <f t="shared" si="2"/>
        <v/>
      </c>
      <c r="D728" s="35"/>
      <c r="E728" s="36"/>
      <c r="F728" s="37"/>
      <c r="G728" s="38"/>
      <c r="H728" s="38"/>
      <c r="I728" s="38"/>
      <c r="J728" s="38"/>
      <c r="K728" s="24" t="str">
        <f>IFERROR(VLOOKUP(J728,'ДДС статьи'!$A$2:$D$210,3,FALSE),"")</f>
        <v/>
      </c>
      <c r="L728" s="24" t="str">
        <f>IFERROR(VLOOKUP(J728,'ДДС статьи'!$A$2:$D$210,2,FALSE),"")</f>
        <v/>
      </c>
      <c r="M728" s="24" t="str">
        <f>IFERROR(VLOOKUP(J728,'ДДС статьи'!$A$2:$D$210,4,FALSE),"")</f>
        <v/>
      </c>
      <c r="N728" s="33"/>
      <c r="O728" s="39"/>
    </row>
    <row r="729">
      <c r="A729" s="24" t="str">
        <f>IFERROR(VLOOKUP(C729,'Технический лист'!$A$3:$B$14,2,FALSE),"")</f>
        <v/>
      </c>
      <c r="B729" s="24" t="str">
        <f t="shared" si="1"/>
        <v/>
      </c>
      <c r="C729" s="24" t="str">
        <f t="shared" si="2"/>
        <v/>
      </c>
      <c r="D729" s="35"/>
      <c r="E729" s="36"/>
      <c r="F729" s="37"/>
      <c r="G729" s="38"/>
      <c r="H729" s="38"/>
      <c r="I729" s="38"/>
      <c r="J729" s="38"/>
      <c r="K729" s="24" t="str">
        <f>IFERROR(VLOOKUP(J729,'ДДС статьи'!$A$2:$D$210,3,FALSE),"")</f>
        <v/>
      </c>
      <c r="L729" s="24" t="str">
        <f>IFERROR(VLOOKUP(J729,'ДДС статьи'!$A$2:$D$210,2,FALSE),"")</f>
        <v/>
      </c>
      <c r="M729" s="24" t="str">
        <f>IFERROR(VLOOKUP(J729,'ДДС статьи'!$A$2:$D$210,4,FALSE),"")</f>
        <v/>
      </c>
      <c r="N729" s="33"/>
      <c r="O729" s="39"/>
    </row>
    <row r="730">
      <c r="A730" s="24" t="str">
        <f>IFERROR(VLOOKUP(C730,'Технический лист'!$A$3:$B$14,2,FALSE),"")</f>
        <v/>
      </c>
      <c r="B730" s="24" t="str">
        <f t="shared" si="1"/>
        <v/>
      </c>
      <c r="C730" s="24" t="str">
        <f t="shared" si="2"/>
        <v/>
      </c>
      <c r="D730" s="35"/>
      <c r="E730" s="36"/>
      <c r="F730" s="37"/>
      <c r="G730" s="38"/>
      <c r="H730" s="38"/>
      <c r="I730" s="38"/>
      <c r="J730" s="38"/>
      <c r="K730" s="24" t="str">
        <f>IFERROR(VLOOKUP(J730,'ДДС статьи'!$A$2:$D$210,3,FALSE),"")</f>
        <v/>
      </c>
      <c r="L730" s="24" t="str">
        <f>IFERROR(VLOOKUP(J730,'ДДС статьи'!$A$2:$D$210,2,FALSE),"")</f>
        <v/>
      </c>
      <c r="M730" s="24" t="str">
        <f>IFERROR(VLOOKUP(J730,'ДДС статьи'!$A$2:$D$210,4,FALSE),"")</f>
        <v/>
      </c>
      <c r="N730" s="33"/>
      <c r="O730" s="39"/>
    </row>
    <row r="731">
      <c r="A731" s="24" t="str">
        <f>IFERROR(VLOOKUP(C731,'Технический лист'!$A$3:$B$14,2,FALSE),"")</f>
        <v/>
      </c>
      <c r="B731" s="24" t="str">
        <f t="shared" si="1"/>
        <v/>
      </c>
      <c r="C731" s="24" t="str">
        <f t="shared" si="2"/>
        <v/>
      </c>
      <c r="D731" s="35"/>
      <c r="E731" s="36"/>
      <c r="F731" s="37"/>
      <c r="G731" s="38"/>
      <c r="H731" s="38"/>
      <c r="I731" s="38"/>
      <c r="J731" s="38"/>
      <c r="K731" s="24" t="str">
        <f>IFERROR(VLOOKUP(J731,'ДДС статьи'!$A$2:$D$210,3,FALSE),"")</f>
        <v/>
      </c>
      <c r="L731" s="24" t="str">
        <f>IFERROR(VLOOKUP(J731,'ДДС статьи'!$A$2:$D$210,2,FALSE),"")</f>
        <v/>
      </c>
      <c r="M731" s="24" t="str">
        <f>IFERROR(VLOOKUP(J731,'ДДС статьи'!$A$2:$D$210,4,FALSE),"")</f>
        <v/>
      </c>
      <c r="N731" s="33"/>
      <c r="O731" s="39"/>
    </row>
    <row r="732">
      <c r="A732" s="24" t="str">
        <f>IFERROR(VLOOKUP(C732,'Технический лист'!$A$3:$B$14,2,FALSE),"")</f>
        <v/>
      </c>
      <c r="B732" s="24" t="str">
        <f t="shared" si="1"/>
        <v/>
      </c>
      <c r="C732" s="24" t="str">
        <f t="shared" si="2"/>
        <v/>
      </c>
      <c r="D732" s="35"/>
      <c r="E732" s="36"/>
      <c r="F732" s="37"/>
      <c r="G732" s="38"/>
      <c r="H732" s="38"/>
      <c r="I732" s="38"/>
      <c r="J732" s="38"/>
      <c r="K732" s="24" t="str">
        <f>IFERROR(VLOOKUP(J732,'ДДС статьи'!$A$2:$D$210,3,FALSE),"")</f>
        <v/>
      </c>
      <c r="L732" s="24" t="str">
        <f>IFERROR(VLOOKUP(J732,'ДДС статьи'!$A$2:$D$210,2,FALSE),"")</f>
        <v/>
      </c>
      <c r="M732" s="24" t="str">
        <f>IFERROR(VLOOKUP(J732,'ДДС статьи'!$A$2:$D$210,4,FALSE),"")</f>
        <v/>
      </c>
      <c r="N732" s="33"/>
      <c r="O732" s="39"/>
    </row>
    <row r="733">
      <c r="A733" s="24" t="str">
        <f>IFERROR(VLOOKUP(C733,'Технический лист'!$A$3:$B$14,2,FALSE),"")</f>
        <v/>
      </c>
      <c r="B733" s="24" t="str">
        <f t="shared" si="1"/>
        <v/>
      </c>
      <c r="C733" s="24" t="str">
        <f t="shared" si="2"/>
        <v/>
      </c>
      <c r="D733" s="35"/>
      <c r="E733" s="36"/>
      <c r="F733" s="37"/>
      <c r="G733" s="38"/>
      <c r="H733" s="38"/>
      <c r="I733" s="38"/>
      <c r="J733" s="38"/>
      <c r="K733" s="24" t="str">
        <f>IFERROR(VLOOKUP(J733,'ДДС статьи'!$A$2:$D$210,3,FALSE),"")</f>
        <v/>
      </c>
      <c r="L733" s="24" t="str">
        <f>IFERROR(VLOOKUP(J733,'ДДС статьи'!$A$2:$D$210,2,FALSE),"")</f>
        <v/>
      </c>
      <c r="M733" s="24" t="str">
        <f>IFERROR(VLOOKUP(J733,'ДДС статьи'!$A$2:$D$210,4,FALSE),"")</f>
        <v/>
      </c>
      <c r="N733" s="33"/>
      <c r="O733" s="39"/>
    </row>
    <row r="734">
      <c r="A734" s="24" t="str">
        <f>IFERROR(VLOOKUP(C734,'Технический лист'!$A$3:$B$14,2,FALSE),"")</f>
        <v/>
      </c>
      <c r="B734" s="24" t="str">
        <f t="shared" si="1"/>
        <v/>
      </c>
      <c r="C734" s="24" t="str">
        <f t="shared" si="2"/>
        <v/>
      </c>
      <c r="D734" s="35"/>
      <c r="E734" s="36"/>
      <c r="F734" s="37"/>
      <c r="G734" s="38"/>
      <c r="H734" s="38"/>
      <c r="I734" s="38"/>
      <c r="J734" s="38"/>
      <c r="K734" s="24" t="str">
        <f>IFERROR(VLOOKUP(J734,'ДДС статьи'!$A$2:$D$210,3,FALSE),"")</f>
        <v/>
      </c>
      <c r="L734" s="24" t="str">
        <f>IFERROR(VLOOKUP(J734,'ДДС статьи'!$A$2:$D$210,2,FALSE),"")</f>
        <v/>
      </c>
      <c r="M734" s="24" t="str">
        <f>IFERROR(VLOOKUP(J734,'ДДС статьи'!$A$2:$D$210,4,FALSE),"")</f>
        <v/>
      </c>
      <c r="N734" s="33"/>
      <c r="O734" s="39"/>
    </row>
    <row r="735">
      <c r="A735" s="24" t="str">
        <f>IFERROR(VLOOKUP(C735,'Технический лист'!$A$3:$B$14,2,FALSE),"")</f>
        <v/>
      </c>
      <c r="B735" s="24" t="str">
        <f t="shared" si="1"/>
        <v/>
      </c>
      <c r="C735" s="24" t="str">
        <f t="shared" si="2"/>
        <v/>
      </c>
      <c r="D735" s="35"/>
      <c r="E735" s="36"/>
      <c r="F735" s="37"/>
      <c r="G735" s="38"/>
      <c r="H735" s="38"/>
      <c r="I735" s="38"/>
      <c r="J735" s="38"/>
      <c r="K735" s="24" t="str">
        <f>IFERROR(VLOOKUP(J735,'ДДС статьи'!$A$2:$D$210,3,FALSE),"")</f>
        <v/>
      </c>
      <c r="L735" s="24" t="str">
        <f>IFERROR(VLOOKUP(J735,'ДДС статьи'!$A$2:$D$210,2,FALSE),"")</f>
        <v/>
      </c>
      <c r="M735" s="24" t="str">
        <f>IFERROR(VLOOKUP(J735,'ДДС статьи'!$A$2:$D$210,4,FALSE),"")</f>
        <v/>
      </c>
      <c r="N735" s="33"/>
      <c r="O735" s="39"/>
    </row>
    <row r="736">
      <c r="A736" s="24" t="str">
        <f>IFERROR(VLOOKUP(C736,'Технический лист'!$A$3:$B$14,2,FALSE),"")</f>
        <v/>
      </c>
      <c r="B736" s="24" t="str">
        <f t="shared" si="1"/>
        <v/>
      </c>
      <c r="C736" s="24" t="str">
        <f t="shared" si="2"/>
        <v/>
      </c>
      <c r="D736" s="35"/>
      <c r="E736" s="36"/>
      <c r="F736" s="37"/>
      <c r="G736" s="38"/>
      <c r="H736" s="38"/>
      <c r="I736" s="38"/>
      <c r="J736" s="38"/>
      <c r="K736" s="24" t="str">
        <f>IFERROR(VLOOKUP(J736,'ДДС статьи'!$A$2:$D$210,3,FALSE),"")</f>
        <v/>
      </c>
      <c r="L736" s="24" t="str">
        <f>IFERROR(VLOOKUP(J736,'ДДС статьи'!$A$2:$D$210,2,FALSE),"")</f>
        <v/>
      </c>
      <c r="M736" s="24" t="str">
        <f>IFERROR(VLOOKUP(J736,'ДДС статьи'!$A$2:$D$210,4,FALSE),"")</f>
        <v/>
      </c>
      <c r="N736" s="33"/>
      <c r="O736" s="39"/>
    </row>
    <row r="737">
      <c r="A737" s="24" t="str">
        <f>IFERROR(VLOOKUP(C737,'Технический лист'!$A$3:$B$14,2,FALSE),"")</f>
        <v/>
      </c>
      <c r="B737" s="24" t="str">
        <f t="shared" si="1"/>
        <v/>
      </c>
      <c r="C737" s="24" t="str">
        <f t="shared" si="2"/>
        <v/>
      </c>
      <c r="D737" s="35"/>
      <c r="E737" s="36"/>
      <c r="F737" s="37"/>
      <c r="G737" s="38"/>
      <c r="H737" s="38"/>
      <c r="I737" s="38"/>
      <c r="J737" s="38"/>
      <c r="K737" s="24" t="str">
        <f>IFERROR(VLOOKUP(J737,'ДДС статьи'!$A$2:$D$210,3,FALSE),"")</f>
        <v/>
      </c>
      <c r="L737" s="24" t="str">
        <f>IFERROR(VLOOKUP(J737,'ДДС статьи'!$A$2:$D$210,2,FALSE),"")</f>
        <v/>
      </c>
      <c r="M737" s="24" t="str">
        <f>IFERROR(VLOOKUP(J737,'ДДС статьи'!$A$2:$D$210,4,FALSE),"")</f>
        <v/>
      </c>
      <c r="N737" s="33"/>
      <c r="O737" s="39"/>
    </row>
    <row r="738">
      <c r="A738" s="24" t="str">
        <f>IFERROR(VLOOKUP(C738,'Технический лист'!$A$3:$B$14,2,FALSE),"")</f>
        <v/>
      </c>
      <c r="B738" s="24" t="str">
        <f t="shared" si="1"/>
        <v/>
      </c>
      <c r="C738" s="24" t="str">
        <f t="shared" si="2"/>
        <v/>
      </c>
      <c r="D738" s="35"/>
      <c r="E738" s="36"/>
      <c r="F738" s="37"/>
      <c r="G738" s="38"/>
      <c r="H738" s="38"/>
      <c r="I738" s="38"/>
      <c r="J738" s="38"/>
      <c r="K738" s="24" t="str">
        <f>IFERROR(VLOOKUP(J738,'ДДС статьи'!$A$2:$D$210,3,FALSE),"")</f>
        <v/>
      </c>
      <c r="L738" s="24" t="str">
        <f>IFERROR(VLOOKUP(J738,'ДДС статьи'!$A$2:$D$210,2,FALSE),"")</f>
        <v/>
      </c>
      <c r="M738" s="24" t="str">
        <f>IFERROR(VLOOKUP(J738,'ДДС статьи'!$A$2:$D$210,4,FALSE),"")</f>
        <v/>
      </c>
      <c r="N738" s="33"/>
      <c r="O738" s="39"/>
    </row>
    <row r="739">
      <c r="A739" s="24" t="str">
        <f>IFERROR(VLOOKUP(C739,'Технический лист'!$A$3:$B$14,2,FALSE),"")</f>
        <v/>
      </c>
      <c r="B739" s="24" t="str">
        <f t="shared" si="1"/>
        <v/>
      </c>
      <c r="C739" s="24" t="str">
        <f t="shared" si="2"/>
        <v/>
      </c>
      <c r="D739" s="35"/>
      <c r="E739" s="36"/>
      <c r="F739" s="37"/>
      <c r="G739" s="38"/>
      <c r="H739" s="38"/>
      <c r="I739" s="38"/>
      <c r="J739" s="38"/>
      <c r="K739" s="24" t="str">
        <f>IFERROR(VLOOKUP(J739,'ДДС статьи'!$A$2:$D$210,3,FALSE),"")</f>
        <v/>
      </c>
      <c r="L739" s="24" t="str">
        <f>IFERROR(VLOOKUP(J739,'ДДС статьи'!$A$2:$D$210,2,FALSE),"")</f>
        <v/>
      </c>
      <c r="M739" s="24" t="str">
        <f>IFERROR(VLOOKUP(J739,'ДДС статьи'!$A$2:$D$210,4,FALSE),"")</f>
        <v/>
      </c>
      <c r="N739" s="33"/>
      <c r="O739" s="39"/>
    </row>
    <row r="740">
      <c r="A740" s="24" t="str">
        <f>IFERROR(VLOOKUP(C740,'Технический лист'!$A$3:$B$14,2,FALSE),"")</f>
        <v/>
      </c>
      <c r="B740" s="24" t="str">
        <f t="shared" si="1"/>
        <v/>
      </c>
      <c r="C740" s="24" t="str">
        <f t="shared" si="2"/>
        <v/>
      </c>
      <c r="D740" s="35"/>
      <c r="E740" s="36"/>
      <c r="F740" s="37"/>
      <c r="G740" s="38"/>
      <c r="H740" s="38"/>
      <c r="I740" s="38"/>
      <c r="J740" s="38"/>
      <c r="K740" s="24" t="str">
        <f>IFERROR(VLOOKUP(J740,'ДДС статьи'!$A$2:$D$210,3,FALSE),"")</f>
        <v/>
      </c>
      <c r="L740" s="24" t="str">
        <f>IFERROR(VLOOKUP(J740,'ДДС статьи'!$A$2:$D$210,2,FALSE),"")</f>
        <v/>
      </c>
      <c r="M740" s="24" t="str">
        <f>IFERROR(VLOOKUP(J740,'ДДС статьи'!$A$2:$D$210,4,FALSE),"")</f>
        <v/>
      </c>
      <c r="N740" s="33"/>
      <c r="O740" s="39"/>
    </row>
    <row r="741">
      <c r="A741" s="24" t="str">
        <f>IFERROR(VLOOKUP(C741,'Технический лист'!$A$3:$B$14,2,FALSE),"")</f>
        <v/>
      </c>
      <c r="B741" s="24" t="str">
        <f t="shared" si="1"/>
        <v/>
      </c>
      <c r="C741" s="24" t="str">
        <f t="shared" si="2"/>
        <v/>
      </c>
      <c r="D741" s="35"/>
      <c r="E741" s="36"/>
      <c r="F741" s="37"/>
      <c r="G741" s="38"/>
      <c r="H741" s="38"/>
      <c r="I741" s="38"/>
      <c r="J741" s="38"/>
      <c r="K741" s="24" t="str">
        <f>IFERROR(VLOOKUP(J741,'ДДС статьи'!$A$2:$D$210,3,FALSE),"")</f>
        <v/>
      </c>
      <c r="L741" s="24" t="str">
        <f>IFERROR(VLOOKUP(J741,'ДДС статьи'!$A$2:$D$210,2,FALSE),"")</f>
        <v/>
      </c>
      <c r="M741" s="24" t="str">
        <f>IFERROR(VLOOKUP(J741,'ДДС статьи'!$A$2:$D$210,4,FALSE),"")</f>
        <v/>
      </c>
      <c r="N741" s="33"/>
      <c r="O741" s="39"/>
    </row>
    <row r="742">
      <c r="A742" s="24" t="str">
        <f>IFERROR(VLOOKUP(C742,'Технический лист'!$A$3:$B$14,2,FALSE),"")</f>
        <v/>
      </c>
      <c r="B742" s="24" t="str">
        <f t="shared" si="1"/>
        <v/>
      </c>
      <c r="C742" s="24" t="str">
        <f t="shared" si="2"/>
        <v/>
      </c>
      <c r="D742" s="35"/>
      <c r="E742" s="36"/>
      <c r="F742" s="37"/>
      <c r="G742" s="38"/>
      <c r="H742" s="38"/>
      <c r="I742" s="38"/>
      <c r="J742" s="38"/>
      <c r="K742" s="24" t="str">
        <f>IFERROR(VLOOKUP(J742,'ДДС статьи'!$A$2:$D$210,3,FALSE),"")</f>
        <v/>
      </c>
      <c r="L742" s="24" t="str">
        <f>IFERROR(VLOOKUP(J742,'ДДС статьи'!$A$2:$D$210,2,FALSE),"")</f>
        <v/>
      </c>
      <c r="M742" s="24" t="str">
        <f>IFERROR(VLOOKUP(J742,'ДДС статьи'!$A$2:$D$210,4,FALSE),"")</f>
        <v/>
      </c>
      <c r="N742" s="33"/>
      <c r="O742" s="39"/>
    </row>
    <row r="743">
      <c r="A743" s="24" t="str">
        <f>IFERROR(VLOOKUP(C743,'Технический лист'!$A$3:$B$14,2,FALSE),"")</f>
        <v/>
      </c>
      <c r="B743" s="24" t="str">
        <f t="shared" si="1"/>
        <v/>
      </c>
      <c r="C743" s="24" t="str">
        <f t="shared" si="2"/>
        <v/>
      </c>
      <c r="D743" s="35"/>
      <c r="E743" s="36"/>
      <c r="F743" s="37"/>
      <c r="G743" s="38"/>
      <c r="H743" s="38"/>
      <c r="I743" s="38"/>
      <c r="J743" s="38"/>
      <c r="K743" s="24" t="str">
        <f>IFERROR(VLOOKUP(J743,'ДДС статьи'!$A$2:$D$210,3,FALSE),"")</f>
        <v/>
      </c>
      <c r="L743" s="24" t="str">
        <f>IFERROR(VLOOKUP(J743,'ДДС статьи'!$A$2:$D$210,2,FALSE),"")</f>
        <v/>
      </c>
      <c r="M743" s="24" t="str">
        <f>IFERROR(VLOOKUP(J743,'ДДС статьи'!$A$2:$D$210,4,FALSE),"")</f>
        <v/>
      </c>
      <c r="N743" s="33"/>
      <c r="O743" s="39"/>
    </row>
    <row r="744">
      <c r="A744" s="24" t="str">
        <f>IFERROR(VLOOKUP(C744,'Технический лист'!$A$3:$B$14,2,FALSE),"")</f>
        <v/>
      </c>
      <c r="B744" s="24" t="str">
        <f t="shared" si="1"/>
        <v/>
      </c>
      <c r="C744" s="24" t="str">
        <f t="shared" si="2"/>
        <v/>
      </c>
      <c r="D744" s="35"/>
      <c r="E744" s="36"/>
      <c r="F744" s="37"/>
      <c r="G744" s="38"/>
      <c r="H744" s="38"/>
      <c r="I744" s="38"/>
      <c r="J744" s="38"/>
      <c r="K744" s="24" t="str">
        <f>IFERROR(VLOOKUP(J744,'ДДС статьи'!$A$2:$D$210,3,FALSE),"")</f>
        <v/>
      </c>
      <c r="L744" s="24" t="str">
        <f>IFERROR(VLOOKUP(J744,'ДДС статьи'!$A$2:$D$210,2,FALSE),"")</f>
        <v/>
      </c>
      <c r="M744" s="24" t="str">
        <f>IFERROR(VLOOKUP(J744,'ДДС статьи'!$A$2:$D$210,4,FALSE),"")</f>
        <v/>
      </c>
      <c r="N744" s="33"/>
      <c r="O744" s="39"/>
    </row>
    <row r="745">
      <c r="A745" s="24" t="str">
        <f>IFERROR(VLOOKUP(C745,'Технический лист'!$A$3:$B$14,2,FALSE),"")</f>
        <v/>
      </c>
      <c r="B745" s="24" t="str">
        <f t="shared" si="1"/>
        <v/>
      </c>
      <c r="C745" s="24" t="str">
        <f t="shared" si="2"/>
        <v/>
      </c>
      <c r="D745" s="35"/>
      <c r="E745" s="36"/>
      <c r="F745" s="37"/>
      <c r="G745" s="38"/>
      <c r="H745" s="38"/>
      <c r="I745" s="38"/>
      <c r="J745" s="38"/>
      <c r="K745" s="24" t="str">
        <f>IFERROR(VLOOKUP(J745,'ДДС статьи'!$A$2:$D$210,3,FALSE),"")</f>
        <v/>
      </c>
      <c r="L745" s="24" t="str">
        <f>IFERROR(VLOOKUP(J745,'ДДС статьи'!$A$2:$D$210,2,FALSE),"")</f>
        <v/>
      </c>
      <c r="M745" s="24" t="str">
        <f>IFERROR(VLOOKUP(J745,'ДДС статьи'!$A$2:$D$210,4,FALSE),"")</f>
        <v/>
      </c>
      <c r="N745" s="33"/>
      <c r="O745" s="39"/>
    </row>
    <row r="746">
      <c r="A746" s="24" t="str">
        <f>IFERROR(VLOOKUP(C746,'Технический лист'!$A$3:$B$14,2,FALSE),"")</f>
        <v/>
      </c>
      <c r="B746" s="24" t="str">
        <f t="shared" si="1"/>
        <v/>
      </c>
      <c r="C746" s="24" t="str">
        <f t="shared" si="2"/>
        <v/>
      </c>
      <c r="D746" s="35"/>
      <c r="E746" s="36"/>
      <c r="F746" s="37"/>
      <c r="G746" s="38"/>
      <c r="H746" s="38"/>
      <c r="I746" s="38"/>
      <c r="J746" s="38"/>
      <c r="K746" s="24" t="str">
        <f>IFERROR(VLOOKUP(J746,'ДДС статьи'!$A$2:$D$210,3,FALSE),"")</f>
        <v/>
      </c>
      <c r="L746" s="24" t="str">
        <f>IFERROR(VLOOKUP(J746,'ДДС статьи'!$A$2:$D$210,2,FALSE),"")</f>
        <v/>
      </c>
      <c r="M746" s="24" t="str">
        <f>IFERROR(VLOOKUP(J746,'ДДС статьи'!$A$2:$D$210,4,FALSE),"")</f>
        <v/>
      </c>
      <c r="N746" s="33"/>
      <c r="O746" s="39"/>
    </row>
    <row r="747">
      <c r="A747" s="24" t="str">
        <f>IFERROR(VLOOKUP(C747,'Технический лист'!$A$3:$B$14,2,FALSE),"")</f>
        <v/>
      </c>
      <c r="B747" s="24" t="str">
        <f t="shared" si="1"/>
        <v/>
      </c>
      <c r="C747" s="24" t="str">
        <f t="shared" si="2"/>
        <v/>
      </c>
      <c r="D747" s="35"/>
      <c r="E747" s="36"/>
      <c r="F747" s="37"/>
      <c r="G747" s="38"/>
      <c r="H747" s="38"/>
      <c r="I747" s="38"/>
      <c r="J747" s="38"/>
      <c r="K747" s="24" t="str">
        <f>IFERROR(VLOOKUP(J747,'ДДС статьи'!$A$2:$D$210,3,FALSE),"")</f>
        <v/>
      </c>
      <c r="L747" s="24" t="str">
        <f>IFERROR(VLOOKUP(J747,'ДДС статьи'!$A$2:$D$210,2,FALSE),"")</f>
        <v/>
      </c>
      <c r="M747" s="24" t="str">
        <f>IFERROR(VLOOKUP(J747,'ДДС статьи'!$A$2:$D$210,4,FALSE),"")</f>
        <v/>
      </c>
      <c r="N747" s="33"/>
      <c r="O747" s="39"/>
    </row>
    <row r="748">
      <c r="A748" s="24" t="str">
        <f>IFERROR(VLOOKUP(C748,'Технический лист'!$A$3:$B$14,2,FALSE),"")</f>
        <v/>
      </c>
      <c r="B748" s="24" t="str">
        <f t="shared" si="1"/>
        <v/>
      </c>
      <c r="C748" s="24" t="str">
        <f t="shared" si="2"/>
        <v/>
      </c>
      <c r="D748" s="35"/>
      <c r="E748" s="36"/>
      <c r="F748" s="37"/>
      <c r="G748" s="38"/>
      <c r="H748" s="38"/>
      <c r="I748" s="38"/>
      <c r="J748" s="38"/>
      <c r="K748" s="24" t="str">
        <f>IFERROR(VLOOKUP(J748,'ДДС статьи'!$A$2:$D$210,3,FALSE),"")</f>
        <v/>
      </c>
      <c r="L748" s="24" t="str">
        <f>IFERROR(VLOOKUP(J748,'ДДС статьи'!$A$2:$D$210,2,FALSE),"")</f>
        <v/>
      </c>
      <c r="M748" s="24" t="str">
        <f>IFERROR(VLOOKUP(J748,'ДДС статьи'!$A$2:$D$210,4,FALSE),"")</f>
        <v/>
      </c>
      <c r="N748" s="33"/>
      <c r="O748" s="39"/>
    </row>
    <row r="749">
      <c r="A749" s="24" t="str">
        <f>IFERROR(VLOOKUP(C749,'Технический лист'!$A$3:$B$14,2,FALSE),"")</f>
        <v/>
      </c>
      <c r="B749" s="24" t="str">
        <f t="shared" si="1"/>
        <v/>
      </c>
      <c r="C749" s="24" t="str">
        <f t="shared" si="2"/>
        <v/>
      </c>
      <c r="D749" s="35"/>
      <c r="E749" s="36"/>
      <c r="F749" s="37"/>
      <c r="G749" s="38"/>
      <c r="H749" s="38"/>
      <c r="I749" s="38"/>
      <c r="J749" s="38"/>
      <c r="K749" s="24" t="str">
        <f>IFERROR(VLOOKUP(J749,'ДДС статьи'!$A$2:$D$210,3,FALSE),"")</f>
        <v/>
      </c>
      <c r="L749" s="24" t="str">
        <f>IFERROR(VLOOKUP(J749,'ДДС статьи'!$A$2:$D$210,2,FALSE),"")</f>
        <v/>
      </c>
      <c r="M749" s="24" t="str">
        <f>IFERROR(VLOOKUP(J749,'ДДС статьи'!$A$2:$D$210,4,FALSE),"")</f>
        <v/>
      </c>
      <c r="N749" s="33"/>
      <c r="O749" s="39"/>
    </row>
    <row r="750">
      <c r="A750" s="24" t="str">
        <f>IFERROR(VLOOKUP(C750,'Технический лист'!$A$3:$B$14,2,FALSE),"")</f>
        <v/>
      </c>
      <c r="B750" s="24" t="str">
        <f t="shared" si="1"/>
        <v/>
      </c>
      <c r="C750" s="24" t="str">
        <f t="shared" si="2"/>
        <v/>
      </c>
      <c r="D750" s="35"/>
      <c r="E750" s="36"/>
      <c r="F750" s="37"/>
      <c r="G750" s="38"/>
      <c r="H750" s="38"/>
      <c r="I750" s="38"/>
      <c r="J750" s="38"/>
      <c r="K750" s="24" t="str">
        <f>IFERROR(VLOOKUP(J750,'ДДС статьи'!$A$2:$D$210,3,FALSE),"")</f>
        <v/>
      </c>
      <c r="L750" s="24" t="str">
        <f>IFERROR(VLOOKUP(J750,'ДДС статьи'!$A$2:$D$210,2,FALSE),"")</f>
        <v/>
      </c>
      <c r="M750" s="24" t="str">
        <f>IFERROR(VLOOKUP(J750,'ДДС статьи'!$A$2:$D$210,4,FALSE),"")</f>
        <v/>
      </c>
      <c r="N750" s="33"/>
      <c r="O750" s="39"/>
    </row>
    <row r="751">
      <c r="A751" s="24" t="str">
        <f>IFERROR(VLOOKUP(C751,'Технический лист'!$A$3:$B$14,2,FALSE),"")</f>
        <v/>
      </c>
      <c r="B751" s="24" t="str">
        <f t="shared" si="1"/>
        <v/>
      </c>
      <c r="C751" s="24" t="str">
        <f t="shared" si="2"/>
        <v/>
      </c>
      <c r="D751" s="35"/>
      <c r="E751" s="36"/>
      <c r="F751" s="37"/>
      <c r="G751" s="38"/>
      <c r="H751" s="38"/>
      <c r="I751" s="38"/>
      <c r="J751" s="38"/>
      <c r="K751" s="24" t="str">
        <f>IFERROR(VLOOKUP(J751,'ДДС статьи'!$A$2:$D$210,3,FALSE),"")</f>
        <v/>
      </c>
      <c r="L751" s="24" t="str">
        <f>IFERROR(VLOOKUP(J751,'ДДС статьи'!$A$2:$D$210,2,FALSE),"")</f>
        <v/>
      </c>
      <c r="M751" s="24" t="str">
        <f>IFERROR(VLOOKUP(J751,'ДДС статьи'!$A$2:$D$210,4,FALSE),"")</f>
        <v/>
      </c>
      <c r="N751" s="33"/>
      <c r="O751" s="39"/>
    </row>
    <row r="752">
      <c r="A752" s="24" t="str">
        <f>IFERROR(VLOOKUP(C752,'Технический лист'!$A$3:$B$14,2,FALSE),"")</f>
        <v/>
      </c>
      <c r="B752" s="24" t="str">
        <f t="shared" si="1"/>
        <v/>
      </c>
      <c r="C752" s="24" t="str">
        <f t="shared" si="2"/>
        <v/>
      </c>
      <c r="D752" s="35"/>
      <c r="E752" s="36"/>
      <c r="F752" s="37"/>
      <c r="G752" s="38"/>
      <c r="H752" s="38"/>
      <c r="I752" s="38"/>
      <c r="J752" s="38"/>
      <c r="K752" s="24" t="str">
        <f>IFERROR(VLOOKUP(J752,'ДДС статьи'!$A$2:$D$210,3,FALSE),"")</f>
        <v/>
      </c>
      <c r="L752" s="24" t="str">
        <f>IFERROR(VLOOKUP(J752,'ДДС статьи'!$A$2:$D$210,2,FALSE),"")</f>
        <v/>
      </c>
      <c r="M752" s="24" t="str">
        <f>IFERROR(VLOOKUP(J752,'ДДС статьи'!$A$2:$D$210,4,FALSE),"")</f>
        <v/>
      </c>
      <c r="N752" s="33"/>
      <c r="O752" s="39"/>
    </row>
    <row r="753">
      <c r="A753" s="24" t="str">
        <f>IFERROR(VLOOKUP(C753,'Технический лист'!$A$3:$B$14,2,FALSE),"")</f>
        <v/>
      </c>
      <c r="B753" s="24" t="str">
        <f t="shared" si="1"/>
        <v/>
      </c>
      <c r="C753" s="24" t="str">
        <f t="shared" si="2"/>
        <v/>
      </c>
      <c r="D753" s="35"/>
      <c r="E753" s="36"/>
      <c r="F753" s="37"/>
      <c r="G753" s="38"/>
      <c r="H753" s="38"/>
      <c r="I753" s="38"/>
      <c r="J753" s="38"/>
      <c r="K753" s="24" t="str">
        <f>IFERROR(VLOOKUP(J753,'ДДС статьи'!$A$2:$D$210,3,FALSE),"")</f>
        <v/>
      </c>
      <c r="L753" s="24" t="str">
        <f>IFERROR(VLOOKUP(J753,'ДДС статьи'!$A$2:$D$210,2,FALSE),"")</f>
        <v/>
      </c>
      <c r="M753" s="24" t="str">
        <f>IFERROR(VLOOKUP(J753,'ДДС статьи'!$A$2:$D$210,4,FALSE),"")</f>
        <v/>
      </c>
      <c r="N753" s="33"/>
      <c r="O753" s="39"/>
    </row>
    <row r="754">
      <c r="A754" s="24" t="str">
        <f>IFERROR(VLOOKUP(C754,'Технический лист'!$A$3:$B$14,2,FALSE),"")</f>
        <v/>
      </c>
      <c r="B754" s="24" t="str">
        <f t="shared" si="1"/>
        <v/>
      </c>
      <c r="C754" s="24" t="str">
        <f t="shared" si="2"/>
        <v/>
      </c>
      <c r="D754" s="35"/>
      <c r="E754" s="36"/>
      <c r="F754" s="37"/>
      <c r="G754" s="38"/>
      <c r="H754" s="38"/>
      <c r="I754" s="38"/>
      <c r="J754" s="38"/>
      <c r="K754" s="24" t="str">
        <f>IFERROR(VLOOKUP(J754,'ДДС статьи'!$A$2:$D$210,3,FALSE),"")</f>
        <v/>
      </c>
      <c r="L754" s="24" t="str">
        <f>IFERROR(VLOOKUP(J754,'ДДС статьи'!$A$2:$D$210,2,FALSE),"")</f>
        <v/>
      </c>
      <c r="M754" s="24" t="str">
        <f>IFERROR(VLOOKUP(J754,'ДДС статьи'!$A$2:$D$210,4,FALSE),"")</f>
        <v/>
      </c>
      <c r="N754" s="33"/>
      <c r="O754" s="39"/>
    </row>
    <row r="755">
      <c r="A755" s="24" t="str">
        <f>IFERROR(VLOOKUP(C755,'Технический лист'!$A$3:$B$14,2,FALSE),"")</f>
        <v/>
      </c>
      <c r="B755" s="24" t="str">
        <f t="shared" si="1"/>
        <v/>
      </c>
      <c r="C755" s="24" t="str">
        <f t="shared" si="2"/>
        <v/>
      </c>
      <c r="D755" s="35"/>
      <c r="E755" s="36"/>
      <c r="F755" s="37"/>
      <c r="G755" s="38"/>
      <c r="H755" s="38"/>
      <c r="I755" s="38"/>
      <c r="J755" s="38"/>
      <c r="K755" s="24" t="str">
        <f>IFERROR(VLOOKUP(J755,'ДДС статьи'!$A$2:$D$210,3,FALSE),"")</f>
        <v/>
      </c>
      <c r="L755" s="24" t="str">
        <f>IFERROR(VLOOKUP(J755,'ДДС статьи'!$A$2:$D$210,2,FALSE),"")</f>
        <v/>
      </c>
      <c r="M755" s="24" t="str">
        <f>IFERROR(VLOOKUP(J755,'ДДС статьи'!$A$2:$D$210,4,FALSE),"")</f>
        <v/>
      </c>
      <c r="N755" s="33"/>
      <c r="O755" s="39"/>
    </row>
    <row r="756">
      <c r="A756" s="24" t="str">
        <f>IFERROR(VLOOKUP(C756,'Технический лист'!$A$3:$B$14,2,FALSE),"")</f>
        <v/>
      </c>
      <c r="B756" s="24" t="str">
        <f t="shared" si="1"/>
        <v/>
      </c>
      <c r="C756" s="24" t="str">
        <f t="shared" si="2"/>
        <v/>
      </c>
      <c r="D756" s="35"/>
      <c r="E756" s="36"/>
      <c r="F756" s="37"/>
      <c r="G756" s="38"/>
      <c r="H756" s="38"/>
      <c r="I756" s="38"/>
      <c r="J756" s="38"/>
      <c r="K756" s="24" t="str">
        <f>IFERROR(VLOOKUP(J756,'ДДС статьи'!$A$2:$D$210,3,FALSE),"")</f>
        <v/>
      </c>
      <c r="L756" s="24" t="str">
        <f>IFERROR(VLOOKUP(J756,'ДДС статьи'!$A$2:$D$210,2,FALSE),"")</f>
        <v/>
      </c>
      <c r="M756" s="24" t="str">
        <f>IFERROR(VLOOKUP(J756,'ДДС статьи'!$A$2:$D$210,4,FALSE),"")</f>
        <v/>
      </c>
      <c r="N756" s="33"/>
      <c r="O756" s="39"/>
    </row>
    <row r="757">
      <c r="A757" s="24" t="str">
        <f>IFERROR(VLOOKUP(C757,'Технический лист'!$A$3:$B$14,2,FALSE),"")</f>
        <v/>
      </c>
      <c r="B757" s="24" t="str">
        <f t="shared" si="1"/>
        <v/>
      </c>
      <c r="C757" s="24" t="str">
        <f t="shared" si="2"/>
        <v/>
      </c>
      <c r="D757" s="35"/>
      <c r="E757" s="36"/>
      <c r="F757" s="37"/>
      <c r="G757" s="38"/>
      <c r="H757" s="38"/>
      <c r="I757" s="38"/>
      <c r="J757" s="38"/>
      <c r="K757" s="24" t="str">
        <f>IFERROR(VLOOKUP(J757,'ДДС статьи'!$A$2:$D$210,3,FALSE),"")</f>
        <v/>
      </c>
      <c r="L757" s="24" t="str">
        <f>IFERROR(VLOOKUP(J757,'ДДС статьи'!$A$2:$D$210,2,FALSE),"")</f>
        <v/>
      </c>
      <c r="M757" s="24" t="str">
        <f>IFERROR(VLOOKUP(J757,'ДДС статьи'!$A$2:$D$210,4,FALSE),"")</f>
        <v/>
      </c>
      <c r="N757" s="33"/>
      <c r="O757" s="39"/>
    </row>
    <row r="758">
      <c r="A758" s="24" t="str">
        <f>IFERROR(VLOOKUP(C758,'Технический лист'!$A$3:$B$14,2,FALSE),"")</f>
        <v/>
      </c>
      <c r="B758" s="24" t="str">
        <f t="shared" si="1"/>
        <v/>
      </c>
      <c r="C758" s="24" t="str">
        <f t="shared" si="2"/>
        <v/>
      </c>
      <c r="D758" s="35"/>
      <c r="E758" s="36"/>
      <c r="F758" s="37"/>
      <c r="G758" s="38"/>
      <c r="H758" s="38"/>
      <c r="I758" s="38"/>
      <c r="J758" s="38"/>
      <c r="K758" s="24" t="str">
        <f>IFERROR(VLOOKUP(J758,'ДДС статьи'!$A$2:$D$210,3,FALSE),"")</f>
        <v/>
      </c>
      <c r="L758" s="24" t="str">
        <f>IFERROR(VLOOKUP(J758,'ДДС статьи'!$A$2:$D$210,2,FALSE),"")</f>
        <v/>
      </c>
      <c r="M758" s="24" t="str">
        <f>IFERROR(VLOOKUP(J758,'ДДС статьи'!$A$2:$D$210,4,FALSE),"")</f>
        <v/>
      </c>
      <c r="N758" s="33"/>
      <c r="O758" s="39"/>
    </row>
    <row r="759">
      <c r="A759" s="24" t="str">
        <f>IFERROR(VLOOKUP(C759,'Технический лист'!$A$3:$B$14,2,FALSE),"")</f>
        <v/>
      </c>
      <c r="B759" s="24" t="str">
        <f t="shared" si="1"/>
        <v/>
      </c>
      <c r="C759" s="24" t="str">
        <f t="shared" si="2"/>
        <v/>
      </c>
      <c r="D759" s="35"/>
      <c r="E759" s="36"/>
      <c r="F759" s="37"/>
      <c r="G759" s="38"/>
      <c r="H759" s="38"/>
      <c r="I759" s="38"/>
      <c r="J759" s="38"/>
      <c r="K759" s="24" t="str">
        <f>IFERROR(VLOOKUP(J759,'ДДС статьи'!$A$2:$D$210,3,FALSE),"")</f>
        <v/>
      </c>
      <c r="L759" s="24" t="str">
        <f>IFERROR(VLOOKUP(J759,'ДДС статьи'!$A$2:$D$210,2,FALSE),"")</f>
        <v/>
      </c>
      <c r="M759" s="24" t="str">
        <f>IFERROR(VLOOKUP(J759,'ДДС статьи'!$A$2:$D$210,4,FALSE),"")</f>
        <v/>
      </c>
      <c r="N759" s="33"/>
      <c r="O759" s="39"/>
    </row>
    <row r="760">
      <c r="A760" s="24" t="str">
        <f>IFERROR(VLOOKUP(C760,'Технический лист'!$A$3:$B$14,2,FALSE),"")</f>
        <v/>
      </c>
      <c r="B760" s="24" t="str">
        <f t="shared" si="1"/>
        <v/>
      </c>
      <c r="C760" s="24" t="str">
        <f t="shared" si="2"/>
        <v/>
      </c>
      <c r="D760" s="35"/>
      <c r="E760" s="36"/>
      <c r="F760" s="37"/>
      <c r="G760" s="38"/>
      <c r="H760" s="38"/>
      <c r="I760" s="38"/>
      <c r="J760" s="38"/>
      <c r="K760" s="24" t="str">
        <f>IFERROR(VLOOKUP(J760,'ДДС статьи'!$A$2:$D$210,3,FALSE),"")</f>
        <v/>
      </c>
      <c r="L760" s="24" t="str">
        <f>IFERROR(VLOOKUP(J760,'ДДС статьи'!$A$2:$D$210,2,FALSE),"")</f>
        <v/>
      </c>
      <c r="M760" s="24" t="str">
        <f>IFERROR(VLOOKUP(J760,'ДДС статьи'!$A$2:$D$210,4,FALSE),"")</f>
        <v/>
      </c>
      <c r="N760" s="33"/>
      <c r="O760" s="39"/>
    </row>
    <row r="761">
      <c r="A761" s="24" t="str">
        <f>IFERROR(VLOOKUP(C761,'Технический лист'!$A$3:$B$14,2,FALSE),"")</f>
        <v/>
      </c>
      <c r="B761" s="24" t="str">
        <f t="shared" si="1"/>
        <v/>
      </c>
      <c r="C761" s="24" t="str">
        <f t="shared" si="2"/>
        <v/>
      </c>
      <c r="D761" s="35"/>
      <c r="E761" s="36"/>
      <c r="F761" s="37"/>
      <c r="G761" s="38"/>
      <c r="H761" s="38"/>
      <c r="I761" s="38"/>
      <c r="J761" s="38"/>
      <c r="K761" s="24" t="str">
        <f>IFERROR(VLOOKUP(J761,'ДДС статьи'!$A$2:$D$210,3,FALSE),"")</f>
        <v/>
      </c>
      <c r="L761" s="24" t="str">
        <f>IFERROR(VLOOKUP(J761,'ДДС статьи'!$A$2:$D$210,2,FALSE),"")</f>
        <v/>
      </c>
      <c r="M761" s="24" t="str">
        <f>IFERROR(VLOOKUP(J761,'ДДС статьи'!$A$2:$D$210,4,FALSE),"")</f>
        <v/>
      </c>
      <c r="N761" s="33"/>
      <c r="O761" s="39"/>
    </row>
    <row r="762">
      <c r="A762" s="24" t="str">
        <f>IFERROR(VLOOKUP(C762,'Технический лист'!$A$3:$B$14,2,FALSE),"")</f>
        <v/>
      </c>
      <c r="B762" s="24" t="str">
        <f t="shared" si="1"/>
        <v/>
      </c>
      <c r="C762" s="24" t="str">
        <f t="shared" si="2"/>
        <v/>
      </c>
      <c r="D762" s="35"/>
      <c r="E762" s="36"/>
      <c r="F762" s="37"/>
      <c r="G762" s="38"/>
      <c r="H762" s="38"/>
      <c r="I762" s="38"/>
      <c r="J762" s="38"/>
      <c r="K762" s="24" t="str">
        <f>IFERROR(VLOOKUP(J762,'ДДС статьи'!$A$2:$D$210,3,FALSE),"")</f>
        <v/>
      </c>
      <c r="L762" s="24" t="str">
        <f>IFERROR(VLOOKUP(J762,'ДДС статьи'!$A$2:$D$210,2,FALSE),"")</f>
        <v/>
      </c>
      <c r="M762" s="24" t="str">
        <f>IFERROR(VLOOKUP(J762,'ДДС статьи'!$A$2:$D$210,4,FALSE),"")</f>
        <v/>
      </c>
      <c r="N762" s="33"/>
      <c r="O762" s="39"/>
    </row>
    <row r="763">
      <c r="A763" s="24" t="str">
        <f>IFERROR(VLOOKUP(C763,'Технический лист'!$A$3:$B$14,2,FALSE),"")</f>
        <v/>
      </c>
      <c r="B763" s="24" t="str">
        <f t="shared" si="1"/>
        <v/>
      </c>
      <c r="C763" s="24" t="str">
        <f t="shared" si="2"/>
        <v/>
      </c>
      <c r="D763" s="35"/>
      <c r="E763" s="36"/>
      <c r="F763" s="37"/>
      <c r="G763" s="38"/>
      <c r="H763" s="38"/>
      <c r="I763" s="38"/>
      <c r="J763" s="38"/>
      <c r="K763" s="24" t="str">
        <f>IFERROR(VLOOKUP(J763,'ДДС статьи'!$A$2:$D$210,3,FALSE),"")</f>
        <v/>
      </c>
      <c r="L763" s="24" t="str">
        <f>IFERROR(VLOOKUP(J763,'ДДС статьи'!$A$2:$D$210,2,FALSE),"")</f>
        <v/>
      </c>
      <c r="M763" s="24" t="str">
        <f>IFERROR(VLOOKUP(J763,'ДДС статьи'!$A$2:$D$210,4,FALSE),"")</f>
        <v/>
      </c>
      <c r="N763" s="33"/>
      <c r="O763" s="39"/>
    </row>
    <row r="764">
      <c r="A764" s="24" t="str">
        <f>IFERROR(VLOOKUP(C764,'Технический лист'!$A$3:$B$14,2,FALSE),"")</f>
        <v/>
      </c>
      <c r="B764" s="24" t="str">
        <f t="shared" si="1"/>
        <v/>
      </c>
      <c r="C764" s="24" t="str">
        <f t="shared" si="2"/>
        <v/>
      </c>
      <c r="D764" s="35"/>
      <c r="E764" s="36"/>
      <c r="F764" s="37"/>
      <c r="G764" s="38"/>
      <c r="H764" s="38"/>
      <c r="I764" s="38"/>
      <c r="J764" s="38"/>
      <c r="K764" s="24" t="str">
        <f>IFERROR(VLOOKUP(J764,'ДДС статьи'!$A$2:$D$210,3,FALSE),"")</f>
        <v/>
      </c>
      <c r="L764" s="24" t="str">
        <f>IFERROR(VLOOKUP(J764,'ДДС статьи'!$A$2:$D$210,2,FALSE),"")</f>
        <v/>
      </c>
      <c r="M764" s="24" t="str">
        <f>IFERROR(VLOOKUP(J764,'ДДС статьи'!$A$2:$D$210,4,FALSE),"")</f>
        <v/>
      </c>
      <c r="N764" s="33"/>
      <c r="O764" s="39"/>
    </row>
    <row r="765">
      <c r="A765" s="24" t="str">
        <f>IFERROR(VLOOKUP(C765,'Технический лист'!$A$3:$B$14,2,FALSE),"")</f>
        <v/>
      </c>
      <c r="B765" s="24" t="str">
        <f t="shared" si="1"/>
        <v/>
      </c>
      <c r="C765" s="24" t="str">
        <f t="shared" si="2"/>
        <v/>
      </c>
      <c r="D765" s="35"/>
      <c r="E765" s="36"/>
      <c r="F765" s="37"/>
      <c r="G765" s="38"/>
      <c r="H765" s="38"/>
      <c r="I765" s="38"/>
      <c r="J765" s="38"/>
      <c r="K765" s="24" t="str">
        <f>IFERROR(VLOOKUP(J765,'ДДС статьи'!$A$2:$D$210,3,FALSE),"")</f>
        <v/>
      </c>
      <c r="L765" s="24" t="str">
        <f>IFERROR(VLOOKUP(J765,'ДДС статьи'!$A$2:$D$210,2,FALSE),"")</f>
        <v/>
      </c>
      <c r="M765" s="24" t="str">
        <f>IFERROR(VLOOKUP(J765,'ДДС статьи'!$A$2:$D$210,4,FALSE),"")</f>
        <v/>
      </c>
      <c r="N765" s="33"/>
      <c r="O765" s="39"/>
    </row>
    <row r="766">
      <c r="A766" s="24" t="str">
        <f>IFERROR(VLOOKUP(C766,'Технический лист'!$A$3:$B$14,2,FALSE),"")</f>
        <v/>
      </c>
      <c r="B766" s="24" t="str">
        <f t="shared" si="1"/>
        <v/>
      </c>
      <c r="C766" s="24" t="str">
        <f t="shared" si="2"/>
        <v/>
      </c>
      <c r="D766" s="35"/>
      <c r="E766" s="36"/>
      <c r="F766" s="37"/>
      <c r="G766" s="38"/>
      <c r="H766" s="38"/>
      <c r="I766" s="38"/>
      <c r="J766" s="38"/>
      <c r="K766" s="24" t="str">
        <f>IFERROR(VLOOKUP(J766,'ДДС статьи'!$A$2:$D$210,3,FALSE),"")</f>
        <v/>
      </c>
      <c r="L766" s="24" t="str">
        <f>IFERROR(VLOOKUP(J766,'ДДС статьи'!$A$2:$D$210,2,FALSE),"")</f>
        <v/>
      </c>
      <c r="M766" s="24" t="str">
        <f>IFERROR(VLOOKUP(J766,'ДДС статьи'!$A$2:$D$210,4,FALSE),"")</f>
        <v/>
      </c>
      <c r="N766" s="33"/>
      <c r="O766" s="39"/>
    </row>
    <row r="767">
      <c r="A767" s="24" t="str">
        <f>IFERROR(VLOOKUP(C767,'Технический лист'!$A$3:$B$14,2,FALSE),"")</f>
        <v/>
      </c>
      <c r="B767" s="24" t="str">
        <f t="shared" si="1"/>
        <v/>
      </c>
      <c r="C767" s="24" t="str">
        <f t="shared" si="2"/>
        <v/>
      </c>
      <c r="D767" s="35"/>
      <c r="E767" s="36"/>
      <c r="F767" s="37"/>
      <c r="G767" s="38"/>
      <c r="H767" s="38"/>
      <c r="I767" s="38"/>
      <c r="J767" s="38"/>
      <c r="K767" s="24" t="str">
        <f>IFERROR(VLOOKUP(J767,'ДДС статьи'!$A$2:$D$210,3,FALSE),"")</f>
        <v/>
      </c>
      <c r="L767" s="24" t="str">
        <f>IFERROR(VLOOKUP(J767,'ДДС статьи'!$A$2:$D$210,2,FALSE),"")</f>
        <v/>
      </c>
      <c r="M767" s="24" t="str">
        <f>IFERROR(VLOOKUP(J767,'ДДС статьи'!$A$2:$D$210,4,FALSE),"")</f>
        <v/>
      </c>
      <c r="N767" s="33"/>
      <c r="O767" s="39"/>
    </row>
    <row r="768">
      <c r="A768" s="24" t="str">
        <f>IFERROR(VLOOKUP(C768,'Технический лист'!$A$3:$B$14,2,FALSE),"")</f>
        <v/>
      </c>
      <c r="B768" s="24" t="str">
        <f t="shared" si="1"/>
        <v/>
      </c>
      <c r="C768" s="24" t="str">
        <f t="shared" si="2"/>
        <v/>
      </c>
      <c r="D768" s="35"/>
      <c r="E768" s="36"/>
      <c r="F768" s="37"/>
      <c r="G768" s="38"/>
      <c r="H768" s="38"/>
      <c r="I768" s="38"/>
      <c r="J768" s="38"/>
      <c r="K768" s="24" t="str">
        <f>IFERROR(VLOOKUP(J768,'ДДС статьи'!$A$2:$D$210,3,FALSE),"")</f>
        <v/>
      </c>
      <c r="L768" s="24" t="str">
        <f>IFERROR(VLOOKUP(J768,'ДДС статьи'!$A$2:$D$210,2,FALSE),"")</f>
        <v/>
      </c>
      <c r="M768" s="24" t="str">
        <f>IFERROR(VLOOKUP(J768,'ДДС статьи'!$A$2:$D$210,4,FALSE),"")</f>
        <v/>
      </c>
      <c r="N768" s="33"/>
      <c r="O768" s="39"/>
    </row>
    <row r="769">
      <c r="A769" s="24" t="str">
        <f>IFERROR(VLOOKUP(C769,'Технический лист'!$A$3:$B$14,2,FALSE),"")</f>
        <v/>
      </c>
      <c r="B769" s="24" t="str">
        <f t="shared" si="1"/>
        <v/>
      </c>
      <c r="C769" s="24" t="str">
        <f t="shared" si="2"/>
        <v/>
      </c>
      <c r="D769" s="35"/>
      <c r="E769" s="36"/>
      <c r="F769" s="37"/>
      <c r="G769" s="38"/>
      <c r="H769" s="38"/>
      <c r="I769" s="38"/>
      <c r="J769" s="38"/>
      <c r="K769" s="24" t="str">
        <f>IFERROR(VLOOKUP(J769,'ДДС статьи'!$A$2:$D$210,3,FALSE),"")</f>
        <v/>
      </c>
      <c r="L769" s="24" t="str">
        <f>IFERROR(VLOOKUP(J769,'ДДС статьи'!$A$2:$D$210,2,FALSE),"")</f>
        <v/>
      </c>
      <c r="M769" s="24" t="str">
        <f>IFERROR(VLOOKUP(J769,'ДДС статьи'!$A$2:$D$210,4,FALSE),"")</f>
        <v/>
      </c>
      <c r="N769" s="33"/>
      <c r="O769" s="39"/>
    </row>
    <row r="770">
      <c r="A770" s="24" t="str">
        <f>IFERROR(VLOOKUP(C770,'Технический лист'!$A$3:$B$14,2,FALSE),"")</f>
        <v/>
      </c>
      <c r="B770" s="24" t="str">
        <f t="shared" si="1"/>
        <v/>
      </c>
      <c r="C770" s="24" t="str">
        <f t="shared" si="2"/>
        <v/>
      </c>
      <c r="D770" s="35"/>
      <c r="E770" s="36"/>
      <c r="F770" s="37"/>
      <c r="G770" s="38"/>
      <c r="H770" s="38"/>
      <c r="I770" s="38"/>
      <c r="J770" s="38"/>
      <c r="K770" s="24" t="str">
        <f>IFERROR(VLOOKUP(J770,'ДДС статьи'!$A$2:$D$210,3,FALSE),"")</f>
        <v/>
      </c>
      <c r="L770" s="24" t="str">
        <f>IFERROR(VLOOKUP(J770,'ДДС статьи'!$A$2:$D$210,2,FALSE),"")</f>
        <v/>
      </c>
      <c r="M770" s="24" t="str">
        <f>IFERROR(VLOOKUP(J770,'ДДС статьи'!$A$2:$D$210,4,FALSE),"")</f>
        <v/>
      </c>
      <c r="N770" s="33"/>
      <c r="O770" s="39"/>
    </row>
    <row r="771">
      <c r="A771" s="24" t="str">
        <f>IFERROR(VLOOKUP(C771,'Технический лист'!$A$3:$B$14,2,FALSE),"")</f>
        <v/>
      </c>
      <c r="B771" s="24" t="str">
        <f t="shared" si="1"/>
        <v/>
      </c>
      <c r="C771" s="24" t="str">
        <f t="shared" si="2"/>
        <v/>
      </c>
      <c r="D771" s="35"/>
      <c r="E771" s="36"/>
      <c r="F771" s="37"/>
      <c r="G771" s="38"/>
      <c r="H771" s="38"/>
      <c r="I771" s="38"/>
      <c r="J771" s="38"/>
      <c r="K771" s="24" t="str">
        <f>IFERROR(VLOOKUP(J771,'ДДС статьи'!$A$2:$D$210,3,FALSE),"")</f>
        <v/>
      </c>
      <c r="L771" s="24" t="str">
        <f>IFERROR(VLOOKUP(J771,'ДДС статьи'!$A$2:$D$210,2,FALSE),"")</f>
        <v/>
      </c>
      <c r="M771" s="24" t="str">
        <f>IFERROR(VLOOKUP(J771,'ДДС статьи'!$A$2:$D$210,4,FALSE),"")</f>
        <v/>
      </c>
      <c r="N771" s="33"/>
      <c r="O771" s="39"/>
    </row>
    <row r="772">
      <c r="A772" s="24" t="str">
        <f>IFERROR(VLOOKUP(C772,'Технический лист'!$A$3:$B$14,2,FALSE),"")</f>
        <v/>
      </c>
      <c r="B772" s="24" t="str">
        <f t="shared" si="1"/>
        <v/>
      </c>
      <c r="C772" s="24" t="str">
        <f t="shared" si="2"/>
        <v/>
      </c>
      <c r="D772" s="35"/>
      <c r="E772" s="36"/>
      <c r="F772" s="37"/>
      <c r="G772" s="38"/>
      <c r="H772" s="38"/>
      <c r="I772" s="38"/>
      <c r="J772" s="38"/>
      <c r="K772" s="24" t="str">
        <f>IFERROR(VLOOKUP(J772,'ДДС статьи'!$A$2:$D$210,3,FALSE),"")</f>
        <v/>
      </c>
      <c r="L772" s="24" t="str">
        <f>IFERROR(VLOOKUP(J772,'ДДС статьи'!$A$2:$D$210,2,FALSE),"")</f>
        <v/>
      </c>
      <c r="M772" s="24" t="str">
        <f>IFERROR(VLOOKUP(J772,'ДДС статьи'!$A$2:$D$210,4,FALSE),"")</f>
        <v/>
      </c>
      <c r="N772" s="33"/>
      <c r="O772" s="39"/>
    </row>
    <row r="773">
      <c r="A773" s="24" t="str">
        <f>IFERROR(VLOOKUP(C773,'Технический лист'!$A$3:$B$14,2,FALSE),"")</f>
        <v/>
      </c>
      <c r="B773" s="24" t="str">
        <f t="shared" si="1"/>
        <v/>
      </c>
      <c r="C773" s="24" t="str">
        <f t="shared" si="2"/>
        <v/>
      </c>
      <c r="D773" s="35"/>
      <c r="E773" s="36"/>
      <c r="F773" s="37"/>
      <c r="G773" s="38"/>
      <c r="H773" s="38"/>
      <c r="I773" s="38"/>
      <c r="J773" s="38"/>
      <c r="K773" s="24" t="str">
        <f>IFERROR(VLOOKUP(J773,'ДДС статьи'!$A$2:$D$210,3,FALSE),"")</f>
        <v/>
      </c>
      <c r="L773" s="24" t="str">
        <f>IFERROR(VLOOKUP(J773,'ДДС статьи'!$A$2:$D$210,2,FALSE),"")</f>
        <v/>
      </c>
      <c r="M773" s="24" t="str">
        <f>IFERROR(VLOOKUP(J773,'ДДС статьи'!$A$2:$D$210,4,FALSE),"")</f>
        <v/>
      </c>
      <c r="N773" s="33"/>
      <c r="O773" s="39"/>
    </row>
    <row r="774">
      <c r="A774" s="24" t="str">
        <f>IFERROR(VLOOKUP(C774,'Технический лист'!$A$3:$B$14,2,FALSE),"")</f>
        <v/>
      </c>
      <c r="B774" s="24" t="str">
        <f t="shared" si="1"/>
        <v/>
      </c>
      <c r="C774" s="24" t="str">
        <f t="shared" si="2"/>
        <v/>
      </c>
      <c r="D774" s="35"/>
      <c r="E774" s="36"/>
      <c r="F774" s="37"/>
      <c r="G774" s="38"/>
      <c r="H774" s="38"/>
      <c r="I774" s="38"/>
      <c r="J774" s="38"/>
      <c r="K774" s="24" t="str">
        <f>IFERROR(VLOOKUP(J774,'ДДС статьи'!$A$2:$D$210,3,FALSE),"")</f>
        <v/>
      </c>
      <c r="L774" s="24" t="str">
        <f>IFERROR(VLOOKUP(J774,'ДДС статьи'!$A$2:$D$210,2,FALSE),"")</f>
        <v/>
      </c>
      <c r="M774" s="24" t="str">
        <f>IFERROR(VLOOKUP(J774,'ДДС статьи'!$A$2:$D$210,4,FALSE),"")</f>
        <v/>
      </c>
      <c r="N774" s="33"/>
      <c r="O774" s="39"/>
    </row>
    <row r="775">
      <c r="A775" s="24" t="str">
        <f>IFERROR(VLOOKUP(C775,'Технический лист'!$A$3:$B$14,2,FALSE),"")</f>
        <v/>
      </c>
      <c r="B775" s="24" t="str">
        <f t="shared" si="1"/>
        <v/>
      </c>
      <c r="C775" s="24" t="str">
        <f t="shared" si="2"/>
        <v/>
      </c>
      <c r="D775" s="35"/>
      <c r="E775" s="36"/>
      <c r="F775" s="37"/>
      <c r="G775" s="38"/>
      <c r="H775" s="38"/>
      <c r="I775" s="38"/>
      <c r="J775" s="38"/>
      <c r="K775" s="24" t="str">
        <f>IFERROR(VLOOKUP(J775,'ДДС статьи'!$A$2:$D$210,3,FALSE),"")</f>
        <v/>
      </c>
      <c r="L775" s="24" t="str">
        <f>IFERROR(VLOOKUP(J775,'ДДС статьи'!$A$2:$D$210,2,FALSE),"")</f>
        <v/>
      </c>
      <c r="M775" s="24" t="str">
        <f>IFERROR(VLOOKUP(J775,'ДДС статьи'!$A$2:$D$210,4,FALSE),"")</f>
        <v/>
      </c>
      <c r="N775" s="33"/>
      <c r="O775" s="39"/>
    </row>
    <row r="776">
      <c r="A776" s="24" t="str">
        <f>IFERROR(VLOOKUP(C776,'Технический лист'!$A$3:$B$14,2,FALSE),"")</f>
        <v/>
      </c>
      <c r="B776" s="24" t="str">
        <f t="shared" si="1"/>
        <v/>
      </c>
      <c r="C776" s="24" t="str">
        <f t="shared" si="2"/>
        <v/>
      </c>
      <c r="D776" s="35"/>
      <c r="E776" s="36"/>
      <c r="F776" s="37"/>
      <c r="G776" s="38"/>
      <c r="H776" s="38"/>
      <c r="I776" s="38"/>
      <c r="J776" s="38"/>
      <c r="K776" s="24" t="str">
        <f>IFERROR(VLOOKUP(J776,'ДДС статьи'!$A$2:$D$210,3,FALSE),"")</f>
        <v/>
      </c>
      <c r="L776" s="24" t="str">
        <f>IFERROR(VLOOKUP(J776,'ДДС статьи'!$A$2:$D$210,2,FALSE),"")</f>
        <v/>
      </c>
      <c r="M776" s="24" t="str">
        <f>IFERROR(VLOOKUP(J776,'ДДС статьи'!$A$2:$D$210,4,FALSE),"")</f>
        <v/>
      </c>
      <c r="N776" s="33"/>
      <c r="O776" s="39"/>
    </row>
    <row r="777">
      <c r="A777" s="24" t="str">
        <f>IFERROR(VLOOKUP(C777,'Технический лист'!$A$3:$B$14,2,FALSE),"")</f>
        <v/>
      </c>
      <c r="B777" s="24" t="str">
        <f t="shared" si="1"/>
        <v/>
      </c>
      <c r="C777" s="24" t="str">
        <f t="shared" si="2"/>
        <v/>
      </c>
      <c r="D777" s="35"/>
      <c r="E777" s="36"/>
      <c r="F777" s="37"/>
      <c r="G777" s="38"/>
      <c r="H777" s="38"/>
      <c r="I777" s="38"/>
      <c r="J777" s="38"/>
      <c r="K777" s="24" t="str">
        <f>IFERROR(VLOOKUP(J777,'ДДС статьи'!$A$2:$D$210,3,FALSE),"")</f>
        <v/>
      </c>
      <c r="L777" s="24" t="str">
        <f>IFERROR(VLOOKUP(J777,'ДДС статьи'!$A$2:$D$210,2,FALSE),"")</f>
        <v/>
      </c>
      <c r="M777" s="24" t="str">
        <f>IFERROR(VLOOKUP(J777,'ДДС статьи'!$A$2:$D$210,4,FALSE),"")</f>
        <v/>
      </c>
      <c r="N777" s="33"/>
      <c r="O777" s="39"/>
    </row>
    <row r="778">
      <c r="A778" s="24" t="str">
        <f>IFERROR(VLOOKUP(C778,'Технический лист'!$A$3:$B$14,2,FALSE),"")</f>
        <v/>
      </c>
      <c r="B778" s="24" t="str">
        <f t="shared" si="1"/>
        <v/>
      </c>
      <c r="C778" s="24" t="str">
        <f t="shared" si="2"/>
        <v/>
      </c>
      <c r="D778" s="35"/>
      <c r="E778" s="36"/>
      <c r="F778" s="37"/>
      <c r="G778" s="38"/>
      <c r="H778" s="38"/>
      <c r="I778" s="38"/>
      <c r="J778" s="38"/>
      <c r="K778" s="24" t="str">
        <f>IFERROR(VLOOKUP(J778,'ДДС статьи'!$A$2:$D$210,3,FALSE),"")</f>
        <v/>
      </c>
      <c r="L778" s="24" t="str">
        <f>IFERROR(VLOOKUP(J778,'ДДС статьи'!$A$2:$D$210,2,FALSE),"")</f>
        <v/>
      </c>
      <c r="M778" s="24" t="str">
        <f>IFERROR(VLOOKUP(J778,'ДДС статьи'!$A$2:$D$210,4,FALSE),"")</f>
        <v/>
      </c>
      <c r="N778" s="33"/>
      <c r="O778" s="39"/>
    </row>
    <row r="779">
      <c r="A779" s="24" t="str">
        <f>IFERROR(VLOOKUP(C779,'Технический лист'!$A$3:$B$14,2,FALSE),"")</f>
        <v/>
      </c>
      <c r="B779" s="24" t="str">
        <f t="shared" si="1"/>
        <v/>
      </c>
      <c r="C779" s="24" t="str">
        <f t="shared" si="2"/>
        <v/>
      </c>
      <c r="D779" s="35"/>
      <c r="E779" s="36"/>
      <c r="F779" s="37"/>
      <c r="G779" s="38"/>
      <c r="H779" s="38"/>
      <c r="I779" s="38"/>
      <c r="J779" s="38"/>
      <c r="K779" s="24" t="str">
        <f>IFERROR(VLOOKUP(J779,'ДДС статьи'!$A$2:$D$210,3,FALSE),"")</f>
        <v/>
      </c>
      <c r="L779" s="24" t="str">
        <f>IFERROR(VLOOKUP(J779,'ДДС статьи'!$A$2:$D$210,2,FALSE),"")</f>
        <v/>
      </c>
      <c r="M779" s="24" t="str">
        <f>IFERROR(VLOOKUP(J779,'ДДС статьи'!$A$2:$D$210,4,FALSE),"")</f>
        <v/>
      </c>
      <c r="N779" s="33"/>
      <c r="O779" s="39"/>
    </row>
    <row r="780">
      <c r="A780" s="24" t="str">
        <f>IFERROR(VLOOKUP(C780,'Технический лист'!$A$3:$B$14,2,FALSE),"")</f>
        <v/>
      </c>
      <c r="B780" s="24" t="str">
        <f t="shared" si="1"/>
        <v/>
      </c>
      <c r="C780" s="24" t="str">
        <f t="shared" si="2"/>
        <v/>
      </c>
      <c r="D780" s="35"/>
      <c r="E780" s="36"/>
      <c r="F780" s="37"/>
      <c r="G780" s="38"/>
      <c r="H780" s="38"/>
      <c r="I780" s="38"/>
      <c r="J780" s="38"/>
      <c r="K780" s="24" t="str">
        <f>IFERROR(VLOOKUP(J780,'ДДС статьи'!$A$2:$D$210,3,FALSE),"")</f>
        <v/>
      </c>
      <c r="L780" s="24" t="str">
        <f>IFERROR(VLOOKUP(J780,'ДДС статьи'!$A$2:$D$210,2,FALSE),"")</f>
        <v/>
      </c>
      <c r="M780" s="24" t="str">
        <f>IFERROR(VLOOKUP(J780,'ДДС статьи'!$A$2:$D$210,4,FALSE),"")</f>
        <v/>
      </c>
      <c r="N780" s="33"/>
      <c r="O780" s="39"/>
    </row>
    <row r="781">
      <c r="A781" s="24" t="str">
        <f>IFERROR(VLOOKUP(C781,'Технический лист'!$A$3:$B$14,2,FALSE),"")</f>
        <v/>
      </c>
      <c r="B781" s="24" t="str">
        <f t="shared" si="1"/>
        <v/>
      </c>
      <c r="C781" s="24" t="str">
        <f t="shared" si="2"/>
        <v/>
      </c>
      <c r="D781" s="35"/>
      <c r="E781" s="36"/>
      <c r="F781" s="37"/>
      <c r="G781" s="38"/>
      <c r="H781" s="38"/>
      <c r="I781" s="38"/>
      <c r="J781" s="38"/>
      <c r="K781" s="24" t="str">
        <f>IFERROR(VLOOKUP(J781,'ДДС статьи'!$A$2:$D$210,3,FALSE),"")</f>
        <v/>
      </c>
      <c r="L781" s="24" t="str">
        <f>IFERROR(VLOOKUP(J781,'ДДС статьи'!$A$2:$D$210,2,FALSE),"")</f>
        <v/>
      </c>
      <c r="M781" s="24" t="str">
        <f>IFERROR(VLOOKUP(J781,'ДДС статьи'!$A$2:$D$210,4,FALSE),"")</f>
        <v/>
      </c>
      <c r="N781" s="33"/>
      <c r="O781" s="39"/>
    </row>
    <row r="782">
      <c r="A782" s="24" t="str">
        <f>IFERROR(VLOOKUP(C782,'Технический лист'!$A$3:$B$14,2,FALSE),"")</f>
        <v/>
      </c>
      <c r="B782" s="24" t="str">
        <f t="shared" si="1"/>
        <v/>
      </c>
      <c r="C782" s="24" t="str">
        <f t="shared" si="2"/>
        <v/>
      </c>
      <c r="D782" s="35"/>
      <c r="E782" s="36"/>
      <c r="F782" s="37"/>
      <c r="G782" s="38"/>
      <c r="H782" s="38"/>
      <c r="I782" s="38"/>
      <c r="J782" s="38"/>
      <c r="K782" s="24" t="str">
        <f>IFERROR(VLOOKUP(J782,'ДДС статьи'!$A$2:$D$210,3,FALSE),"")</f>
        <v/>
      </c>
      <c r="L782" s="24" t="str">
        <f>IFERROR(VLOOKUP(J782,'ДДС статьи'!$A$2:$D$210,2,FALSE),"")</f>
        <v/>
      </c>
      <c r="M782" s="24" t="str">
        <f>IFERROR(VLOOKUP(J782,'ДДС статьи'!$A$2:$D$210,4,FALSE),"")</f>
        <v/>
      </c>
      <c r="N782" s="33"/>
      <c r="O782" s="39"/>
    </row>
    <row r="783">
      <c r="A783" s="24" t="str">
        <f>IFERROR(VLOOKUP(C783,'Технический лист'!$A$3:$B$14,2,FALSE),"")</f>
        <v/>
      </c>
      <c r="B783" s="24" t="str">
        <f t="shared" si="1"/>
        <v/>
      </c>
      <c r="C783" s="24" t="str">
        <f t="shared" si="2"/>
        <v/>
      </c>
      <c r="D783" s="35"/>
      <c r="E783" s="36"/>
      <c r="F783" s="37"/>
      <c r="G783" s="38"/>
      <c r="H783" s="38"/>
      <c r="I783" s="38"/>
      <c r="J783" s="38"/>
      <c r="K783" s="24" t="str">
        <f>IFERROR(VLOOKUP(J783,'ДДС статьи'!$A$2:$D$210,3,FALSE),"")</f>
        <v/>
      </c>
      <c r="L783" s="24" t="str">
        <f>IFERROR(VLOOKUP(J783,'ДДС статьи'!$A$2:$D$210,2,FALSE),"")</f>
        <v/>
      </c>
      <c r="M783" s="24" t="str">
        <f>IFERROR(VLOOKUP(J783,'ДДС статьи'!$A$2:$D$210,4,FALSE),"")</f>
        <v/>
      </c>
      <c r="N783" s="33"/>
      <c r="O783" s="39"/>
    </row>
    <row r="784">
      <c r="A784" s="24" t="str">
        <f>IFERROR(VLOOKUP(C784,'Технический лист'!$A$3:$B$14,2,FALSE),"")</f>
        <v/>
      </c>
      <c r="B784" s="24" t="str">
        <f t="shared" si="1"/>
        <v/>
      </c>
      <c r="C784" s="24" t="str">
        <f t="shared" si="2"/>
        <v/>
      </c>
      <c r="D784" s="35"/>
      <c r="E784" s="36"/>
      <c r="F784" s="37"/>
      <c r="G784" s="38"/>
      <c r="H784" s="38"/>
      <c r="I784" s="38"/>
      <c r="J784" s="38"/>
      <c r="K784" s="24" t="str">
        <f>IFERROR(VLOOKUP(J784,'ДДС статьи'!$A$2:$D$210,3,FALSE),"")</f>
        <v/>
      </c>
      <c r="L784" s="24" t="str">
        <f>IFERROR(VLOOKUP(J784,'ДДС статьи'!$A$2:$D$210,2,FALSE),"")</f>
        <v/>
      </c>
      <c r="M784" s="24" t="str">
        <f>IFERROR(VLOOKUP(J784,'ДДС статьи'!$A$2:$D$210,4,FALSE),"")</f>
        <v/>
      </c>
      <c r="N784" s="33"/>
      <c r="O784" s="39"/>
    </row>
    <row r="785">
      <c r="A785" s="24" t="str">
        <f>IFERROR(VLOOKUP(C785,'Технический лист'!$A$3:$B$14,2,FALSE),"")</f>
        <v/>
      </c>
      <c r="B785" s="24" t="str">
        <f t="shared" si="1"/>
        <v/>
      </c>
      <c r="C785" s="24" t="str">
        <f t="shared" si="2"/>
        <v/>
      </c>
      <c r="D785" s="35"/>
      <c r="E785" s="36"/>
      <c r="F785" s="37"/>
      <c r="G785" s="38"/>
      <c r="H785" s="38"/>
      <c r="I785" s="38"/>
      <c r="J785" s="38"/>
      <c r="K785" s="24" t="str">
        <f>IFERROR(VLOOKUP(J785,'ДДС статьи'!$A$2:$D$210,3,FALSE),"")</f>
        <v/>
      </c>
      <c r="L785" s="24" t="str">
        <f>IFERROR(VLOOKUP(J785,'ДДС статьи'!$A$2:$D$210,2,FALSE),"")</f>
        <v/>
      </c>
      <c r="M785" s="24" t="str">
        <f>IFERROR(VLOOKUP(J785,'ДДС статьи'!$A$2:$D$210,4,FALSE),"")</f>
        <v/>
      </c>
      <c r="N785" s="33"/>
      <c r="O785" s="39"/>
    </row>
    <row r="786">
      <c r="A786" s="24" t="str">
        <f>IFERROR(VLOOKUP(C786,'Технический лист'!$A$3:$B$14,2,FALSE),"")</f>
        <v/>
      </c>
      <c r="B786" s="24" t="str">
        <f t="shared" si="1"/>
        <v/>
      </c>
      <c r="C786" s="24" t="str">
        <f t="shared" si="2"/>
        <v/>
      </c>
      <c r="D786" s="35"/>
      <c r="E786" s="36"/>
      <c r="F786" s="37"/>
      <c r="G786" s="38"/>
      <c r="H786" s="38"/>
      <c r="I786" s="38"/>
      <c r="J786" s="38"/>
      <c r="K786" s="24" t="str">
        <f>IFERROR(VLOOKUP(J786,'ДДС статьи'!$A$2:$D$210,3,FALSE),"")</f>
        <v/>
      </c>
      <c r="L786" s="24" t="str">
        <f>IFERROR(VLOOKUP(J786,'ДДС статьи'!$A$2:$D$210,2,FALSE),"")</f>
        <v/>
      </c>
      <c r="M786" s="24" t="str">
        <f>IFERROR(VLOOKUP(J786,'ДДС статьи'!$A$2:$D$210,4,FALSE),"")</f>
        <v/>
      </c>
      <c r="N786" s="33"/>
      <c r="O786" s="39"/>
    </row>
    <row r="787">
      <c r="A787" s="24" t="str">
        <f>IFERROR(VLOOKUP(C787,'Технический лист'!$A$3:$B$14,2,FALSE),"")</f>
        <v/>
      </c>
      <c r="B787" s="24" t="str">
        <f t="shared" si="1"/>
        <v/>
      </c>
      <c r="C787" s="24" t="str">
        <f t="shared" si="2"/>
        <v/>
      </c>
      <c r="D787" s="35"/>
      <c r="E787" s="36"/>
      <c r="F787" s="37"/>
      <c r="G787" s="38"/>
      <c r="H787" s="38"/>
      <c r="I787" s="38"/>
      <c r="J787" s="38"/>
      <c r="K787" s="24" t="str">
        <f>IFERROR(VLOOKUP(J787,'ДДС статьи'!$A$2:$D$210,3,FALSE),"")</f>
        <v/>
      </c>
      <c r="L787" s="24" t="str">
        <f>IFERROR(VLOOKUP(J787,'ДДС статьи'!$A$2:$D$210,2,FALSE),"")</f>
        <v/>
      </c>
      <c r="M787" s="24" t="str">
        <f>IFERROR(VLOOKUP(J787,'ДДС статьи'!$A$2:$D$210,4,FALSE),"")</f>
        <v/>
      </c>
      <c r="N787" s="33"/>
      <c r="O787" s="39"/>
    </row>
    <row r="788">
      <c r="A788" s="24" t="str">
        <f>IFERROR(VLOOKUP(C788,'Технический лист'!$A$3:$B$14,2,FALSE),"")</f>
        <v/>
      </c>
      <c r="B788" s="24" t="str">
        <f t="shared" si="1"/>
        <v/>
      </c>
      <c r="C788" s="24" t="str">
        <f t="shared" si="2"/>
        <v/>
      </c>
      <c r="D788" s="35"/>
      <c r="E788" s="36"/>
      <c r="F788" s="37"/>
      <c r="G788" s="38"/>
      <c r="H788" s="38"/>
      <c r="I788" s="38"/>
      <c r="J788" s="38"/>
      <c r="K788" s="24" t="str">
        <f>IFERROR(VLOOKUP(J788,'ДДС статьи'!$A$2:$D$210,3,FALSE),"")</f>
        <v/>
      </c>
      <c r="L788" s="24" t="str">
        <f>IFERROR(VLOOKUP(J788,'ДДС статьи'!$A$2:$D$210,2,FALSE),"")</f>
        <v/>
      </c>
      <c r="M788" s="24" t="str">
        <f>IFERROR(VLOOKUP(J788,'ДДС статьи'!$A$2:$D$210,4,FALSE),"")</f>
        <v/>
      </c>
      <c r="N788" s="33"/>
      <c r="O788" s="39"/>
    </row>
    <row r="789">
      <c r="A789" s="24" t="str">
        <f>IFERROR(VLOOKUP(C789,'Технический лист'!$A$3:$B$14,2,FALSE),"")</f>
        <v/>
      </c>
      <c r="B789" s="24" t="str">
        <f t="shared" si="1"/>
        <v/>
      </c>
      <c r="C789" s="24" t="str">
        <f t="shared" si="2"/>
        <v/>
      </c>
      <c r="D789" s="35"/>
      <c r="E789" s="36"/>
      <c r="F789" s="37"/>
      <c r="G789" s="38"/>
      <c r="H789" s="38"/>
      <c r="I789" s="38"/>
      <c r="J789" s="38"/>
      <c r="K789" s="24" t="str">
        <f>IFERROR(VLOOKUP(J789,'ДДС статьи'!$A$2:$D$210,3,FALSE),"")</f>
        <v/>
      </c>
      <c r="L789" s="24" t="str">
        <f>IFERROR(VLOOKUP(J789,'ДДС статьи'!$A$2:$D$210,2,FALSE),"")</f>
        <v/>
      </c>
      <c r="M789" s="24" t="str">
        <f>IFERROR(VLOOKUP(J789,'ДДС статьи'!$A$2:$D$210,4,FALSE),"")</f>
        <v/>
      </c>
      <c r="N789" s="33"/>
      <c r="O789" s="39"/>
    </row>
    <row r="790">
      <c r="A790" s="24" t="str">
        <f>IFERROR(VLOOKUP(C790,'Технический лист'!$A$3:$B$14,2,FALSE),"")</f>
        <v/>
      </c>
      <c r="B790" s="24" t="str">
        <f t="shared" si="1"/>
        <v/>
      </c>
      <c r="C790" s="24" t="str">
        <f t="shared" si="2"/>
        <v/>
      </c>
      <c r="D790" s="35"/>
      <c r="E790" s="36"/>
      <c r="F790" s="37"/>
      <c r="G790" s="38"/>
      <c r="H790" s="38"/>
      <c r="I790" s="38"/>
      <c r="J790" s="38"/>
      <c r="K790" s="24" t="str">
        <f>IFERROR(VLOOKUP(J790,'ДДС статьи'!$A$2:$D$210,3,FALSE),"")</f>
        <v/>
      </c>
      <c r="L790" s="24" t="str">
        <f>IFERROR(VLOOKUP(J790,'ДДС статьи'!$A$2:$D$210,2,FALSE),"")</f>
        <v/>
      </c>
      <c r="M790" s="24" t="str">
        <f>IFERROR(VLOOKUP(J790,'ДДС статьи'!$A$2:$D$210,4,FALSE),"")</f>
        <v/>
      </c>
      <c r="N790" s="33"/>
      <c r="O790" s="39"/>
    </row>
    <row r="791">
      <c r="A791" s="24" t="str">
        <f>IFERROR(VLOOKUP(C791,'Технический лист'!$A$3:$B$14,2,FALSE),"")</f>
        <v/>
      </c>
      <c r="B791" s="24" t="str">
        <f t="shared" si="1"/>
        <v/>
      </c>
      <c r="C791" s="24" t="str">
        <f t="shared" si="2"/>
        <v/>
      </c>
      <c r="D791" s="35"/>
      <c r="E791" s="36"/>
      <c r="F791" s="37"/>
      <c r="G791" s="38"/>
      <c r="H791" s="38"/>
      <c r="I791" s="38"/>
      <c r="J791" s="38"/>
      <c r="K791" s="24" t="str">
        <f>IFERROR(VLOOKUP(J791,'ДДС статьи'!$A$2:$D$210,3,FALSE),"")</f>
        <v/>
      </c>
      <c r="L791" s="24" t="str">
        <f>IFERROR(VLOOKUP(J791,'ДДС статьи'!$A$2:$D$210,2,FALSE),"")</f>
        <v/>
      </c>
      <c r="M791" s="24" t="str">
        <f>IFERROR(VLOOKUP(J791,'ДДС статьи'!$A$2:$D$210,4,FALSE),"")</f>
        <v/>
      </c>
      <c r="N791" s="33"/>
      <c r="O791" s="39"/>
    </row>
    <row r="792">
      <c r="A792" s="24" t="str">
        <f>IFERROR(VLOOKUP(C792,'Технический лист'!$A$3:$B$14,2,FALSE),"")</f>
        <v/>
      </c>
      <c r="B792" s="24" t="str">
        <f t="shared" si="1"/>
        <v/>
      </c>
      <c r="C792" s="24" t="str">
        <f t="shared" si="2"/>
        <v/>
      </c>
      <c r="D792" s="35"/>
      <c r="E792" s="36"/>
      <c r="F792" s="37"/>
      <c r="G792" s="38"/>
      <c r="H792" s="38"/>
      <c r="I792" s="38"/>
      <c r="J792" s="38"/>
      <c r="K792" s="24" t="str">
        <f>IFERROR(VLOOKUP(J792,'ДДС статьи'!$A$2:$D$210,3,FALSE),"")</f>
        <v/>
      </c>
      <c r="L792" s="24" t="str">
        <f>IFERROR(VLOOKUP(J792,'ДДС статьи'!$A$2:$D$210,2,FALSE),"")</f>
        <v/>
      </c>
      <c r="M792" s="24" t="str">
        <f>IFERROR(VLOOKUP(J792,'ДДС статьи'!$A$2:$D$210,4,FALSE),"")</f>
        <v/>
      </c>
      <c r="N792" s="33"/>
      <c r="O792" s="39"/>
    </row>
    <row r="793">
      <c r="A793" s="24" t="str">
        <f>IFERROR(VLOOKUP(C793,'Технический лист'!$A$3:$B$14,2,FALSE),"")</f>
        <v/>
      </c>
      <c r="B793" s="24" t="str">
        <f t="shared" si="1"/>
        <v/>
      </c>
      <c r="C793" s="24" t="str">
        <f t="shared" si="2"/>
        <v/>
      </c>
      <c r="D793" s="35"/>
      <c r="E793" s="36"/>
      <c r="F793" s="37"/>
      <c r="G793" s="38"/>
      <c r="H793" s="38"/>
      <c r="I793" s="38"/>
      <c r="J793" s="38"/>
      <c r="K793" s="24" t="str">
        <f>IFERROR(VLOOKUP(J793,'ДДС статьи'!$A$2:$D$210,3,FALSE),"")</f>
        <v/>
      </c>
      <c r="L793" s="24" t="str">
        <f>IFERROR(VLOOKUP(J793,'ДДС статьи'!$A$2:$D$210,2,FALSE),"")</f>
        <v/>
      </c>
      <c r="M793" s="24" t="str">
        <f>IFERROR(VLOOKUP(J793,'ДДС статьи'!$A$2:$D$210,4,FALSE),"")</f>
        <v/>
      </c>
      <c r="N793" s="33"/>
      <c r="O793" s="39"/>
    </row>
    <row r="794">
      <c r="A794" s="24" t="str">
        <f>IFERROR(VLOOKUP(C794,'Технический лист'!$A$3:$B$14,2,FALSE),"")</f>
        <v/>
      </c>
      <c r="B794" s="24" t="str">
        <f t="shared" si="1"/>
        <v/>
      </c>
      <c r="C794" s="24" t="str">
        <f t="shared" si="2"/>
        <v/>
      </c>
      <c r="D794" s="35"/>
      <c r="E794" s="36"/>
      <c r="F794" s="37"/>
      <c r="G794" s="38"/>
      <c r="H794" s="38"/>
      <c r="I794" s="38"/>
      <c r="J794" s="38"/>
      <c r="K794" s="24" t="str">
        <f>IFERROR(VLOOKUP(J794,'ДДС статьи'!$A$2:$D$210,3,FALSE),"")</f>
        <v/>
      </c>
      <c r="L794" s="24" t="str">
        <f>IFERROR(VLOOKUP(J794,'ДДС статьи'!$A$2:$D$210,2,FALSE),"")</f>
        <v/>
      </c>
      <c r="M794" s="24" t="str">
        <f>IFERROR(VLOOKUP(J794,'ДДС статьи'!$A$2:$D$210,4,FALSE),"")</f>
        <v/>
      </c>
      <c r="N794" s="33"/>
      <c r="O794" s="39"/>
    </row>
    <row r="795">
      <c r="A795" s="24" t="str">
        <f>IFERROR(VLOOKUP(C795,'Технический лист'!$A$3:$B$14,2,FALSE),"")</f>
        <v/>
      </c>
      <c r="B795" s="24" t="str">
        <f t="shared" si="1"/>
        <v/>
      </c>
      <c r="C795" s="24" t="str">
        <f t="shared" si="2"/>
        <v/>
      </c>
      <c r="D795" s="35"/>
      <c r="E795" s="36"/>
      <c r="F795" s="37"/>
      <c r="G795" s="38"/>
      <c r="H795" s="38"/>
      <c r="I795" s="38"/>
      <c r="J795" s="38"/>
      <c r="K795" s="24" t="str">
        <f>IFERROR(VLOOKUP(J795,'ДДС статьи'!$A$2:$D$210,3,FALSE),"")</f>
        <v/>
      </c>
      <c r="L795" s="24" t="str">
        <f>IFERROR(VLOOKUP(J795,'ДДС статьи'!$A$2:$D$210,2,FALSE),"")</f>
        <v/>
      </c>
      <c r="M795" s="24" t="str">
        <f>IFERROR(VLOOKUP(J795,'ДДС статьи'!$A$2:$D$210,4,FALSE),"")</f>
        <v/>
      </c>
      <c r="N795" s="33"/>
      <c r="O795" s="39"/>
    </row>
    <row r="796">
      <c r="A796" s="24" t="str">
        <f>IFERROR(VLOOKUP(C796,'Технический лист'!$A$3:$B$14,2,FALSE),"")</f>
        <v/>
      </c>
      <c r="B796" s="24" t="str">
        <f t="shared" si="1"/>
        <v/>
      </c>
      <c r="C796" s="24" t="str">
        <f t="shared" si="2"/>
        <v/>
      </c>
      <c r="D796" s="35"/>
      <c r="E796" s="36"/>
      <c r="F796" s="37"/>
      <c r="G796" s="38"/>
      <c r="H796" s="38"/>
      <c r="I796" s="38"/>
      <c r="J796" s="38"/>
      <c r="K796" s="24" t="str">
        <f>IFERROR(VLOOKUP(J796,'ДДС статьи'!$A$2:$D$210,3,FALSE),"")</f>
        <v/>
      </c>
      <c r="L796" s="24" t="str">
        <f>IFERROR(VLOOKUP(J796,'ДДС статьи'!$A$2:$D$210,2,FALSE),"")</f>
        <v/>
      </c>
      <c r="M796" s="24" t="str">
        <f>IFERROR(VLOOKUP(J796,'ДДС статьи'!$A$2:$D$210,4,FALSE),"")</f>
        <v/>
      </c>
      <c r="N796" s="33"/>
      <c r="O796" s="39"/>
    </row>
    <row r="797">
      <c r="A797" s="24" t="str">
        <f>IFERROR(VLOOKUP(C797,'Технический лист'!$A$3:$B$14,2,FALSE),"")</f>
        <v/>
      </c>
      <c r="B797" s="24" t="str">
        <f t="shared" si="1"/>
        <v/>
      </c>
      <c r="C797" s="24" t="str">
        <f t="shared" si="2"/>
        <v/>
      </c>
      <c r="D797" s="35"/>
      <c r="E797" s="36"/>
      <c r="F797" s="37"/>
      <c r="G797" s="38"/>
      <c r="H797" s="38"/>
      <c r="I797" s="38"/>
      <c r="J797" s="38"/>
      <c r="K797" s="24" t="str">
        <f>IFERROR(VLOOKUP(J797,'ДДС статьи'!$A$2:$D$210,3,FALSE),"")</f>
        <v/>
      </c>
      <c r="L797" s="24" t="str">
        <f>IFERROR(VLOOKUP(J797,'ДДС статьи'!$A$2:$D$210,2,FALSE),"")</f>
        <v/>
      </c>
      <c r="M797" s="24" t="str">
        <f>IFERROR(VLOOKUP(J797,'ДДС статьи'!$A$2:$D$210,4,FALSE),"")</f>
        <v/>
      </c>
      <c r="N797" s="33"/>
      <c r="O797" s="39"/>
    </row>
    <row r="798">
      <c r="A798" s="24" t="str">
        <f>IFERROR(VLOOKUP(C798,'Технический лист'!$A$3:$B$14,2,FALSE),"")</f>
        <v/>
      </c>
      <c r="B798" s="24" t="str">
        <f t="shared" si="1"/>
        <v/>
      </c>
      <c r="C798" s="24" t="str">
        <f t="shared" si="2"/>
        <v/>
      </c>
      <c r="D798" s="35"/>
      <c r="E798" s="36"/>
      <c r="F798" s="37"/>
      <c r="G798" s="38"/>
      <c r="H798" s="38"/>
      <c r="I798" s="38"/>
      <c r="J798" s="38"/>
      <c r="K798" s="24" t="str">
        <f>IFERROR(VLOOKUP(J798,'ДДС статьи'!$A$2:$D$210,3,FALSE),"")</f>
        <v/>
      </c>
      <c r="L798" s="24" t="str">
        <f>IFERROR(VLOOKUP(J798,'ДДС статьи'!$A$2:$D$210,2,FALSE),"")</f>
        <v/>
      </c>
      <c r="M798" s="24" t="str">
        <f>IFERROR(VLOOKUP(J798,'ДДС статьи'!$A$2:$D$210,4,FALSE),"")</f>
        <v/>
      </c>
      <c r="N798" s="33"/>
      <c r="O798" s="39"/>
    </row>
    <row r="799">
      <c r="A799" s="24" t="str">
        <f>IFERROR(VLOOKUP(C799,'Технический лист'!$A$3:$B$14,2,FALSE),"")</f>
        <v/>
      </c>
      <c r="B799" s="24" t="str">
        <f t="shared" si="1"/>
        <v/>
      </c>
      <c r="C799" s="24" t="str">
        <f t="shared" si="2"/>
        <v/>
      </c>
      <c r="D799" s="35"/>
      <c r="E799" s="36"/>
      <c r="F799" s="37"/>
      <c r="G799" s="38"/>
      <c r="H799" s="38"/>
      <c r="I799" s="38"/>
      <c r="J799" s="38"/>
      <c r="K799" s="24" t="str">
        <f>IFERROR(VLOOKUP(J799,'ДДС статьи'!$A$2:$D$210,3,FALSE),"")</f>
        <v/>
      </c>
      <c r="L799" s="24" t="str">
        <f>IFERROR(VLOOKUP(J799,'ДДС статьи'!$A$2:$D$210,2,FALSE),"")</f>
        <v/>
      </c>
      <c r="M799" s="24" t="str">
        <f>IFERROR(VLOOKUP(J799,'ДДС статьи'!$A$2:$D$210,4,FALSE),"")</f>
        <v/>
      </c>
      <c r="N799" s="33"/>
      <c r="O799" s="39"/>
    </row>
    <row r="800">
      <c r="A800" s="24" t="str">
        <f>IFERROR(VLOOKUP(C800,'Технический лист'!$A$3:$B$14,2,FALSE),"")</f>
        <v/>
      </c>
      <c r="B800" s="24" t="str">
        <f t="shared" si="1"/>
        <v/>
      </c>
      <c r="C800" s="24" t="str">
        <f t="shared" si="2"/>
        <v/>
      </c>
      <c r="D800" s="35"/>
      <c r="E800" s="36"/>
      <c r="F800" s="37"/>
      <c r="G800" s="38"/>
      <c r="H800" s="38"/>
      <c r="I800" s="38"/>
      <c r="J800" s="38"/>
      <c r="K800" s="24" t="str">
        <f>IFERROR(VLOOKUP(J800,'ДДС статьи'!$A$2:$D$210,3,FALSE),"")</f>
        <v/>
      </c>
      <c r="L800" s="24" t="str">
        <f>IFERROR(VLOOKUP(J800,'ДДС статьи'!$A$2:$D$210,2,FALSE),"")</f>
        <v/>
      </c>
      <c r="M800" s="24" t="str">
        <f>IFERROR(VLOOKUP(J800,'ДДС статьи'!$A$2:$D$210,4,FALSE),"")</f>
        <v/>
      </c>
      <c r="N800" s="33"/>
      <c r="O800" s="39"/>
    </row>
    <row r="801">
      <c r="A801" s="24" t="str">
        <f>IFERROR(VLOOKUP(C801,'Технический лист'!$A$3:$B$14,2,FALSE),"")</f>
        <v/>
      </c>
      <c r="B801" s="24" t="str">
        <f t="shared" si="1"/>
        <v/>
      </c>
      <c r="C801" s="24" t="str">
        <f t="shared" si="2"/>
        <v/>
      </c>
      <c r="D801" s="35"/>
      <c r="E801" s="36"/>
      <c r="F801" s="37"/>
      <c r="G801" s="38"/>
      <c r="H801" s="38"/>
      <c r="I801" s="38"/>
      <c r="J801" s="38"/>
      <c r="K801" s="24" t="str">
        <f>IFERROR(VLOOKUP(J801,'ДДС статьи'!$A$2:$D$210,3,FALSE),"")</f>
        <v/>
      </c>
      <c r="L801" s="24" t="str">
        <f>IFERROR(VLOOKUP(J801,'ДДС статьи'!$A$2:$D$210,2,FALSE),"")</f>
        <v/>
      </c>
      <c r="M801" s="24" t="str">
        <f>IFERROR(VLOOKUP(J801,'ДДС статьи'!$A$2:$D$210,4,FALSE),"")</f>
        <v/>
      </c>
      <c r="N801" s="33"/>
      <c r="O801" s="39"/>
    </row>
    <row r="802">
      <c r="A802" s="24" t="str">
        <f>IFERROR(VLOOKUP(C802,'Технический лист'!$A$3:$B$14,2,FALSE),"")</f>
        <v/>
      </c>
      <c r="B802" s="24" t="str">
        <f t="shared" si="1"/>
        <v/>
      </c>
      <c r="C802" s="24" t="str">
        <f t="shared" si="2"/>
        <v/>
      </c>
      <c r="D802" s="35"/>
      <c r="E802" s="36"/>
      <c r="F802" s="37"/>
      <c r="G802" s="38"/>
      <c r="H802" s="38"/>
      <c r="I802" s="38"/>
      <c r="J802" s="38"/>
      <c r="K802" s="24" t="str">
        <f>IFERROR(VLOOKUP(J802,'ДДС статьи'!$A$2:$D$210,3,FALSE),"")</f>
        <v/>
      </c>
      <c r="L802" s="24" t="str">
        <f>IFERROR(VLOOKUP(J802,'ДДС статьи'!$A$2:$D$210,2,FALSE),"")</f>
        <v/>
      </c>
      <c r="M802" s="24" t="str">
        <f>IFERROR(VLOOKUP(J802,'ДДС статьи'!$A$2:$D$210,4,FALSE),"")</f>
        <v/>
      </c>
      <c r="N802" s="33"/>
      <c r="O802" s="39"/>
    </row>
    <row r="803">
      <c r="A803" s="24" t="str">
        <f>IFERROR(VLOOKUP(C803,'Технический лист'!$A$3:$B$14,2,FALSE),"")</f>
        <v/>
      </c>
      <c r="B803" s="24" t="str">
        <f t="shared" si="1"/>
        <v/>
      </c>
      <c r="C803" s="24" t="str">
        <f t="shared" si="2"/>
        <v/>
      </c>
      <c r="D803" s="35"/>
      <c r="E803" s="36"/>
      <c r="F803" s="37"/>
      <c r="G803" s="38"/>
      <c r="H803" s="38"/>
      <c r="I803" s="38"/>
      <c r="J803" s="38"/>
      <c r="K803" s="24" t="str">
        <f>IFERROR(VLOOKUP(J803,'ДДС статьи'!$A$2:$D$210,3,FALSE),"")</f>
        <v/>
      </c>
      <c r="L803" s="24" t="str">
        <f>IFERROR(VLOOKUP(J803,'ДДС статьи'!$A$2:$D$210,2,FALSE),"")</f>
        <v/>
      </c>
      <c r="M803" s="24" t="str">
        <f>IFERROR(VLOOKUP(J803,'ДДС статьи'!$A$2:$D$210,4,FALSE),"")</f>
        <v/>
      </c>
      <c r="N803" s="33"/>
      <c r="O803" s="39"/>
    </row>
    <row r="804">
      <c r="A804" s="24" t="str">
        <f>IFERROR(VLOOKUP(C804,'Технический лист'!$A$3:$B$14,2,FALSE),"")</f>
        <v/>
      </c>
      <c r="B804" s="24" t="str">
        <f t="shared" si="1"/>
        <v/>
      </c>
      <c r="C804" s="24" t="str">
        <f t="shared" si="2"/>
        <v/>
      </c>
      <c r="D804" s="35"/>
      <c r="E804" s="36"/>
      <c r="F804" s="37"/>
      <c r="G804" s="38"/>
      <c r="H804" s="38"/>
      <c r="I804" s="38"/>
      <c r="J804" s="38"/>
      <c r="K804" s="24" t="str">
        <f>IFERROR(VLOOKUP(J804,'ДДС статьи'!$A$2:$D$210,3,FALSE),"")</f>
        <v/>
      </c>
      <c r="L804" s="24" t="str">
        <f>IFERROR(VLOOKUP(J804,'ДДС статьи'!$A$2:$D$210,2,FALSE),"")</f>
        <v/>
      </c>
      <c r="M804" s="24" t="str">
        <f>IFERROR(VLOOKUP(J804,'ДДС статьи'!$A$2:$D$210,4,FALSE),"")</f>
        <v/>
      </c>
      <c r="N804" s="33"/>
      <c r="O804" s="39"/>
    </row>
    <row r="805">
      <c r="A805" s="24" t="str">
        <f>IFERROR(VLOOKUP(C805,'Технический лист'!$A$3:$B$14,2,FALSE),"")</f>
        <v/>
      </c>
      <c r="B805" s="24" t="str">
        <f t="shared" si="1"/>
        <v/>
      </c>
      <c r="C805" s="24" t="str">
        <f t="shared" si="2"/>
        <v/>
      </c>
      <c r="D805" s="35"/>
      <c r="E805" s="36"/>
      <c r="F805" s="37"/>
      <c r="G805" s="38"/>
      <c r="H805" s="38"/>
      <c r="I805" s="38"/>
      <c r="J805" s="38"/>
      <c r="K805" s="24" t="str">
        <f>IFERROR(VLOOKUP(J805,'ДДС статьи'!$A$2:$D$210,3,FALSE),"")</f>
        <v/>
      </c>
      <c r="L805" s="24" t="str">
        <f>IFERROR(VLOOKUP(J805,'ДДС статьи'!$A$2:$D$210,2,FALSE),"")</f>
        <v/>
      </c>
      <c r="M805" s="24" t="str">
        <f>IFERROR(VLOOKUP(J805,'ДДС статьи'!$A$2:$D$210,4,FALSE),"")</f>
        <v/>
      </c>
      <c r="N805" s="33"/>
      <c r="O805" s="39"/>
    </row>
    <row r="806">
      <c r="A806" s="24" t="str">
        <f>IFERROR(VLOOKUP(C806,'Технический лист'!$A$3:$B$14,2,FALSE),"")</f>
        <v/>
      </c>
      <c r="B806" s="24" t="str">
        <f t="shared" si="1"/>
        <v/>
      </c>
      <c r="C806" s="24" t="str">
        <f t="shared" si="2"/>
        <v/>
      </c>
      <c r="D806" s="35"/>
      <c r="E806" s="36"/>
      <c r="F806" s="37"/>
      <c r="G806" s="38"/>
      <c r="H806" s="38"/>
      <c r="I806" s="38"/>
      <c r="J806" s="38"/>
      <c r="K806" s="24" t="str">
        <f>IFERROR(VLOOKUP(J806,'ДДС статьи'!$A$2:$D$210,3,FALSE),"")</f>
        <v/>
      </c>
      <c r="L806" s="24" t="str">
        <f>IFERROR(VLOOKUP(J806,'ДДС статьи'!$A$2:$D$210,2,FALSE),"")</f>
        <v/>
      </c>
      <c r="M806" s="24" t="str">
        <f>IFERROR(VLOOKUP(J806,'ДДС статьи'!$A$2:$D$210,4,FALSE),"")</f>
        <v/>
      </c>
      <c r="N806" s="33"/>
      <c r="O806" s="39"/>
    </row>
    <row r="807">
      <c r="A807" s="24" t="str">
        <f>IFERROR(VLOOKUP(C807,'Технический лист'!$A$3:$B$14,2,FALSE),"")</f>
        <v/>
      </c>
      <c r="B807" s="24" t="str">
        <f t="shared" si="1"/>
        <v/>
      </c>
      <c r="C807" s="24" t="str">
        <f t="shared" si="2"/>
        <v/>
      </c>
      <c r="D807" s="35"/>
      <c r="E807" s="36"/>
      <c r="F807" s="37"/>
      <c r="G807" s="38"/>
      <c r="H807" s="38"/>
      <c r="I807" s="38"/>
      <c r="J807" s="38"/>
      <c r="K807" s="24" t="str">
        <f>IFERROR(VLOOKUP(J807,'ДДС статьи'!$A$2:$D$210,3,FALSE),"")</f>
        <v/>
      </c>
      <c r="L807" s="24" t="str">
        <f>IFERROR(VLOOKUP(J807,'ДДС статьи'!$A$2:$D$210,2,FALSE),"")</f>
        <v/>
      </c>
      <c r="M807" s="24" t="str">
        <f>IFERROR(VLOOKUP(J807,'ДДС статьи'!$A$2:$D$210,4,FALSE),"")</f>
        <v/>
      </c>
      <c r="N807" s="33"/>
      <c r="O807" s="39"/>
    </row>
    <row r="808">
      <c r="A808" s="24" t="str">
        <f>IFERROR(VLOOKUP(C808,'Технический лист'!$A$3:$B$14,2,FALSE),"")</f>
        <v/>
      </c>
      <c r="B808" s="24" t="str">
        <f t="shared" si="1"/>
        <v/>
      </c>
      <c r="C808" s="24" t="str">
        <f t="shared" si="2"/>
        <v/>
      </c>
      <c r="D808" s="35"/>
      <c r="E808" s="36"/>
      <c r="F808" s="37"/>
      <c r="G808" s="38"/>
      <c r="H808" s="38"/>
      <c r="I808" s="38"/>
      <c r="J808" s="38"/>
      <c r="K808" s="24" t="str">
        <f>IFERROR(VLOOKUP(J808,'ДДС статьи'!$A$2:$D$210,3,FALSE),"")</f>
        <v/>
      </c>
      <c r="L808" s="24" t="str">
        <f>IFERROR(VLOOKUP(J808,'ДДС статьи'!$A$2:$D$210,2,FALSE),"")</f>
        <v/>
      </c>
      <c r="M808" s="24" t="str">
        <f>IFERROR(VLOOKUP(J808,'ДДС статьи'!$A$2:$D$210,4,FALSE),"")</f>
        <v/>
      </c>
      <c r="N808" s="33"/>
      <c r="O808" s="39"/>
    </row>
    <row r="809">
      <c r="A809" s="24" t="str">
        <f>IFERROR(VLOOKUP(C809,'Технический лист'!$A$3:$B$14,2,FALSE),"")</f>
        <v/>
      </c>
      <c r="B809" s="24" t="str">
        <f t="shared" si="1"/>
        <v/>
      </c>
      <c r="C809" s="24" t="str">
        <f t="shared" si="2"/>
        <v/>
      </c>
      <c r="D809" s="35"/>
      <c r="E809" s="36"/>
      <c r="F809" s="37"/>
      <c r="G809" s="38"/>
      <c r="H809" s="38"/>
      <c r="I809" s="38"/>
      <c r="J809" s="38"/>
      <c r="K809" s="24" t="str">
        <f>IFERROR(VLOOKUP(J809,'ДДС статьи'!$A$2:$D$210,3,FALSE),"")</f>
        <v/>
      </c>
      <c r="L809" s="24" t="str">
        <f>IFERROR(VLOOKUP(J809,'ДДС статьи'!$A$2:$D$210,2,FALSE),"")</f>
        <v/>
      </c>
      <c r="M809" s="24" t="str">
        <f>IFERROR(VLOOKUP(J809,'ДДС статьи'!$A$2:$D$210,4,FALSE),"")</f>
        <v/>
      </c>
      <c r="N809" s="33"/>
      <c r="O809" s="39"/>
    </row>
    <row r="810">
      <c r="A810" s="24" t="str">
        <f>IFERROR(VLOOKUP(C810,'Технический лист'!$A$3:$B$14,2,FALSE),"")</f>
        <v/>
      </c>
      <c r="B810" s="24" t="str">
        <f t="shared" si="1"/>
        <v/>
      </c>
      <c r="C810" s="24" t="str">
        <f t="shared" si="2"/>
        <v/>
      </c>
      <c r="D810" s="35"/>
      <c r="E810" s="36"/>
      <c r="F810" s="37"/>
      <c r="G810" s="38"/>
      <c r="H810" s="38"/>
      <c r="I810" s="38"/>
      <c r="J810" s="38"/>
      <c r="K810" s="24" t="str">
        <f>IFERROR(VLOOKUP(J810,'ДДС статьи'!$A$2:$D$210,3,FALSE),"")</f>
        <v/>
      </c>
      <c r="L810" s="24" t="str">
        <f>IFERROR(VLOOKUP(J810,'ДДС статьи'!$A$2:$D$210,2,FALSE),"")</f>
        <v/>
      </c>
      <c r="M810" s="24" t="str">
        <f>IFERROR(VLOOKUP(J810,'ДДС статьи'!$A$2:$D$210,4,FALSE),"")</f>
        <v/>
      </c>
      <c r="N810" s="33"/>
      <c r="O810" s="39"/>
    </row>
    <row r="811">
      <c r="A811" s="24" t="str">
        <f>IFERROR(VLOOKUP(C811,'Технический лист'!$A$3:$B$14,2,FALSE),"")</f>
        <v/>
      </c>
      <c r="B811" s="24" t="str">
        <f t="shared" si="1"/>
        <v/>
      </c>
      <c r="C811" s="24" t="str">
        <f t="shared" si="2"/>
        <v/>
      </c>
      <c r="D811" s="35"/>
      <c r="E811" s="36"/>
      <c r="F811" s="37"/>
      <c r="G811" s="38"/>
      <c r="H811" s="38"/>
      <c r="I811" s="38"/>
      <c r="J811" s="38"/>
      <c r="K811" s="24" t="str">
        <f>IFERROR(VLOOKUP(J811,'ДДС статьи'!$A$2:$D$210,3,FALSE),"")</f>
        <v/>
      </c>
      <c r="L811" s="24" t="str">
        <f>IFERROR(VLOOKUP(J811,'ДДС статьи'!$A$2:$D$210,2,FALSE),"")</f>
        <v/>
      </c>
      <c r="M811" s="24" t="str">
        <f>IFERROR(VLOOKUP(J811,'ДДС статьи'!$A$2:$D$210,4,FALSE),"")</f>
        <v/>
      </c>
      <c r="N811" s="33"/>
      <c r="O811" s="39"/>
    </row>
    <row r="812">
      <c r="A812" s="24" t="str">
        <f>IFERROR(VLOOKUP(C812,'Технический лист'!$A$3:$B$14,2,FALSE),"")</f>
        <v/>
      </c>
      <c r="B812" s="24" t="str">
        <f t="shared" si="1"/>
        <v/>
      </c>
      <c r="C812" s="24" t="str">
        <f t="shared" si="2"/>
        <v/>
      </c>
      <c r="D812" s="35"/>
      <c r="E812" s="36"/>
      <c r="F812" s="37"/>
      <c r="G812" s="38"/>
      <c r="H812" s="38"/>
      <c r="I812" s="38"/>
      <c r="J812" s="38"/>
      <c r="K812" s="24" t="str">
        <f>IFERROR(VLOOKUP(J812,'ДДС статьи'!$A$2:$D$210,3,FALSE),"")</f>
        <v/>
      </c>
      <c r="L812" s="24" t="str">
        <f>IFERROR(VLOOKUP(J812,'ДДС статьи'!$A$2:$D$210,2,FALSE),"")</f>
        <v/>
      </c>
      <c r="M812" s="24" t="str">
        <f>IFERROR(VLOOKUP(J812,'ДДС статьи'!$A$2:$D$210,4,FALSE),"")</f>
        <v/>
      </c>
      <c r="N812" s="33"/>
      <c r="O812" s="39"/>
    </row>
    <row r="813">
      <c r="A813" s="24" t="str">
        <f>IFERROR(VLOOKUP(C813,'Технический лист'!$A$3:$B$14,2,FALSE),"")</f>
        <v/>
      </c>
      <c r="B813" s="24" t="str">
        <f t="shared" si="1"/>
        <v/>
      </c>
      <c r="C813" s="24" t="str">
        <f t="shared" si="2"/>
        <v/>
      </c>
      <c r="D813" s="35"/>
      <c r="E813" s="36"/>
      <c r="F813" s="37"/>
      <c r="G813" s="38"/>
      <c r="H813" s="38"/>
      <c r="I813" s="38"/>
      <c r="J813" s="38"/>
      <c r="K813" s="24" t="str">
        <f>IFERROR(VLOOKUP(J813,'ДДС статьи'!$A$2:$D$210,3,FALSE),"")</f>
        <v/>
      </c>
      <c r="L813" s="24" t="str">
        <f>IFERROR(VLOOKUP(J813,'ДДС статьи'!$A$2:$D$210,2,FALSE),"")</f>
        <v/>
      </c>
      <c r="M813" s="24" t="str">
        <f>IFERROR(VLOOKUP(J813,'ДДС статьи'!$A$2:$D$210,4,FALSE),"")</f>
        <v/>
      </c>
      <c r="N813" s="33"/>
      <c r="O813" s="39"/>
    </row>
    <row r="814">
      <c r="A814" s="24" t="str">
        <f>IFERROR(VLOOKUP(C814,'Технический лист'!$A$3:$B$14,2,FALSE),"")</f>
        <v/>
      </c>
      <c r="B814" s="24" t="str">
        <f t="shared" si="1"/>
        <v/>
      </c>
      <c r="C814" s="24" t="str">
        <f t="shared" si="2"/>
        <v/>
      </c>
      <c r="D814" s="35"/>
      <c r="E814" s="36"/>
      <c r="F814" s="37"/>
      <c r="G814" s="38"/>
      <c r="H814" s="38"/>
      <c r="I814" s="38"/>
      <c r="J814" s="38"/>
      <c r="K814" s="24" t="str">
        <f>IFERROR(VLOOKUP(J814,'ДДС статьи'!$A$2:$D$210,3,FALSE),"")</f>
        <v/>
      </c>
      <c r="L814" s="24" t="str">
        <f>IFERROR(VLOOKUP(J814,'ДДС статьи'!$A$2:$D$210,2,FALSE),"")</f>
        <v/>
      </c>
      <c r="M814" s="24" t="str">
        <f>IFERROR(VLOOKUP(J814,'ДДС статьи'!$A$2:$D$210,4,FALSE),"")</f>
        <v/>
      </c>
      <c r="N814" s="33"/>
      <c r="O814" s="39"/>
    </row>
    <row r="815">
      <c r="A815" s="24" t="str">
        <f>IFERROR(VLOOKUP(C815,'Технический лист'!$A$3:$B$14,2,FALSE),"")</f>
        <v/>
      </c>
      <c r="B815" s="24" t="str">
        <f t="shared" si="1"/>
        <v/>
      </c>
      <c r="C815" s="24" t="str">
        <f t="shared" si="2"/>
        <v/>
      </c>
      <c r="D815" s="35"/>
      <c r="E815" s="36"/>
      <c r="F815" s="37"/>
      <c r="G815" s="38"/>
      <c r="H815" s="38"/>
      <c r="I815" s="38"/>
      <c r="J815" s="38"/>
      <c r="K815" s="24" t="str">
        <f>IFERROR(VLOOKUP(J815,'ДДС статьи'!$A$2:$D$210,3,FALSE),"")</f>
        <v/>
      </c>
      <c r="L815" s="24" t="str">
        <f>IFERROR(VLOOKUP(J815,'ДДС статьи'!$A$2:$D$210,2,FALSE),"")</f>
        <v/>
      </c>
      <c r="M815" s="24" t="str">
        <f>IFERROR(VLOOKUP(J815,'ДДС статьи'!$A$2:$D$210,4,FALSE),"")</f>
        <v/>
      </c>
      <c r="N815" s="33"/>
      <c r="O815" s="39"/>
    </row>
    <row r="816">
      <c r="A816" s="24" t="str">
        <f>IFERROR(VLOOKUP(C816,'Технический лист'!$A$3:$B$14,2,FALSE),"")</f>
        <v/>
      </c>
      <c r="B816" s="24" t="str">
        <f t="shared" si="1"/>
        <v/>
      </c>
      <c r="C816" s="24" t="str">
        <f t="shared" si="2"/>
        <v/>
      </c>
      <c r="D816" s="35"/>
      <c r="E816" s="36"/>
      <c r="F816" s="37"/>
      <c r="G816" s="38"/>
      <c r="H816" s="38"/>
      <c r="I816" s="38"/>
      <c r="J816" s="38"/>
      <c r="K816" s="24" t="str">
        <f>IFERROR(VLOOKUP(J816,'ДДС статьи'!$A$2:$D$210,3,FALSE),"")</f>
        <v/>
      </c>
      <c r="L816" s="24" t="str">
        <f>IFERROR(VLOOKUP(J816,'ДДС статьи'!$A$2:$D$210,2,FALSE),"")</f>
        <v/>
      </c>
      <c r="M816" s="24" t="str">
        <f>IFERROR(VLOOKUP(J816,'ДДС статьи'!$A$2:$D$210,4,FALSE),"")</f>
        <v/>
      </c>
      <c r="N816" s="33"/>
      <c r="O816" s="39"/>
    </row>
    <row r="817">
      <c r="A817" s="24" t="str">
        <f>IFERROR(VLOOKUP(C817,'Технический лист'!$A$3:$B$14,2,FALSE),"")</f>
        <v/>
      </c>
      <c r="B817" s="24" t="str">
        <f t="shared" si="1"/>
        <v/>
      </c>
      <c r="C817" s="24" t="str">
        <f t="shared" si="2"/>
        <v/>
      </c>
      <c r="D817" s="35"/>
      <c r="E817" s="36"/>
      <c r="F817" s="37"/>
      <c r="G817" s="38"/>
      <c r="H817" s="38"/>
      <c r="I817" s="38"/>
      <c r="J817" s="38"/>
      <c r="K817" s="24" t="str">
        <f>IFERROR(VLOOKUP(J817,'ДДС статьи'!$A$2:$D$210,3,FALSE),"")</f>
        <v/>
      </c>
      <c r="L817" s="24" t="str">
        <f>IFERROR(VLOOKUP(J817,'ДДС статьи'!$A$2:$D$210,2,FALSE),"")</f>
        <v/>
      </c>
      <c r="M817" s="24" t="str">
        <f>IFERROR(VLOOKUP(J817,'ДДС статьи'!$A$2:$D$210,4,FALSE),"")</f>
        <v/>
      </c>
      <c r="N817" s="33"/>
      <c r="O817" s="39"/>
    </row>
    <row r="818">
      <c r="A818" s="24" t="str">
        <f>IFERROR(VLOOKUP(C818,'Технический лист'!$A$3:$B$14,2,FALSE),"")</f>
        <v/>
      </c>
      <c r="B818" s="24" t="str">
        <f t="shared" si="1"/>
        <v/>
      </c>
      <c r="C818" s="24" t="str">
        <f t="shared" si="2"/>
        <v/>
      </c>
      <c r="D818" s="35"/>
      <c r="E818" s="36"/>
      <c r="F818" s="37"/>
      <c r="G818" s="38"/>
      <c r="H818" s="38"/>
      <c r="I818" s="38"/>
      <c r="J818" s="38"/>
      <c r="K818" s="24" t="str">
        <f>IFERROR(VLOOKUP(J818,'ДДС статьи'!$A$2:$D$210,3,FALSE),"")</f>
        <v/>
      </c>
      <c r="L818" s="24" t="str">
        <f>IFERROR(VLOOKUP(J818,'ДДС статьи'!$A$2:$D$210,2,FALSE),"")</f>
        <v/>
      </c>
      <c r="M818" s="24" t="str">
        <f>IFERROR(VLOOKUP(J818,'ДДС статьи'!$A$2:$D$210,4,FALSE),"")</f>
        <v/>
      </c>
      <c r="N818" s="33"/>
      <c r="O818" s="39"/>
    </row>
    <row r="819">
      <c r="A819" s="24" t="str">
        <f>IFERROR(VLOOKUP(C819,'Технический лист'!$A$3:$B$14,2,FALSE),"")</f>
        <v/>
      </c>
      <c r="B819" s="24" t="str">
        <f t="shared" si="1"/>
        <v/>
      </c>
      <c r="C819" s="24" t="str">
        <f t="shared" si="2"/>
        <v/>
      </c>
      <c r="D819" s="35"/>
      <c r="E819" s="36"/>
      <c r="F819" s="37"/>
      <c r="G819" s="38"/>
      <c r="H819" s="38"/>
      <c r="I819" s="38"/>
      <c r="J819" s="38"/>
      <c r="K819" s="24" t="str">
        <f>IFERROR(VLOOKUP(J819,'ДДС статьи'!$A$2:$D$210,3,FALSE),"")</f>
        <v/>
      </c>
      <c r="L819" s="24" t="str">
        <f>IFERROR(VLOOKUP(J819,'ДДС статьи'!$A$2:$D$210,2,FALSE),"")</f>
        <v/>
      </c>
      <c r="M819" s="24" t="str">
        <f>IFERROR(VLOOKUP(J819,'ДДС статьи'!$A$2:$D$210,4,FALSE),"")</f>
        <v/>
      </c>
      <c r="N819" s="33"/>
      <c r="O819" s="39"/>
    </row>
    <row r="820">
      <c r="A820" s="24" t="str">
        <f>IFERROR(VLOOKUP(C820,'Технический лист'!$A$3:$B$14,2,FALSE),"")</f>
        <v/>
      </c>
      <c r="B820" s="24" t="str">
        <f t="shared" si="1"/>
        <v/>
      </c>
      <c r="C820" s="24" t="str">
        <f t="shared" si="2"/>
        <v/>
      </c>
      <c r="D820" s="35"/>
      <c r="E820" s="36"/>
      <c r="F820" s="37"/>
      <c r="G820" s="38"/>
      <c r="H820" s="38"/>
      <c r="I820" s="38"/>
      <c r="J820" s="38"/>
      <c r="K820" s="24" t="str">
        <f>IFERROR(VLOOKUP(J820,'ДДС статьи'!$A$2:$D$210,3,FALSE),"")</f>
        <v/>
      </c>
      <c r="L820" s="24" t="str">
        <f>IFERROR(VLOOKUP(J820,'ДДС статьи'!$A$2:$D$210,2,FALSE),"")</f>
        <v/>
      </c>
      <c r="M820" s="24" t="str">
        <f>IFERROR(VLOOKUP(J820,'ДДС статьи'!$A$2:$D$210,4,FALSE),"")</f>
        <v/>
      </c>
      <c r="N820" s="33"/>
      <c r="O820" s="39"/>
    </row>
    <row r="821">
      <c r="A821" s="24" t="str">
        <f>IFERROR(VLOOKUP(C821,'Технический лист'!$A$3:$B$14,2,FALSE),"")</f>
        <v/>
      </c>
      <c r="B821" s="24" t="str">
        <f t="shared" si="1"/>
        <v/>
      </c>
      <c r="C821" s="24" t="str">
        <f t="shared" si="2"/>
        <v/>
      </c>
      <c r="D821" s="35"/>
      <c r="E821" s="36"/>
      <c r="F821" s="37"/>
      <c r="G821" s="38"/>
      <c r="H821" s="38"/>
      <c r="I821" s="38"/>
      <c r="J821" s="38"/>
      <c r="K821" s="24" t="str">
        <f>IFERROR(VLOOKUP(J821,'ДДС статьи'!$A$2:$D$210,3,FALSE),"")</f>
        <v/>
      </c>
      <c r="L821" s="24" t="str">
        <f>IFERROR(VLOOKUP(J821,'ДДС статьи'!$A$2:$D$210,2,FALSE),"")</f>
        <v/>
      </c>
      <c r="M821" s="24" t="str">
        <f>IFERROR(VLOOKUP(J821,'ДДС статьи'!$A$2:$D$210,4,FALSE),"")</f>
        <v/>
      </c>
      <c r="N821" s="33"/>
      <c r="O821" s="39"/>
    </row>
    <row r="822">
      <c r="A822" s="24" t="str">
        <f>IFERROR(VLOOKUP(C822,'Технический лист'!$A$3:$B$14,2,FALSE),"")</f>
        <v/>
      </c>
      <c r="B822" s="24" t="str">
        <f t="shared" si="1"/>
        <v/>
      </c>
      <c r="C822" s="24" t="str">
        <f t="shared" si="2"/>
        <v/>
      </c>
      <c r="D822" s="35"/>
      <c r="E822" s="36"/>
      <c r="F822" s="37"/>
      <c r="G822" s="38"/>
      <c r="H822" s="38"/>
      <c r="I822" s="38"/>
      <c r="J822" s="38"/>
      <c r="K822" s="24" t="str">
        <f>IFERROR(VLOOKUP(J822,'ДДС статьи'!$A$2:$D$210,3,FALSE),"")</f>
        <v/>
      </c>
      <c r="L822" s="24" t="str">
        <f>IFERROR(VLOOKUP(J822,'ДДС статьи'!$A$2:$D$210,2,FALSE),"")</f>
        <v/>
      </c>
      <c r="M822" s="24" t="str">
        <f>IFERROR(VLOOKUP(J822,'ДДС статьи'!$A$2:$D$210,4,FALSE),"")</f>
        <v/>
      </c>
      <c r="N822" s="33"/>
      <c r="O822" s="39"/>
    </row>
    <row r="823">
      <c r="A823" s="24" t="str">
        <f>IFERROR(VLOOKUP(C823,'Технический лист'!$A$3:$B$14,2,FALSE),"")</f>
        <v/>
      </c>
      <c r="B823" s="24" t="str">
        <f t="shared" si="1"/>
        <v/>
      </c>
      <c r="C823" s="24" t="str">
        <f t="shared" si="2"/>
        <v/>
      </c>
      <c r="D823" s="35"/>
      <c r="E823" s="36"/>
      <c r="F823" s="37"/>
      <c r="G823" s="38"/>
      <c r="H823" s="38"/>
      <c r="I823" s="38"/>
      <c r="J823" s="38"/>
      <c r="K823" s="24" t="str">
        <f>IFERROR(VLOOKUP(J823,'ДДС статьи'!$A$2:$D$210,3,FALSE),"")</f>
        <v/>
      </c>
      <c r="L823" s="24" t="str">
        <f>IFERROR(VLOOKUP(J823,'ДДС статьи'!$A$2:$D$210,2,FALSE),"")</f>
        <v/>
      </c>
      <c r="M823" s="24" t="str">
        <f>IFERROR(VLOOKUP(J823,'ДДС статьи'!$A$2:$D$210,4,FALSE),"")</f>
        <v/>
      </c>
      <c r="N823" s="33"/>
      <c r="O823" s="39"/>
    </row>
    <row r="824">
      <c r="A824" s="24" t="str">
        <f>IFERROR(VLOOKUP(C824,'Технический лист'!$A$3:$B$14,2,FALSE),"")</f>
        <v/>
      </c>
      <c r="B824" s="24" t="str">
        <f t="shared" si="1"/>
        <v/>
      </c>
      <c r="C824" s="24" t="str">
        <f t="shared" si="2"/>
        <v/>
      </c>
      <c r="D824" s="35"/>
      <c r="E824" s="36"/>
      <c r="F824" s="37"/>
      <c r="G824" s="38"/>
      <c r="H824" s="38"/>
      <c r="I824" s="38"/>
      <c r="J824" s="38"/>
      <c r="K824" s="24" t="str">
        <f>IFERROR(VLOOKUP(J824,'ДДС статьи'!$A$2:$D$210,3,FALSE),"")</f>
        <v/>
      </c>
      <c r="L824" s="24" t="str">
        <f>IFERROR(VLOOKUP(J824,'ДДС статьи'!$A$2:$D$210,2,FALSE),"")</f>
        <v/>
      </c>
      <c r="M824" s="24" t="str">
        <f>IFERROR(VLOOKUP(J824,'ДДС статьи'!$A$2:$D$210,4,FALSE),"")</f>
        <v/>
      </c>
      <c r="N824" s="33"/>
      <c r="O824" s="39"/>
    </row>
    <row r="825">
      <c r="A825" s="24" t="str">
        <f>IFERROR(VLOOKUP(C825,'Технический лист'!$A$3:$B$14,2,FALSE),"")</f>
        <v/>
      </c>
      <c r="B825" s="24" t="str">
        <f t="shared" si="1"/>
        <v/>
      </c>
      <c r="C825" s="24" t="str">
        <f t="shared" si="2"/>
        <v/>
      </c>
      <c r="D825" s="35"/>
      <c r="E825" s="36"/>
      <c r="F825" s="37"/>
      <c r="G825" s="38"/>
      <c r="H825" s="38"/>
      <c r="I825" s="38"/>
      <c r="J825" s="38"/>
      <c r="K825" s="24" t="str">
        <f>IFERROR(VLOOKUP(J825,'ДДС статьи'!$A$2:$D$210,3,FALSE),"")</f>
        <v/>
      </c>
      <c r="L825" s="24" t="str">
        <f>IFERROR(VLOOKUP(J825,'ДДС статьи'!$A$2:$D$210,2,FALSE),"")</f>
        <v/>
      </c>
      <c r="M825" s="24" t="str">
        <f>IFERROR(VLOOKUP(J825,'ДДС статьи'!$A$2:$D$210,4,FALSE),"")</f>
        <v/>
      </c>
      <c r="N825" s="33"/>
      <c r="O825" s="39"/>
    </row>
    <row r="826">
      <c r="A826" s="24" t="str">
        <f>IFERROR(VLOOKUP(C826,'Технический лист'!$A$3:$B$14,2,FALSE),"")</f>
        <v/>
      </c>
      <c r="B826" s="24" t="str">
        <f t="shared" si="1"/>
        <v/>
      </c>
      <c r="C826" s="24" t="str">
        <f t="shared" si="2"/>
        <v/>
      </c>
      <c r="D826" s="35"/>
      <c r="E826" s="36"/>
      <c r="F826" s="37"/>
      <c r="G826" s="38"/>
      <c r="H826" s="38"/>
      <c r="I826" s="38"/>
      <c r="J826" s="38"/>
      <c r="K826" s="24" t="str">
        <f>IFERROR(VLOOKUP(J826,'ДДС статьи'!$A$2:$D$210,3,FALSE),"")</f>
        <v/>
      </c>
      <c r="L826" s="24" t="str">
        <f>IFERROR(VLOOKUP(J826,'ДДС статьи'!$A$2:$D$210,2,FALSE),"")</f>
        <v/>
      </c>
      <c r="M826" s="24" t="str">
        <f>IFERROR(VLOOKUP(J826,'ДДС статьи'!$A$2:$D$210,4,FALSE),"")</f>
        <v/>
      </c>
      <c r="N826" s="33"/>
      <c r="O826" s="39"/>
    </row>
    <row r="827">
      <c r="A827" s="24" t="str">
        <f>IFERROR(VLOOKUP(C827,'Технический лист'!$A$3:$B$14,2,FALSE),"")</f>
        <v/>
      </c>
      <c r="B827" s="24" t="str">
        <f t="shared" si="1"/>
        <v/>
      </c>
      <c r="C827" s="24" t="str">
        <f t="shared" si="2"/>
        <v/>
      </c>
      <c r="D827" s="35"/>
      <c r="E827" s="36"/>
      <c r="F827" s="37"/>
      <c r="G827" s="38"/>
      <c r="H827" s="38"/>
      <c r="I827" s="38"/>
      <c r="J827" s="38"/>
      <c r="K827" s="24" t="str">
        <f>IFERROR(VLOOKUP(J827,'ДДС статьи'!$A$2:$D$210,3,FALSE),"")</f>
        <v/>
      </c>
      <c r="L827" s="24" t="str">
        <f>IFERROR(VLOOKUP(J827,'ДДС статьи'!$A$2:$D$210,2,FALSE),"")</f>
        <v/>
      </c>
      <c r="M827" s="24" t="str">
        <f>IFERROR(VLOOKUP(J827,'ДДС статьи'!$A$2:$D$210,4,FALSE),"")</f>
        <v/>
      </c>
      <c r="N827" s="33"/>
      <c r="O827" s="39"/>
    </row>
    <row r="828">
      <c r="A828" s="24" t="str">
        <f>IFERROR(VLOOKUP(C828,'Технический лист'!$A$3:$B$14,2,FALSE),"")</f>
        <v/>
      </c>
      <c r="B828" s="24" t="str">
        <f t="shared" si="1"/>
        <v/>
      </c>
      <c r="C828" s="24" t="str">
        <f t="shared" si="2"/>
        <v/>
      </c>
      <c r="D828" s="35"/>
      <c r="E828" s="36"/>
      <c r="F828" s="37"/>
      <c r="G828" s="38"/>
      <c r="H828" s="38"/>
      <c r="I828" s="38"/>
      <c r="J828" s="38"/>
      <c r="K828" s="24" t="str">
        <f>IFERROR(VLOOKUP(J828,'ДДС статьи'!$A$2:$D$210,3,FALSE),"")</f>
        <v/>
      </c>
      <c r="L828" s="24" t="str">
        <f>IFERROR(VLOOKUP(J828,'ДДС статьи'!$A$2:$D$210,2,FALSE),"")</f>
        <v/>
      </c>
      <c r="M828" s="24" t="str">
        <f>IFERROR(VLOOKUP(J828,'ДДС статьи'!$A$2:$D$210,4,FALSE),"")</f>
        <v/>
      </c>
      <c r="N828" s="33"/>
      <c r="O828" s="39"/>
    </row>
    <row r="829">
      <c r="A829" s="24" t="str">
        <f>IFERROR(VLOOKUP(C829,'Технический лист'!$A$3:$B$14,2,FALSE),"")</f>
        <v/>
      </c>
      <c r="B829" s="24" t="str">
        <f t="shared" si="1"/>
        <v/>
      </c>
      <c r="C829" s="24" t="str">
        <f t="shared" si="2"/>
        <v/>
      </c>
      <c r="D829" s="35"/>
      <c r="E829" s="36"/>
      <c r="F829" s="37"/>
      <c r="G829" s="38"/>
      <c r="H829" s="38"/>
      <c r="I829" s="38"/>
      <c r="J829" s="38"/>
      <c r="K829" s="24" t="str">
        <f>IFERROR(VLOOKUP(J829,'ДДС статьи'!$A$2:$D$210,3,FALSE),"")</f>
        <v/>
      </c>
      <c r="L829" s="24" t="str">
        <f>IFERROR(VLOOKUP(J829,'ДДС статьи'!$A$2:$D$210,2,FALSE),"")</f>
        <v/>
      </c>
      <c r="M829" s="24" t="str">
        <f>IFERROR(VLOOKUP(J829,'ДДС статьи'!$A$2:$D$210,4,FALSE),"")</f>
        <v/>
      </c>
      <c r="N829" s="33"/>
      <c r="O829" s="39"/>
    </row>
    <row r="830">
      <c r="A830" s="24" t="str">
        <f>IFERROR(VLOOKUP(C830,'Технический лист'!$A$3:$B$14,2,FALSE),"")</f>
        <v/>
      </c>
      <c r="B830" s="24" t="str">
        <f t="shared" si="1"/>
        <v/>
      </c>
      <c r="C830" s="24" t="str">
        <f t="shared" si="2"/>
        <v/>
      </c>
      <c r="D830" s="35"/>
      <c r="E830" s="36"/>
      <c r="F830" s="37"/>
      <c r="G830" s="38"/>
      <c r="H830" s="38"/>
      <c r="I830" s="38"/>
      <c r="J830" s="38"/>
      <c r="K830" s="24" t="str">
        <f>IFERROR(VLOOKUP(J830,'ДДС статьи'!$A$2:$D$210,3,FALSE),"")</f>
        <v/>
      </c>
      <c r="L830" s="24" t="str">
        <f>IFERROR(VLOOKUP(J830,'ДДС статьи'!$A$2:$D$210,2,FALSE),"")</f>
        <v/>
      </c>
      <c r="M830" s="24" t="str">
        <f>IFERROR(VLOOKUP(J830,'ДДС статьи'!$A$2:$D$210,4,FALSE),"")</f>
        <v/>
      </c>
      <c r="N830" s="33"/>
      <c r="O830" s="39"/>
    </row>
    <row r="831">
      <c r="A831" s="24" t="str">
        <f>IFERROR(VLOOKUP(C831,'Технический лист'!$A$3:$B$14,2,FALSE),"")</f>
        <v/>
      </c>
      <c r="B831" s="24" t="str">
        <f t="shared" si="1"/>
        <v/>
      </c>
      <c r="C831" s="24" t="str">
        <f t="shared" si="2"/>
        <v/>
      </c>
      <c r="D831" s="35"/>
      <c r="E831" s="36"/>
      <c r="F831" s="37"/>
      <c r="G831" s="38"/>
      <c r="H831" s="38"/>
      <c r="I831" s="38"/>
      <c r="J831" s="38"/>
      <c r="K831" s="24" t="str">
        <f>IFERROR(VLOOKUP(J831,'ДДС статьи'!$A$2:$D$210,3,FALSE),"")</f>
        <v/>
      </c>
      <c r="L831" s="24" t="str">
        <f>IFERROR(VLOOKUP(J831,'ДДС статьи'!$A$2:$D$210,2,FALSE),"")</f>
        <v/>
      </c>
      <c r="M831" s="24" t="str">
        <f>IFERROR(VLOOKUP(J831,'ДДС статьи'!$A$2:$D$210,4,FALSE),"")</f>
        <v/>
      </c>
      <c r="N831" s="33"/>
      <c r="O831" s="39"/>
    </row>
    <row r="832">
      <c r="A832" s="24" t="str">
        <f>IFERROR(VLOOKUP(C832,'Технический лист'!$A$3:$B$14,2,FALSE),"")</f>
        <v/>
      </c>
      <c r="B832" s="24" t="str">
        <f t="shared" si="1"/>
        <v/>
      </c>
      <c r="C832" s="24" t="str">
        <f t="shared" si="2"/>
        <v/>
      </c>
      <c r="D832" s="35"/>
      <c r="E832" s="36"/>
      <c r="F832" s="37"/>
      <c r="G832" s="38"/>
      <c r="H832" s="38"/>
      <c r="I832" s="38"/>
      <c r="J832" s="38"/>
      <c r="K832" s="24" t="str">
        <f>IFERROR(VLOOKUP(J832,'ДДС статьи'!$A$2:$D$210,3,FALSE),"")</f>
        <v/>
      </c>
      <c r="L832" s="24" t="str">
        <f>IFERROR(VLOOKUP(J832,'ДДС статьи'!$A$2:$D$210,2,FALSE),"")</f>
        <v/>
      </c>
      <c r="M832" s="24" t="str">
        <f>IFERROR(VLOOKUP(J832,'ДДС статьи'!$A$2:$D$210,4,FALSE),"")</f>
        <v/>
      </c>
      <c r="N832" s="33"/>
      <c r="O832" s="39"/>
    </row>
    <row r="833">
      <c r="A833" s="24" t="str">
        <f>IFERROR(VLOOKUP(C833,'Технический лист'!$A$3:$B$14,2,FALSE),"")</f>
        <v/>
      </c>
      <c r="B833" s="24" t="str">
        <f t="shared" si="1"/>
        <v/>
      </c>
      <c r="C833" s="24" t="str">
        <f t="shared" si="2"/>
        <v/>
      </c>
      <c r="D833" s="35"/>
      <c r="E833" s="36"/>
      <c r="F833" s="37"/>
      <c r="G833" s="38"/>
      <c r="H833" s="38"/>
      <c r="I833" s="38"/>
      <c r="J833" s="38"/>
      <c r="K833" s="24" t="str">
        <f>IFERROR(VLOOKUP(J833,'ДДС статьи'!$A$2:$D$210,3,FALSE),"")</f>
        <v/>
      </c>
      <c r="L833" s="24" t="str">
        <f>IFERROR(VLOOKUP(J833,'ДДС статьи'!$A$2:$D$210,2,FALSE),"")</f>
        <v/>
      </c>
      <c r="M833" s="24" t="str">
        <f>IFERROR(VLOOKUP(J833,'ДДС статьи'!$A$2:$D$210,4,FALSE),"")</f>
        <v/>
      </c>
      <c r="N833" s="33"/>
      <c r="O833" s="39"/>
    </row>
    <row r="834">
      <c r="A834" s="24" t="str">
        <f>IFERROR(VLOOKUP(C834,'Технический лист'!$A$3:$B$14,2,FALSE),"")</f>
        <v/>
      </c>
      <c r="B834" s="24" t="str">
        <f t="shared" si="1"/>
        <v/>
      </c>
      <c r="C834" s="24" t="str">
        <f t="shared" si="2"/>
        <v/>
      </c>
      <c r="D834" s="35"/>
      <c r="E834" s="36"/>
      <c r="F834" s="37"/>
      <c r="G834" s="38"/>
      <c r="H834" s="38"/>
      <c r="I834" s="38"/>
      <c r="J834" s="38"/>
      <c r="K834" s="24" t="str">
        <f>IFERROR(VLOOKUP(J834,'ДДС статьи'!$A$2:$D$210,3,FALSE),"")</f>
        <v/>
      </c>
      <c r="L834" s="24" t="str">
        <f>IFERROR(VLOOKUP(J834,'ДДС статьи'!$A$2:$D$210,2,FALSE),"")</f>
        <v/>
      </c>
      <c r="M834" s="24" t="str">
        <f>IFERROR(VLOOKUP(J834,'ДДС статьи'!$A$2:$D$210,4,FALSE),"")</f>
        <v/>
      </c>
      <c r="N834" s="33"/>
      <c r="O834" s="39"/>
    </row>
    <row r="835">
      <c r="A835" s="24" t="str">
        <f>IFERROR(VLOOKUP(C835,'Технический лист'!$A$3:$B$14,2,FALSE),"")</f>
        <v/>
      </c>
      <c r="B835" s="24" t="str">
        <f t="shared" si="1"/>
        <v/>
      </c>
      <c r="C835" s="24" t="str">
        <f t="shared" si="2"/>
        <v/>
      </c>
      <c r="D835" s="35"/>
      <c r="E835" s="36"/>
      <c r="F835" s="37"/>
      <c r="G835" s="38"/>
      <c r="H835" s="38"/>
      <c r="I835" s="38"/>
      <c r="J835" s="38"/>
      <c r="K835" s="24" t="str">
        <f>IFERROR(VLOOKUP(J835,'ДДС статьи'!$A$2:$D$210,3,FALSE),"")</f>
        <v/>
      </c>
      <c r="L835" s="24" t="str">
        <f>IFERROR(VLOOKUP(J835,'ДДС статьи'!$A$2:$D$210,2,FALSE),"")</f>
        <v/>
      </c>
      <c r="M835" s="24" t="str">
        <f>IFERROR(VLOOKUP(J835,'ДДС статьи'!$A$2:$D$210,4,FALSE),"")</f>
        <v/>
      </c>
      <c r="N835" s="33"/>
      <c r="O835" s="39"/>
    </row>
    <row r="836">
      <c r="A836" s="24" t="str">
        <f>IFERROR(VLOOKUP(C836,'Технический лист'!$A$3:$B$14,2,FALSE),"")</f>
        <v/>
      </c>
      <c r="B836" s="24" t="str">
        <f t="shared" si="1"/>
        <v/>
      </c>
      <c r="C836" s="24" t="str">
        <f t="shared" si="2"/>
        <v/>
      </c>
      <c r="D836" s="35"/>
      <c r="E836" s="36"/>
      <c r="F836" s="37"/>
      <c r="G836" s="38"/>
      <c r="H836" s="38"/>
      <c r="I836" s="38"/>
      <c r="J836" s="38"/>
      <c r="K836" s="24" t="str">
        <f>IFERROR(VLOOKUP(J836,'ДДС статьи'!$A$2:$D$210,3,FALSE),"")</f>
        <v/>
      </c>
      <c r="L836" s="24" t="str">
        <f>IFERROR(VLOOKUP(J836,'ДДС статьи'!$A$2:$D$210,2,FALSE),"")</f>
        <v/>
      </c>
      <c r="M836" s="24" t="str">
        <f>IFERROR(VLOOKUP(J836,'ДДС статьи'!$A$2:$D$210,4,FALSE),"")</f>
        <v/>
      </c>
      <c r="N836" s="33"/>
      <c r="O836" s="39"/>
    </row>
    <row r="837">
      <c r="A837" s="24" t="str">
        <f>IFERROR(VLOOKUP(C837,'Технический лист'!$A$3:$B$14,2,FALSE),"")</f>
        <v/>
      </c>
      <c r="B837" s="24" t="str">
        <f t="shared" si="1"/>
        <v/>
      </c>
      <c r="C837" s="24" t="str">
        <f t="shared" si="2"/>
        <v/>
      </c>
      <c r="D837" s="35"/>
      <c r="E837" s="36"/>
      <c r="F837" s="37"/>
      <c r="G837" s="38"/>
      <c r="H837" s="38"/>
      <c r="I837" s="38"/>
      <c r="J837" s="38"/>
      <c r="K837" s="24" t="str">
        <f>IFERROR(VLOOKUP(J837,'ДДС статьи'!$A$2:$D$210,3,FALSE),"")</f>
        <v/>
      </c>
      <c r="L837" s="24" t="str">
        <f>IFERROR(VLOOKUP(J837,'ДДС статьи'!$A$2:$D$210,2,FALSE),"")</f>
        <v/>
      </c>
      <c r="M837" s="24" t="str">
        <f>IFERROR(VLOOKUP(J837,'ДДС статьи'!$A$2:$D$210,4,FALSE),"")</f>
        <v/>
      </c>
      <c r="N837" s="33"/>
      <c r="O837" s="39"/>
    </row>
    <row r="838">
      <c r="A838" s="24" t="str">
        <f>IFERROR(VLOOKUP(C838,'Технический лист'!$A$3:$B$14,2,FALSE),"")</f>
        <v/>
      </c>
      <c r="B838" s="24" t="str">
        <f t="shared" si="1"/>
        <v/>
      </c>
      <c r="C838" s="24" t="str">
        <f t="shared" si="2"/>
        <v/>
      </c>
      <c r="D838" s="35"/>
      <c r="E838" s="36"/>
      <c r="F838" s="37"/>
      <c r="G838" s="38"/>
      <c r="H838" s="38"/>
      <c r="I838" s="38"/>
      <c r="J838" s="38"/>
      <c r="K838" s="24" t="str">
        <f>IFERROR(VLOOKUP(J838,'ДДС статьи'!$A$2:$D$210,3,FALSE),"")</f>
        <v/>
      </c>
      <c r="L838" s="24" t="str">
        <f>IFERROR(VLOOKUP(J838,'ДДС статьи'!$A$2:$D$210,2,FALSE),"")</f>
        <v/>
      </c>
      <c r="M838" s="24" t="str">
        <f>IFERROR(VLOOKUP(J838,'ДДС статьи'!$A$2:$D$210,4,FALSE),"")</f>
        <v/>
      </c>
      <c r="N838" s="33"/>
      <c r="O838" s="39"/>
    </row>
    <row r="839">
      <c r="A839" s="24" t="str">
        <f>IFERROR(VLOOKUP(C839,'Технический лист'!$A$3:$B$14,2,FALSE),"")</f>
        <v/>
      </c>
      <c r="B839" s="24" t="str">
        <f t="shared" si="1"/>
        <v/>
      </c>
      <c r="C839" s="24" t="str">
        <f t="shared" si="2"/>
        <v/>
      </c>
      <c r="D839" s="35"/>
      <c r="E839" s="36"/>
      <c r="F839" s="37"/>
      <c r="G839" s="38"/>
      <c r="H839" s="38"/>
      <c r="I839" s="38"/>
      <c r="J839" s="38"/>
      <c r="K839" s="24" t="str">
        <f>IFERROR(VLOOKUP(J839,'ДДС статьи'!$A$2:$D$210,3,FALSE),"")</f>
        <v/>
      </c>
      <c r="L839" s="24" t="str">
        <f>IFERROR(VLOOKUP(J839,'ДДС статьи'!$A$2:$D$210,2,FALSE),"")</f>
        <v/>
      </c>
      <c r="M839" s="24" t="str">
        <f>IFERROR(VLOOKUP(J839,'ДДС статьи'!$A$2:$D$210,4,FALSE),"")</f>
        <v/>
      </c>
      <c r="N839" s="33"/>
      <c r="O839" s="39"/>
    </row>
    <row r="840">
      <c r="A840" s="24" t="str">
        <f>IFERROR(VLOOKUP(C840,'Технический лист'!$A$3:$B$14,2,FALSE),"")</f>
        <v/>
      </c>
      <c r="B840" s="24" t="str">
        <f t="shared" si="1"/>
        <v/>
      </c>
      <c r="C840" s="24" t="str">
        <f t="shared" si="2"/>
        <v/>
      </c>
      <c r="D840" s="35"/>
      <c r="E840" s="36"/>
      <c r="F840" s="37"/>
      <c r="G840" s="38"/>
      <c r="H840" s="38"/>
      <c r="I840" s="38"/>
      <c r="J840" s="38"/>
      <c r="K840" s="24" t="str">
        <f>IFERROR(VLOOKUP(J840,'ДДС статьи'!$A$2:$D$210,3,FALSE),"")</f>
        <v/>
      </c>
      <c r="L840" s="24" t="str">
        <f>IFERROR(VLOOKUP(J840,'ДДС статьи'!$A$2:$D$210,2,FALSE),"")</f>
        <v/>
      </c>
      <c r="M840" s="24" t="str">
        <f>IFERROR(VLOOKUP(J840,'ДДС статьи'!$A$2:$D$210,4,FALSE),"")</f>
        <v/>
      </c>
      <c r="N840" s="33"/>
      <c r="O840" s="39"/>
    </row>
    <row r="841">
      <c r="A841" s="24" t="str">
        <f>IFERROR(VLOOKUP(C841,'Технический лист'!$A$3:$B$14,2,FALSE),"")</f>
        <v/>
      </c>
      <c r="B841" s="24" t="str">
        <f t="shared" si="1"/>
        <v/>
      </c>
      <c r="C841" s="24" t="str">
        <f t="shared" si="2"/>
        <v/>
      </c>
      <c r="D841" s="35"/>
      <c r="E841" s="36"/>
      <c r="F841" s="37"/>
      <c r="G841" s="38"/>
      <c r="H841" s="38"/>
      <c r="I841" s="38"/>
      <c r="J841" s="38"/>
      <c r="K841" s="24" t="str">
        <f>IFERROR(VLOOKUP(J841,'ДДС статьи'!$A$2:$D$210,3,FALSE),"")</f>
        <v/>
      </c>
      <c r="L841" s="24" t="str">
        <f>IFERROR(VLOOKUP(J841,'ДДС статьи'!$A$2:$D$210,2,FALSE),"")</f>
        <v/>
      </c>
      <c r="M841" s="24" t="str">
        <f>IFERROR(VLOOKUP(J841,'ДДС статьи'!$A$2:$D$210,4,FALSE),"")</f>
        <v/>
      </c>
      <c r="N841" s="33"/>
      <c r="O841" s="39"/>
    </row>
    <row r="842">
      <c r="A842" s="24" t="str">
        <f>IFERROR(VLOOKUP(C842,'Технический лист'!$A$3:$B$14,2,FALSE),"")</f>
        <v/>
      </c>
      <c r="B842" s="24" t="str">
        <f t="shared" si="1"/>
        <v/>
      </c>
      <c r="C842" s="24" t="str">
        <f t="shared" si="2"/>
        <v/>
      </c>
      <c r="D842" s="35"/>
      <c r="E842" s="36"/>
      <c r="F842" s="37"/>
      <c r="G842" s="38"/>
      <c r="H842" s="38"/>
      <c r="I842" s="38"/>
      <c r="J842" s="38"/>
      <c r="K842" s="24" t="str">
        <f>IFERROR(VLOOKUP(J842,'ДДС статьи'!$A$2:$D$210,3,FALSE),"")</f>
        <v/>
      </c>
      <c r="L842" s="24" t="str">
        <f>IFERROR(VLOOKUP(J842,'ДДС статьи'!$A$2:$D$210,2,FALSE),"")</f>
        <v/>
      </c>
      <c r="M842" s="24" t="str">
        <f>IFERROR(VLOOKUP(J842,'ДДС статьи'!$A$2:$D$210,4,FALSE),"")</f>
        <v/>
      </c>
      <c r="N842" s="33"/>
      <c r="O842" s="39"/>
    </row>
    <row r="843">
      <c r="A843" s="24" t="str">
        <f>IFERROR(VLOOKUP(C843,'Технический лист'!$A$3:$B$14,2,FALSE),"")</f>
        <v/>
      </c>
      <c r="B843" s="24" t="str">
        <f t="shared" si="1"/>
        <v/>
      </c>
      <c r="C843" s="24" t="str">
        <f t="shared" si="2"/>
        <v/>
      </c>
      <c r="D843" s="35"/>
      <c r="E843" s="36"/>
      <c r="F843" s="37"/>
      <c r="G843" s="38"/>
      <c r="H843" s="38"/>
      <c r="I843" s="38"/>
      <c r="J843" s="38"/>
      <c r="K843" s="24" t="str">
        <f>IFERROR(VLOOKUP(J843,'ДДС статьи'!$A$2:$D$210,3,FALSE),"")</f>
        <v/>
      </c>
      <c r="L843" s="24" t="str">
        <f>IFERROR(VLOOKUP(J843,'ДДС статьи'!$A$2:$D$210,2,FALSE),"")</f>
        <v/>
      </c>
      <c r="M843" s="24" t="str">
        <f>IFERROR(VLOOKUP(J843,'ДДС статьи'!$A$2:$D$210,4,FALSE),"")</f>
        <v/>
      </c>
      <c r="N843" s="33"/>
      <c r="O843" s="39"/>
    </row>
    <row r="844">
      <c r="A844" s="24" t="str">
        <f>IFERROR(VLOOKUP(C844,'Технический лист'!$A$3:$B$14,2,FALSE),"")</f>
        <v/>
      </c>
      <c r="B844" s="24" t="str">
        <f t="shared" si="1"/>
        <v/>
      </c>
      <c r="C844" s="24" t="str">
        <f t="shared" si="2"/>
        <v/>
      </c>
      <c r="D844" s="35"/>
      <c r="E844" s="36"/>
      <c r="F844" s="37"/>
      <c r="G844" s="38"/>
      <c r="H844" s="38"/>
      <c r="I844" s="38"/>
      <c r="J844" s="38"/>
      <c r="K844" s="24" t="str">
        <f>IFERROR(VLOOKUP(J844,'ДДС статьи'!$A$2:$D$210,3,FALSE),"")</f>
        <v/>
      </c>
      <c r="L844" s="24" t="str">
        <f>IFERROR(VLOOKUP(J844,'ДДС статьи'!$A$2:$D$210,2,FALSE),"")</f>
        <v/>
      </c>
      <c r="M844" s="24" t="str">
        <f>IFERROR(VLOOKUP(J844,'ДДС статьи'!$A$2:$D$210,4,FALSE),"")</f>
        <v/>
      </c>
      <c r="N844" s="33"/>
      <c r="O844" s="39"/>
    </row>
    <row r="845">
      <c r="A845" s="24" t="str">
        <f>IFERROR(VLOOKUP(C845,'Технический лист'!$A$3:$B$14,2,FALSE),"")</f>
        <v/>
      </c>
      <c r="B845" s="24" t="str">
        <f t="shared" si="1"/>
        <v/>
      </c>
      <c r="C845" s="24" t="str">
        <f t="shared" si="2"/>
        <v/>
      </c>
      <c r="D845" s="35"/>
      <c r="E845" s="36"/>
      <c r="F845" s="37"/>
      <c r="G845" s="38"/>
      <c r="H845" s="38"/>
      <c r="I845" s="38"/>
      <c r="J845" s="38"/>
      <c r="K845" s="24" t="str">
        <f>IFERROR(VLOOKUP(J845,'ДДС статьи'!$A$2:$D$210,3,FALSE),"")</f>
        <v/>
      </c>
      <c r="L845" s="24" t="str">
        <f>IFERROR(VLOOKUP(J845,'ДДС статьи'!$A$2:$D$210,2,FALSE),"")</f>
        <v/>
      </c>
      <c r="M845" s="24" t="str">
        <f>IFERROR(VLOOKUP(J845,'ДДС статьи'!$A$2:$D$210,4,FALSE),"")</f>
        <v/>
      </c>
      <c r="N845" s="33"/>
      <c r="O845" s="39"/>
    </row>
    <row r="846">
      <c r="A846" s="24" t="str">
        <f>IFERROR(VLOOKUP(C846,'Технический лист'!$A$3:$B$14,2,FALSE),"")</f>
        <v/>
      </c>
      <c r="B846" s="24" t="str">
        <f t="shared" si="1"/>
        <v/>
      </c>
      <c r="C846" s="24" t="str">
        <f t="shared" si="2"/>
        <v/>
      </c>
      <c r="D846" s="35"/>
      <c r="E846" s="36"/>
      <c r="F846" s="37"/>
      <c r="G846" s="38"/>
      <c r="H846" s="38"/>
      <c r="I846" s="38"/>
      <c r="J846" s="38"/>
      <c r="K846" s="24" t="str">
        <f>IFERROR(VLOOKUP(J846,'ДДС статьи'!$A$2:$D$210,3,FALSE),"")</f>
        <v/>
      </c>
      <c r="L846" s="24" t="str">
        <f>IFERROR(VLOOKUP(J846,'ДДС статьи'!$A$2:$D$210,2,FALSE),"")</f>
        <v/>
      </c>
      <c r="M846" s="24" t="str">
        <f>IFERROR(VLOOKUP(J846,'ДДС статьи'!$A$2:$D$210,4,FALSE),"")</f>
        <v/>
      </c>
      <c r="N846" s="33"/>
      <c r="O846" s="39"/>
    </row>
    <row r="847">
      <c r="A847" s="24" t="str">
        <f>IFERROR(VLOOKUP(C847,'Технический лист'!$A$3:$B$14,2,FALSE),"")</f>
        <v/>
      </c>
      <c r="B847" s="24" t="str">
        <f t="shared" si="1"/>
        <v/>
      </c>
      <c r="C847" s="24" t="str">
        <f t="shared" si="2"/>
        <v/>
      </c>
      <c r="D847" s="35"/>
      <c r="E847" s="36"/>
      <c r="F847" s="37"/>
      <c r="G847" s="38"/>
      <c r="H847" s="38"/>
      <c r="I847" s="38"/>
      <c r="J847" s="38"/>
      <c r="K847" s="24" t="str">
        <f>IFERROR(VLOOKUP(J847,'ДДС статьи'!$A$2:$D$210,3,FALSE),"")</f>
        <v/>
      </c>
      <c r="L847" s="24" t="str">
        <f>IFERROR(VLOOKUP(J847,'ДДС статьи'!$A$2:$D$210,2,FALSE),"")</f>
        <v/>
      </c>
      <c r="M847" s="24" t="str">
        <f>IFERROR(VLOOKUP(J847,'ДДС статьи'!$A$2:$D$210,4,FALSE),"")</f>
        <v/>
      </c>
      <c r="N847" s="33"/>
      <c r="O847" s="39"/>
    </row>
    <row r="848">
      <c r="A848" s="24" t="str">
        <f>IFERROR(VLOOKUP(C848,'Технический лист'!$A$3:$B$14,2,FALSE),"")</f>
        <v/>
      </c>
      <c r="B848" s="24" t="str">
        <f t="shared" si="1"/>
        <v/>
      </c>
      <c r="C848" s="24" t="str">
        <f t="shared" si="2"/>
        <v/>
      </c>
      <c r="D848" s="35"/>
      <c r="E848" s="36"/>
      <c r="F848" s="37"/>
      <c r="G848" s="38"/>
      <c r="H848" s="38"/>
      <c r="I848" s="38"/>
      <c r="J848" s="38"/>
      <c r="K848" s="24" t="str">
        <f>IFERROR(VLOOKUP(J848,'ДДС статьи'!$A$2:$D$210,3,FALSE),"")</f>
        <v/>
      </c>
      <c r="L848" s="24" t="str">
        <f>IFERROR(VLOOKUP(J848,'ДДС статьи'!$A$2:$D$210,2,FALSE),"")</f>
        <v/>
      </c>
      <c r="M848" s="24" t="str">
        <f>IFERROR(VLOOKUP(J848,'ДДС статьи'!$A$2:$D$210,4,FALSE),"")</f>
        <v/>
      </c>
      <c r="N848" s="33"/>
      <c r="O848" s="39"/>
    </row>
    <row r="849">
      <c r="A849" s="24" t="str">
        <f>IFERROR(VLOOKUP(C849,'Технический лист'!$A$3:$B$14,2,FALSE),"")</f>
        <v/>
      </c>
      <c r="B849" s="24" t="str">
        <f t="shared" si="1"/>
        <v/>
      </c>
      <c r="C849" s="24" t="str">
        <f t="shared" si="2"/>
        <v/>
      </c>
      <c r="D849" s="35"/>
      <c r="E849" s="36"/>
      <c r="F849" s="37"/>
      <c r="G849" s="38"/>
      <c r="H849" s="38"/>
      <c r="I849" s="38"/>
      <c r="J849" s="38"/>
      <c r="K849" s="24" t="str">
        <f>IFERROR(VLOOKUP(J849,'ДДС статьи'!$A$2:$D$210,3,FALSE),"")</f>
        <v/>
      </c>
      <c r="L849" s="24" t="str">
        <f>IFERROR(VLOOKUP(J849,'ДДС статьи'!$A$2:$D$210,2,FALSE),"")</f>
        <v/>
      </c>
      <c r="M849" s="24" t="str">
        <f>IFERROR(VLOOKUP(J849,'ДДС статьи'!$A$2:$D$210,4,FALSE),"")</f>
        <v/>
      </c>
      <c r="N849" s="33"/>
      <c r="O849" s="39"/>
    </row>
    <row r="850">
      <c r="A850" s="24" t="str">
        <f>IFERROR(VLOOKUP(C850,'Технический лист'!$A$3:$B$14,2,FALSE),"")</f>
        <v/>
      </c>
      <c r="B850" s="24" t="str">
        <f t="shared" si="1"/>
        <v/>
      </c>
      <c r="C850" s="24" t="str">
        <f t="shared" si="2"/>
        <v/>
      </c>
      <c r="D850" s="35"/>
      <c r="E850" s="36"/>
      <c r="F850" s="37"/>
      <c r="G850" s="38"/>
      <c r="H850" s="38"/>
      <c r="I850" s="38"/>
      <c r="J850" s="38"/>
      <c r="K850" s="24" t="str">
        <f>IFERROR(VLOOKUP(J850,'ДДС статьи'!$A$2:$D$210,3,FALSE),"")</f>
        <v/>
      </c>
      <c r="L850" s="24" t="str">
        <f>IFERROR(VLOOKUP(J850,'ДДС статьи'!$A$2:$D$210,2,FALSE),"")</f>
        <v/>
      </c>
      <c r="M850" s="24" t="str">
        <f>IFERROR(VLOOKUP(J850,'ДДС статьи'!$A$2:$D$210,4,FALSE),"")</f>
        <v/>
      </c>
      <c r="N850" s="33"/>
      <c r="O850" s="39"/>
    </row>
    <row r="851">
      <c r="A851" s="24" t="str">
        <f>IFERROR(VLOOKUP(C851,'Технический лист'!$A$3:$B$14,2,FALSE),"")</f>
        <v/>
      </c>
      <c r="B851" s="24" t="str">
        <f t="shared" si="1"/>
        <v/>
      </c>
      <c r="C851" s="24" t="str">
        <f t="shared" si="2"/>
        <v/>
      </c>
      <c r="D851" s="35"/>
      <c r="E851" s="36"/>
      <c r="F851" s="37"/>
      <c r="G851" s="38"/>
      <c r="H851" s="38"/>
      <c r="I851" s="38"/>
      <c r="J851" s="38"/>
      <c r="K851" s="24" t="str">
        <f>IFERROR(VLOOKUP(J851,'ДДС статьи'!$A$2:$D$210,3,FALSE),"")</f>
        <v/>
      </c>
      <c r="L851" s="24" t="str">
        <f>IFERROR(VLOOKUP(J851,'ДДС статьи'!$A$2:$D$210,2,FALSE),"")</f>
        <v/>
      </c>
      <c r="M851" s="24" t="str">
        <f>IFERROR(VLOOKUP(J851,'ДДС статьи'!$A$2:$D$210,4,FALSE),"")</f>
        <v/>
      </c>
      <c r="N851" s="33"/>
      <c r="O851" s="39"/>
    </row>
    <row r="852">
      <c r="A852" s="24" t="str">
        <f>IFERROR(VLOOKUP(C852,'Технический лист'!$A$3:$B$14,2,FALSE),"")</f>
        <v/>
      </c>
      <c r="B852" s="24" t="str">
        <f t="shared" si="1"/>
        <v/>
      </c>
      <c r="C852" s="24" t="str">
        <f t="shared" si="2"/>
        <v/>
      </c>
      <c r="D852" s="35"/>
      <c r="E852" s="36"/>
      <c r="F852" s="37"/>
      <c r="G852" s="38"/>
      <c r="H852" s="38"/>
      <c r="I852" s="38"/>
      <c r="J852" s="38"/>
      <c r="K852" s="24" t="str">
        <f>IFERROR(VLOOKUP(J852,'ДДС статьи'!$A$2:$D$210,3,FALSE),"")</f>
        <v/>
      </c>
      <c r="L852" s="24" t="str">
        <f>IFERROR(VLOOKUP(J852,'ДДС статьи'!$A$2:$D$210,2,FALSE),"")</f>
        <v/>
      </c>
      <c r="M852" s="24" t="str">
        <f>IFERROR(VLOOKUP(J852,'ДДС статьи'!$A$2:$D$210,4,FALSE),"")</f>
        <v/>
      </c>
      <c r="N852" s="33"/>
      <c r="O852" s="39"/>
    </row>
    <row r="853">
      <c r="A853" s="24" t="str">
        <f>IFERROR(VLOOKUP(C853,'Технический лист'!$A$3:$B$14,2,FALSE),"")</f>
        <v/>
      </c>
      <c r="B853" s="24" t="str">
        <f t="shared" si="1"/>
        <v/>
      </c>
      <c r="C853" s="24" t="str">
        <f t="shared" si="2"/>
        <v/>
      </c>
      <c r="D853" s="35"/>
      <c r="E853" s="36"/>
      <c r="F853" s="37"/>
      <c r="G853" s="38"/>
      <c r="H853" s="38"/>
      <c r="I853" s="38"/>
      <c r="J853" s="38"/>
      <c r="K853" s="24" t="str">
        <f>IFERROR(VLOOKUP(J853,'ДДС статьи'!$A$2:$D$210,3,FALSE),"")</f>
        <v/>
      </c>
      <c r="L853" s="24" t="str">
        <f>IFERROR(VLOOKUP(J853,'ДДС статьи'!$A$2:$D$210,2,FALSE),"")</f>
        <v/>
      </c>
      <c r="M853" s="24" t="str">
        <f>IFERROR(VLOOKUP(J853,'ДДС статьи'!$A$2:$D$210,4,FALSE),"")</f>
        <v/>
      </c>
      <c r="N853" s="33"/>
      <c r="O853" s="39"/>
    </row>
    <row r="854">
      <c r="A854" s="24" t="str">
        <f>IFERROR(VLOOKUP(C854,'Технический лист'!$A$3:$B$14,2,FALSE),"")</f>
        <v/>
      </c>
      <c r="B854" s="24" t="str">
        <f t="shared" si="1"/>
        <v/>
      </c>
      <c r="C854" s="24" t="str">
        <f t="shared" si="2"/>
        <v/>
      </c>
      <c r="D854" s="35"/>
      <c r="E854" s="36"/>
      <c r="F854" s="37"/>
      <c r="G854" s="38"/>
      <c r="H854" s="38"/>
      <c r="I854" s="38"/>
      <c r="J854" s="38"/>
      <c r="K854" s="24" t="str">
        <f>IFERROR(VLOOKUP(J854,'ДДС статьи'!$A$2:$D$210,3,FALSE),"")</f>
        <v/>
      </c>
      <c r="L854" s="24" t="str">
        <f>IFERROR(VLOOKUP(J854,'ДДС статьи'!$A$2:$D$210,2,FALSE),"")</f>
        <v/>
      </c>
      <c r="M854" s="24" t="str">
        <f>IFERROR(VLOOKUP(J854,'ДДС статьи'!$A$2:$D$210,4,FALSE),"")</f>
        <v/>
      </c>
      <c r="N854" s="33"/>
      <c r="O854" s="39"/>
    </row>
    <row r="855">
      <c r="A855" s="24" t="str">
        <f>IFERROR(VLOOKUP(C855,'Технический лист'!$A$3:$B$14,2,FALSE),"")</f>
        <v/>
      </c>
      <c r="B855" s="24" t="str">
        <f t="shared" si="1"/>
        <v/>
      </c>
      <c r="C855" s="24" t="str">
        <f t="shared" si="2"/>
        <v/>
      </c>
      <c r="D855" s="35"/>
      <c r="E855" s="36"/>
      <c r="F855" s="37"/>
      <c r="G855" s="38"/>
      <c r="H855" s="38"/>
      <c r="I855" s="38"/>
      <c r="J855" s="38"/>
      <c r="K855" s="24" t="str">
        <f>IFERROR(VLOOKUP(J855,'ДДС статьи'!$A$2:$D$210,3,FALSE),"")</f>
        <v/>
      </c>
      <c r="L855" s="24" t="str">
        <f>IFERROR(VLOOKUP(J855,'ДДС статьи'!$A$2:$D$210,2,FALSE),"")</f>
        <v/>
      </c>
      <c r="M855" s="24" t="str">
        <f>IFERROR(VLOOKUP(J855,'ДДС статьи'!$A$2:$D$210,4,FALSE),"")</f>
        <v/>
      </c>
      <c r="N855" s="33"/>
      <c r="O855" s="39"/>
    </row>
    <row r="856">
      <c r="A856" s="24" t="str">
        <f>IFERROR(VLOOKUP(C856,'Технический лист'!$A$3:$B$14,2,FALSE),"")</f>
        <v/>
      </c>
      <c r="B856" s="24" t="str">
        <f t="shared" si="1"/>
        <v/>
      </c>
      <c r="C856" s="24" t="str">
        <f t="shared" si="2"/>
        <v/>
      </c>
      <c r="D856" s="35"/>
      <c r="E856" s="36"/>
      <c r="F856" s="37"/>
      <c r="G856" s="38"/>
      <c r="H856" s="38"/>
      <c r="I856" s="38"/>
      <c r="J856" s="38"/>
      <c r="K856" s="24" t="str">
        <f>IFERROR(VLOOKUP(J856,'ДДС статьи'!$A$2:$D$210,3,FALSE),"")</f>
        <v/>
      </c>
      <c r="L856" s="24" t="str">
        <f>IFERROR(VLOOKUP(J856,'ДДС статьи'!$A$2:$D$210,2,FALSE),"")</f>
        <v/>
      </c>
      <c r="M856" s="24" t="str">
        <f>IFERROR(VLOOKUP(J856,'ДДС статьи'!$A$2:$D$210,4,FALSE),"")</f>
        <v/>
      </c>
      <c r="N856" s="33"/>
      <c r="O856" s="39"/>
    </row>
    <row r="857">
      <c r="A857" s="24" t="str">
        <f>IFERROR(VLOOKUP(C857,'Технический лист'!$A$3:$B$14,2,FALSE),"")</f>
        <v/>
      </c>
      <c r="B857" s="24" t="str">
        <f t="shared" si="1"/>
        <v/>
      </c>
      <c r="C857" s="24" t="str">
        <f t="shared" si="2"/>
        <v/>
      </c>
      <c r="D857" s="35"/>
      <c r="E857" s="36"/>
      <c r="F857" s="37"/>
      <c r="G857" s="38"/>
      <c r="H857" s="38"/>
      <c r="I857" s="38"/>
      <c r="J857" s="38"/>
      <c r="K857" s="24" t="str">
        <f>IFERROR(VLOOKUP(J857,'ДДС статьи'!$A$2:$D$210,3,FALSE),"")</f>
        <v/>
      </c>
      <c r="L857" s="24" t="str">
        <f>IFERROR(VLOOKUP(J857,'ДДС статьи'!$A$2:$D$210,2,FALSE),"")</f>
        <v/>
      </c>
      <c r="M857" s="24" t="str">
        <f>IFERROR(VLOOKUP(J857,'ДДС статьи'!$A$2:$D$210,4,FALSE),"")</f>
        <v/>
      </c>
      <c r="N857" s="33"/>
      <c r="O857" s="39"/>
    </row>
    <row r="858">
      <c r="A858" s="24" t="str">
        <f>IFERROR(VLOOKUP(C858,'Технический лист'!$A$3:$B$14,2,FALSE),"")</f>
        <v/>
      </c>
      <c r="B858" s="24" t="str">
        <f t="shared" si="1"/>
        <v/>
      </c>
      <c r="C858" s="24" t="str">
        <f t="shared" si="2"/>
        <v/>
      </c>
      <c r="D858" s="35"/>
      <c r="E858" s="36"/>
      <c r="F858" s="37"/>
      <c r="G858" s="38"/>
      <c r="H858" s="38"/>
      <c r="I858" s="38"/>
      <c r="J858" s="38"/>
      <c r="K858" s="24" t="str">
        <f>IFERROR(VLOOKUP(J858,'ДДС статьи'!$A$2:$D$210,3,FALSE),"")</f>
        <v/>
      </c>
      <c r="L858" s="24" t="str">
        <f>IFERROR(VLOOKUP(J858,'ДДС статьи'!$A$2:$D$210,2,FALSE),"")</f>
        <v/>
      </c>
      <c r="M858" s="24" t="str">
        <f>IFERROR(VLOOKUP(J858,'ДДС статьи'!$A$2:$D$210,4,FALSE),"")</f>
        <v/>
      </c>
      <c r="N858" s="33"/>
      <c r="O858" s="39"/>
    </row>
    <row r="859">
      <c r="A859" s="24" t="str">
        <f>IFERROR(VLOOKUP(C859,'Технический лист'!$A$3:$B$14,2,FALSE),"")</f>
        <v/>
      </c>
      <c r="B859" s="24" t="str">
        <f t="shared" si="1"/>
        <v/>
      </c>
      <c r="C859" s="24" t="str">
        <f t="shared" si="2"/>
        <v/>
      </c>
      <c r="D859" s="35"/>
      <c r="E859" s="36"/>
      <c r="F859" s="37"/>
      <c r="G859" s="38"/>
      <c r="H859" s="38"/>
      <c r="I859" s="38"/>
      <c r="J859" s="38"/>
      <c r="K859" s="24" t="str">
        <f>IFERROR(VLOOKUP(J859,'ДДС статьи'!$A$2:$D$210,3,FALSE),"")</f>
        <v/>
      </c>
      <c r="L859" s="24" t="str">
        <f>IFERROR(VLOOKUP(J859,'ДДС статьи'!$A$2:$D$210,2,FALSE),"")</f>
        <v/>
      </c>
      <c r="M859" s="24" t="str">
        <f>IFERROR(VLOOKUP(J859,'ДДС статьи'!$A$2:$D$210,4,FALSE),"")</f>
        <v/>
      </c>
      <c r="N859" s="33"/>
      <c r="O859" s="39"/>
    </row>
    <row r="860">
      <c r="A860" s="24" t="str">
        <f>IFERROR(VLOOKUP(C860,'Технический лист'!$A$3:$B$14,2,FALSE),"")</f>
        <v/>
      </c>
      <c r="B860" s="24" t="str">
        <f t="shared" si="1"/>
        <v/>
      </c>
      <c r="C860" s="24" t="str">
        <f t="shared" si="2"/>
        <v/>
      </c>
      <c r="D860" s="35"/>
      <c r="E860" s="36"/>
      <c r="F860" s="37"/>
      <c r="G860" s="38"/>
      <c r="H860" s="38"/>
      <c r="I860" s="38"/>
      <c r="J860" s="38"/>
      <c r="K860" s="24" t="str">
        <f>IFERROR(VLOOKUP(J860,'ДДС статьи'!$A$2:$D$210,3,FALSE),"")</f>
        <v/>
      </c>
      <c r="L860" s="24" t="str">
        <f>IFERROR(VLOOKUP(J860,'ДДС статьи'!$A$2:$D$210,2,FALSE),"")</f>
        <v/>
      </c>
      <c r="M860" s="24" t="str">
        <f>IFERROR(VLOOKUP(J860,'ДДС статьи'!$A$2:$D$210,4,FALSE),"")</f>
        <v/>
      </c>
      <c r="N860" s="33"/>
      <c r="O860" s="39"/>
    </row>
    <row r="861">
      <c r="A861" s="24" t="str">
        <f>IFERROR(VLOOKUP(C861,'Технический лист'!$A$3:$B$14,2,FALSE),"")</f>
        <v/>
      </c>
      <c r="B861" s="24" t="str">
        <f t="shared" si="1"/>
        <v/>
      </c>
      <c r="C861" s="24" t="str">
        <f t="shared" si="2"/>
        <v/>
      </c>
      <c r="D861" s="35"/>
      <c r="E861" s="36"/>
      <c r="F861" s="37"/>
      <c r="G861" s="38"/>
      <c r="H861" s="38"/>
      <c r="I861" s="38"/>
      <c r="J861" s="38"/>
      <c r="K861" s="24" t="str">
        <f>IFERROR(VLOOKUP(J861,'ДДС статьи'!$A$2:$D$210,3,FALSE),"")</f>
        <v/>
      </c>
      <c r="L861" s="24" t="str">
        <f>IFERROR(VLOOKUP(J861,'ДДС статьи'!$A$2:$D$210,2,FALSE),"")</f>
        <v/>
      </c>
      <c r="M861" s="24" t="str">
        <f>IFERROR(VLOOKUP(J861,'ДДС статьи'!$A$2:$D$210,4,FALSE),"")</f>
        <v/>
      </c>
      <c r="N861" s="33"/>
      <c r="O861" s="39"/>
    </row>
    <row r="862">
      <c r="A862" s="24" t="str">
        <f>IFERROR(VLOOKUP(C862,'Технический лист'!$A$3:$B$14,2,FALSE),"")</f>
        <v/>
      </c>
      <c r="B862" s="24" t="str">
        <f t="shared" si="1"/>
        <v/>
      </c>
      <c r="C862" s="24" t="str">
        <f t="shared" si="2"/>
        <v/>
      </c>
      <c r="D862" s="35"/>
      <c r="E862" s="36"/>
      <c r="F862" s="37"/>
      <c r="G862" s="38"/>
      <c r="H862" s="38"/>
      <c r="I862" s="38"/>
      <c r="J862" s="38"/>
      <c r="K862" s="24" t="str">
        <f>IFERROR(VLOOKUP(J862,'ДДС статьи'!$A$2:$D$210,3,FALSE),"")</f>
        <v/>
      </c>
      <c r="L862" s="24" t="str">
        <f>IFERROR(VLOOKUP(J862,'ДДС статьи'!$A$2:$D$210,2,FALSE),"")</f>
        <v/>
      </c>
      <c r="M862" s="24" t="str">
        <f>IFERROR(VLOOKUP(J862,'ДДС статьи'!$A$2:$D$210,4,FALSE),"")</f>
        <v/>
      </c>
      <c r="N862" s="33"/>
      <c r="O862" s="39"/>
    </row>
    <row r="863">
      <c r="A863" s="24" t="str">
        <f>IFERROR(VLOOKUP(C863,'Технический лист'!$A$3:$B$14,2,FALSE),"")</f>
        <v/>
      </c>
      <c r="B863" s="24" t="str">
        <f t="shared" si="1"/>
        <v/>
      </c>
      <c r="C863" s="24" t="str">
        <f t="shared" si="2"/>
        <v/>
      </c>
      <c r="D863" s="35"/>
      <c r="E863" s="36"/>
      <c r="F863" s="37"/>
      <c r="G863" s="38"/>
      <c r="H863" s="38"/>
      <c r="I863" s="38"/>
      <c r="J863" s="38"/>
      <c r="K863" s="24" t="str">
        <f>IFERROR(VLOOKUP(J863,'ДДС статьи'!$A$2:$D$210,3,FALSE),"")</f>
        <v/>
      </c>
      <c r="L863" s="24" t="str">
        <f>IFERROR(VLOOKUP(J863,'ДДС статьи'!$A$2:$D$210,2,FALSE),"")</f>
        <v/>
      </c>
      <c r="M863" s="24" t="str">
        <f>IFERROR(VLOOKUP(J863,'ДДС статьи'!$A$2:$D$210,4,FALSE),"")</f>
        <v/>
      </c>
      <c r="N863" s="33"/>
      <c r="O863" s="39"/>
    </row>
    <row r="864">
      <c r="A864" s="24" t="str">
        <f>IFERROR(VLOOKUP(C864,'Технический лист'!$A$3:$B$14,2,FALSE),"")</f>
        <v/>
      </c>
      <c r="B864" s="24" t="str">
        <f t="shared" si="1"/>
        <v/>
      </c>
      <c r="C864" s="24" t="str">
        <f t="shared" si="2"/>
        <v/>
      </c>
      <c r="D864" s="35"/>
      <c r="E864" s="36"/>
      <c r="F864" s="37"/>
      <c r="G864" s="38"/>
      <c r="H864" s="38"/>
      <c r="I864" s="38"/>
      <c r="J864" s="38"/>
      <c r="K864" s="24" t="str">
        <f>IFERROR(VLOOKUP(J864,'ДДС статьи'!$A$2:$D$210,3,FALSE),"")</f>
        <v/>
      </c>
      <c r="L864" s="24" t="str">
        <f>IFERROR(VLOOKUP(J864,'ДДС статьи'!$A$2:$D$210,2,FALSE),"")</f>
        <v/>
      </c>
      <c r="M864" s="24" t="str">
        <f>IFERROR(VLOOKUP(J864,'ДДС статьи'!$A$2:$D$210,4,FALSE),"")</f>
        <v/>
      </c>
      <c r="N864" s="33"/>
      <c r="O864" s="39"/>
    </row>
    <row r="865">
      <c r="A865" s="24" t="str">
        <f>IFERROR(VLOOKUP(C865,'Технический лист'!$A$3:$B$14,2,FALSE),"")</f>
        <v/>
      </c>
      <c r="B865" s="24" t="str">
        <f t="shared" si="1"/>
        <v/>
      </c>
      <c r="C865" s="24" t="str">
        <f t="shared" si="2"/>
        <v/>
      </c>
      <c r="D865" s="35"/>
      <c r="E865" s="36"/>
      <c r="F865" s="37"/>
      <c r="G865" s="38"/>
      <c r="H865" s="38"/>
      <c r="I865" s="38"/>
      <c r="J865" s="38"/>
      <c r="K865" s="24" t="str">
        <f>IFERROR(VLOOKUP(J865,'ДДС статьи'!$A$2:$D$210,3,FALSE),"")</f>
        <v/>
      </c>
      <c r="L865" s="24" t="str">
        <f>IFERROR(VLOOKUP(J865,'ДДС статьи'!$A$2:$D$210,2,FALSE),"")</f>
        <v/>
      </c>
      <c r="M865" s="24" t="str">
        <f>IFERROR(VLOOKUP(J865,'ДДС статьи'!$A$2:$D$210,4,FALSE),"")</f>
        <v/>
      </c>
      <c r="N865" s="33"/>
      <c r="O865" s="39"/>
    </row>
    <row r="866">
      <c r="A866" s="24" t="str">
        <f>IFERROR(VLOOKUP(C866,'Технический лист'!$A$3:$B$14,2,FALSE),"")</f>
        <v/>
      </c>
      <c r="B866" s="24" t="str">
        <f t="shared" si="1"/>
        <v/>
      </c>
      <c r="C866" s="24" t="str">
        <f t="shared" si="2"/>
        <v/>
      </c>
      <c r="D866" s="35"/>
      <c r="E866" s="36"/>
      <c r="F866" s="37"/>
      <c r="G866" s="38"/>
      <c r="H866" s="38"/>
      <c r="I866" s="38"/>
      <c r="J866" s="38"/>
      <c r="K866" s="24" t="str">
        <f>IFERROR(VLOOKUP(J866,'ДДС статьи'!$A$2:$D$210,3,FALSE),"")</f>
        <v/>
      </c>
      <c r="L866" s="24" t="str">
        <f>IFERROR(VLOOKUP(J866,'ДДС статьи'!$A$2:$D$210,2,FALSE),"")</f>
        <v/>
      </c>
      <c r="M866" s="24" t="str">
        <f>IFERROR(VLOOKUP(J866,'ДДС статьи'!$A$2:$D$210,4,FALSE),"")</f>
        <v/>
      </c>
      <c r="N866" s="33"/>
      <c r="O866" s="39"/>
    </row>
    <row r="867">
      <c r="A867" s="24" t="str">
        <f>IFERROR(VLOOKUP(C867,'Технический лист'!$A$3:$B$14,2,FALSE),"")</f>
        <v/>
      </c>
      <c r="B867" s="24" t="str">
        <f t="shared" si="1"/>
        <v/>
      </c>
      <c r="C867" s="24" t="str">
        <f t="shared" si="2"/>
        <v/>
      </c>
      <c r="D867" s="35"/>
      <c r="E867" s="36"/>
      <c r="F867" s="37"/>
      <c r="G867" s="38"/>
      <c r="H867" s="38"/>
      <c r="I867" s="38"/>
      <c r="J867" s="38"/>
      <c r="K867" s="24" t="str">
        <f>IFERROR(VLOOKUP(J867,'ДДС статьи'!$A$2:$D$210,3,FALSE),"")</f>
        <v/>
      </c>
      <c r="L867" s="24" t="str">
        <f>IFERROR(VLOOKUP(J867,'ДДС статьи'!$A$2:$D$210,2,FALSE),"")</f>
        <v/>
      </c>
      <c r="M867" s="24" t="str">
        <f>IFERROR(VLOOKUP(J867,'ДДС статьи'!$A$2:$D$210,4,FALSE),"")</f>
        <v/>
      </c>
      <c r="N867" s="33"/>
      <c r="O867" s="39"/>
    </row>
    <row r="868">
      <c r="A868" s="24" t="str">
        <f>IFERROR(VLOOKUP(C868,'Технический лист'!$A$3:$B$14,2,FALSE),"")</f>
        <v/>
      </c>
      <c r="B868" s="24" t="str">
        <f t="shared" si="1"/>
        <v/>
      </c>
      <c r="C868" s="24" t="str">
        <f t="shared" si="2"/>
        <v/>
      </c>
      <c r="D868" s="35"/>
      <c r="E868" s="36"/>
      <c r="F868" s="37"/>
      <c r="G868" s="38"/>
      <c r="H868" s="38"/>
      <c r="I868" s="38"/>
      <c r="J868" s="38"/>
      <c r="K868" s="24" t="str">
        <f>IFERROR(VLOOKUP(J868,'ДДС статьи'!$A$2:$D$210,3,FALSE),"")</f>
        <v/>
      </c>
      <c r="L868" s="24" t="str">
        <f>IFERROR(VLOOKUP(J868,'ДДС статьи'!$A$2:$D$210,2,FALSE),"")</f>
        <v/>
      </c>
      <c r="M868" s="24" t="str">
        <f>IFERROR(VLOOKUP(J868,'ДДС статьи'!$A$2:$D$210,4,FALSE),"")</f>
        <v/>
      </c>
      <c r="N868" s="33"/>
      <c r="O868" s="39"/>
    </row>
    <row r="869">
      <c r="A869" s="24" t="str">
        <f>IFERROR(VLOOKUP(C869,'Технический лист'!$A$3:$B$14,2,FALSE),"")</f>
        <v/>
      </c>
      <c r="B869" s="24" t="str">
        <f t="shared" si="1"/>
        <v/>
      </c>
      <c r="C869" s="24" t="str">
        <f t="shared" si="2"/>
        <v/>
      </c>
      <c r="D869" s="35"/>
      <c r="E869" s="36"/>
      <c r="F869" s="37"/>
      <c r="G869" s="38"/>
      <c r="H869" s="38"/>
      <c r="I869" s="38"/>
      <c r="J869" s="38"/>
      <c r="K869" s="24" t="str">
        <f>IFERROR(VLOOKUP(J869,'ДДС статьи'!$A$2:$D$210,3,FALSE),"")</f>
        <v/>
      </c>
      <c r="L869" s="24" t="str">
        <f>IFERROR(VLOOKUP(J869,'ДДС статьи'!$A$2:$D$210,2,FALSE),"")</f>
        <v/>
      </c>
      <c r="M869" s="24" t="str">
        <f>IFERROR(VLOOKUP(J869,'ДДС статьи'!$A$2:$D$210,4,FALSE),"")</f>
        <v/>
      </c>
      <c r="N869" s="33"/>
      <c r="O869" s="39"/>
    </row>
    <row r="870">
      <c r="A870" s="24" t="str">
        <f>IFERROR(VLOOKUP(C870,'Технический лист'!$A$3:$B$14,2,FALSE),"")</f>
        <v/>
      </c>
      <c r="B870" s="24" t="str">
        <f t="shared" si="1"/>
        <v/>
      </c>
      <c r="C870" s="24" t="str">
        <f t="shared" si="2"/>
        <v/>
      </c>
      <c r="D870" s="35"/>
      <c r="E870" s="36"/>
      <c r="F870" s="37"/>
      <c r="G870" s="38"/>
      <c r="H870" s="38"/>
      <c r="I870" s="38"/>
      <c r="J870" s="38"/>
      <c r="K870" s="24" t="str">
        <f>IFERROR(VLOOKUP(J870,'ДДС статьи'!$A$2:$D$210,3,FALSE),"")</f>
        <v/>
      </c>
      <c r="L870" s="24" t="str">
        <f>IFERROR(VLOOKUP(J870,'ДДС статьи'!$A$2:$D$210,2,FALSE),"")</f>
        <v/>
      </c>
      <c r="M870" s="24" t="str">
        <f>IFERROR(VLOOKUP(J870,'ДДС статьи'!$A$2:$D$210,4,FALSE),"")</f>
        <v/>
      </c>
      <c r="N870" s="33"/>
      <c r="O870" s="39"/>
    </row>
    <row r="871">
      <c r="A871" s="24" t="str">
        <f>IFERROR(VLOOKUP(C871,'Технический лист'!$A$3:$B$14,2,FALSE),"")</f>
        <v/>
      </c>
      <c r="B871" s="24" t="str">
        <f t="shared" si="1"/>
        <v/>
      </c>
      <c r="C871" s="24" t="str">
        <f t="shared" si="2"/>
        <v/>
      </c>
      <c r="D871" s="35"/>
      <c r="E871" s="36"/>
      <c r="F871" s="37"/>
      <c r="G871" s="38"/>
      <c r="H871" s="38"/>
      <c r="I871" s="38"/>
      <c r="J871" s="38"/>
      <c r="K871" s="24" t="str">
        <f>IFERROR(VLOOKUP(J871,'ДДС статьи'!$A$2:$D$210,3,FALSE),"")</f>
        <v/>
      </c>
      <c r="L871" s="24" t="str">
        <f>IFERROR(VLOOKUP(J871,'ДДС статьи'!$A$2:$D$210,2,FALSE),"")</f>
        <v/>
      </c>
      <c r="M871" s="24" t="str">
        <f>IFERROR(VLOOKUP(J871,'ДДС статьи'!$A$2:$D$210,4,FALSE),"")</f>
        <v/>
      </c>
      <c r="N871" s="33"/>
      <c r="O871" s="39"/>
    </row>
    <row r="872">
      <c r="A872" s="24" t="str">
        <f>IFERROR(VLOOKUP(C872,'Технический лист'!$A$3:$B$14,2,FALSE),"")</f>
        <v/>
      </c>
      <c r="B872" s="24" t="str">
        <f t="shared" si="1"/>
        <v/>
      </c>
      <c r="C872" s="24" t="str">
        <f t="shared" si="2"/>
        <v/>
      </c>
      <c r="D872" s="35"/>
      <c r="E872" s="36"/>
      <c r="F872" s="37"/>
      <c r="G872" s="38"/>
      <c r="H872" s="38"/>
      <c r="I872" s="38"/>
      <c r="J872" s="38"/>
      <c r="K872" s="24" t="str">
        <f>IFERROR(VLOOKUP(J872,'ДДС статьи'!$A$2:$D$210,3,FALSE),"")</f>
        <v/>
      </c>
      <c r="L872" s="24" t="str">
        <f>IFERROR(VLOOKUP(J872,'ДДС статьи'!$A$2:$D$210,2,FALSE),"")</f>
        <v/>
      </c>
      <c r="M872" s="24" t="str">
        <f>IFERROR(VLOOKUP(J872,'ДДС статьи'!$A$2:$D$210,4,FALSE),"")</f>
        <v/>
      </c>
      <c r="N872" s="33"/>
      <c r="O872" s="39"/>
    </row>
    <row r="873">
      <c r="A873" s="24" t="str">
        <f>IFERROR(VLOOKUP(C873,'Технический лист'!$A$3:$B$14,2,FALSE),"")</f>
        <v/>
      </c>
      <c r="B873" s="24" t="str">
        <f t="shared" si="1"/>
        <v/>
      </c>
      <c r="C873" s="24" t="str">
        <f t="shared" si="2"/>
        <v/>
      </c>
      <c r="D873" s="35"/>
      <c r="E873" s="36"/>
      <c r="F873" s="37"/>
      <c r="G873" s="38"/>
      <c r="H873" s="38"/>
      <c r="I873" s="38"/>
      <c r="J873" s="38"/>
      <c r="K873" s="24" t="str">
        <f>IFERROR(VLOOKUP(J873,'ДДС статьи'!$A$2:$D$210,3,FALSE),"")</f>
        <v/>
      </c>
      <c r="L873" s="24" t="str">
        <f>IFERROR(VLOOKUP(J873,'ДДС статьи'!$A$2:$D$210,2,FALSE),"")</f>
        <v/>
      </c>
      <c r="M873" s="24" t="str">
        <f>IFERROR(VLOOKUP(J873,'ДДС статьи'!$A$2:$D$210,4,FALSE),"")</f>
        <v/>
      </c>
      <c r="N873" s="33"/>
      <c r="O873" s="39"/>
    </row>
    <row r="874">
      <c r="A874" s="24" t="str">
        <f>IFERROR(VLOOKUP(C874,'Технический лист'!$A$3:$B$14,2,FALSE),"")</f>
        <v/>
      </c>
      <c r="B874" s="24" t="str">
        <f t="shared" si="1"/>
        <v/>
      </c>
      <c r="C874" s="24" t="str">
        <f t="shared" si="2"/>
        <v/>
      </c>
      <c r="D874" s="35"/>
      <c r="E874" s="36"/>
      <c r="F874" s="37"/>
      <c r="G874" s="38"/>
      <c r="H874" s="38"/>
      <c r="I874" s="38"/>
      <c r="J874" s="38"/>
      <c r="K874" s="24" t="str">
        <f>IFERROR(VLOOKUP(J874,'ДДС статьи'!$A$2:$D$210,3,FALSE),"")</f>
        <v/>
      </c>
      <c r="L874" s="24" t="str">
        <f>IFERROR(VLOOKUP(J874,'ДДС статьи'!$A$2:$D$210,2,FALSE),"")</f>
        <v/>
      </c>
      <c r="M874" s="24" t="str">
        <f>IFERROR(VLOOKUP(J874,'ДДС статьи'!$A$2:$D$210,4,FALSE),"")</f>
        <v/>
      </c>
      <c r="N874" s="33"/>
      <c r="O874" s="39"/>
    </row>
    <row r="875">
      <c r="A875" s="24" t="str">
        <f>IFERROR(VLOOKUP(C875,'Технический лист'!$A$3:$B$14,2,FALSE),"")</f>
        <v/>
      </c>
      <c r="B875" s="24" t="str">
        <f t="shared" si="1"/>
        <v/>
      </c>
      <c r="C875" s="24" t="str">
        <f t="shared" si="2"/>
        <v/>
      </c>
      <c r="D875" s="35"/>
      <c r="E875" s="36"/>
      <c r="F875" s="37"/>
      <c r="G875" s="38"/>
      <c r="H875" s="38"/>
      <c r="I875" s="38"/>
      <c r="J875" s="38"/>
      <c r="K875" s="24" t="str">
        <f>IFERROR(VLOOKUP(J875,'ДДС статьи'!$A$2:$D$210,3,FALSE),"")</f>
        <v/>
      </c>
      <c r="L875" s="24" t="str">
        <f>IFERROR(VLOOKUP(J875,'ДДС статьи'!$A$2:$D$210,2,FALSE),"")</f>
        <v/>
      </c>
      <c r="M875" s="24" t="str">
        <f>IFERROR(VLOOKUP(J875,'ДДС статьи'!$A$2:$D$210,4,FALSE),"")</f>
        <v/>
      </c>
      <c r="N875" s="33"/>
      <c r="O875" s="39"/>
    </row>
    <row r="876">
      <c r="A876" s="24" t="str">
        <f>IFERROR(VLOOKUP(C876,'Технический лист'!$A$3:$B$14,2,FALSE),"")</f>
        <v/>
      </c>
      <c r="B876" s="24" t="str">
        <f t="shared" si="1"/>
        <v/>
      </c>
      <c r="C876" s="24" t="str">
        <f t="shared" si="2"/>
        <v/>
      </c>
      <c r="D876" s="35"/>
      <c r="E876" s="36"/>
      <c r="F876" s="37"/>
      <c r="G876" s="38"/>
      <c r="H876" s="38"/>
      <c r="I876" s="38"/>
      <c r="J876" s="38"/>
      <c r="K876" s="24" t="str">
        <f>IFERROR(VLOOKUP(J876,'ДДС статьи'!$A$2:$D$210,3,FALSE),"")</f>
        <v/>
      </c>
      <c r="L876" s="24" t="str">
        <f>IFERROR(VLOOKUP(J876,'ДДС статьи'!$A$2:$D$210,2,FALSE),"")</f>
        <v/>
      </c>
      <c r="M876" s="24" t="str">
        <f>IFERROR(VLOOKUP(J876,'ДДС статьи'!$A$2:$D$210,4,FALSE),"")</f>
        <v/>
      </c>
      <c r="N876" s="33"/>
      <c r="O876" s="39"/>
    </row>
    <row r="877">
      <c r="A877" s="24" t="str">
        <f>IFERROR(VLOOKUP(C877,'Технический лист'!$A$3:$B$14,2,FALSE),"")</f>
        <v/>
      </c>
      <c r="B877" s="24" t="str">
        <f t="shared" si="1"/>
        <v/>
      </c>
      <c r="C877" s="24" t="str">
        <f t="shared" si="2"/>
        <v/>
      </c>
      <c r="D877" s="35"/>
      <c r="E877" s="36"/>
      <c r="F877" s="37"/>
      <c r="G877" s="38"/>
      <c r="H877" s="38"/>
      <c r="I877" s="38"/>
      <c r="J877" s="38"/>
      <c r="K877" s="24" t="str">
        <f>IFERROR(VLOOKUP(J877,'ДДС статьи'!$A$2:$D$210,3,FALSE),"")</f>
        <v/>
      </c>
      <c r="L877" s="24" t="str">
        <f>IFERROR(VLOOKUP(J877,'ДДС статьи'!$A$2:$D$210,2,FALSE),"")</f>
        <v/>
      </c>
      <c r="M877" s="24" t="str">
        <f>IFERROR(VLOOKUP(J877,'ДДС статьи'!$A$2:$D$210,4,FALSE),"")</f>
        <v/>
      </c>
      <c r="N877" s="33"/>
      <c r="O877" s="39"/>
    </row>
    <row r="878">
      <c r="A878" s="24" t="str">
        <f>IFERROR(VLOOKUP(C878,'Технический лист'!$A$3:$B$14,2,FALSE),"")</f>
        <v/>
      </c>
      <c r="B878" s="24" t="str">
        <f t="shared" si="1"/>
        <v/>
      </c>
      <c r="C878" s="24" t="str">
        <f t="shared" si="2"/>
        <v/>
      </c>
      <c r="D878" s="35"/>
      <c r="E878" s="36"/>
      <c r="F878" s="37"/>
      <c r="G878" s="38"/>
      <c r="H878" s="38"/>
      <c r="I878" s="38"/>
      <c r="J878" s="38"/>
      <c r="K878" s="24" t="str">
        <f>IFERROR(VLOOKUP(J878,'ДДС статьи'!$A$2:$D$210,3,FALSE),"")</f>
        <v/>
      </c>
      <c r="L878" s="24" t="str">
        <f>IFERROR(VLOOKUP(J878,'ДДС статьи'!$A$2:$D$210,2,FALSE),"")</f>
        <v/>
      </c>
      <c r="M878" s="24" t="str">
        <f>IFERROR(VLOOKUP(J878,'ДДС статьи'!$A$2:$D$210,4,FALSE),"")</f>
        <v/>
      </c>
      <c r="N878" s="33"/>
      <c r="O878" s="39"/>
    </row>
    <row r="879">
      <c r="A879" s="24" t="str">
        <f>IFERROR(VLOOKUP(C879,'Технический лист'!$A$3:$B$14,2,FALSE),"")</f>
        <v/>
      </c>
      <c r="B879" s="24" t="str">
        <f t="shared" si="1"/>
        <v/>
      </c>
      <c r="C879" s="24" t="str">
        <f t="shared" si="2"/>
        <v/>
      </c>
      <c r="D879" s="35"/>
      <c r="E879" s="36"/>
      <c r="F879" s="37"/>
      <c r="G879" s="38"/>
      <c r="H879" s="38"/>
      <c r="I879" s="38"/>
      <c r="J879" s="38"/>
      <c r="K879" s="24" t="str">
        <f>IFERROR(VLOOKUP(J879,'ДДС статьи'!$A$2:$D$210,3,FALSE),"")</f>
        <v/>
      </c>
      <c r="L879" s="24" t="str">
        <f>IFERROR(VLOOKUP(J879,'ДДС статьи'!$A$2:$D$210,2,FALSE),"")</f>
        <v/>
      </c>
      <c r="M879" s="24" t="str">
        <f>IFERROR(VLOOKUP(J879,'ДДС статьи'!$A$2:$D$210,4,FALSE),"")</f>
        <v/>
      </c>
      <c r="N879" s="33"/>
      <c r="O879" s="39"/>
    </row>
    <row r="880">
      <c r="A880" s="24" t="str">
        <f>IFERROR(VLOOKUP(C880,'Технический лист'!$A$3:$B$14,2,FALSE),"")</f>
        <v/>
      </c>
      <c r="B880" s="24" t="str">
        <f t="shared" si="1"/>
        <v/>
      </c>
      <c r="C880" s="24" t="str">
        <f t="shared" si="2"/>
        <v/>
      </c>
      <c r="D880" s="35"/>
      <c r="E880" s="36"/>
      <c r="F880" s="37"/>
      <c r="G880" s="38"/>
      <c r="H880" s="38"/>
      <c r="I880" s="38"/>
      <c r="J880" s="38"/>
      <c r="K880" s="24" t="str">
        <f>IFERROR(VLOOKUP(J880,'ДДС статьи'!$A$2:$D$210,3,FALSE),"")</f>
        <v/>
      </c>
      <c r="L880" s="24" t="str">
        <f>IFERROR(VLOOKUP(J880,'ДДС статьи'!$A$2:$D$210,2,FALSE),"")</f>
        <v/>
      </c>
      <c r="M880" s="24" t="str">
        <f>IFERROR(VLOOKUP(J880,'ДДС статьи'!$A$2:$D$210,4,FALSE),"")</f>
        <v/>
      </c>
      <c r="N880" s="33"/>
      <c r="O880" s="39"/>
    </row>
    <row r="881">
      <c r="A881" s="24" t="str">
        <f>IFERROR(VLOOKUP(C881,'Технический лист'!$A$3:$B$14,2,FALSE),"")</f>
        <v/>
      </c>
      <c r="B881" s="24" t="str">
        <f t="shared" si="1"/>
        <v/>
      </c>
      <c r="C881" s="24" t="str">
        <f t="shared" si="2"/>
        <v/>
      </c>
      <c r="D881" s="35"/>
      <c r="E881" s="36"/>
      <c r="F881" s="37"/>
      <c r="G881" s="38"/>
      <c r="H881" s="38"/>
      <c r="I881" s="38"/>
      <c r="J881" s="38"/>
      <c r="K881" s="24" t="str">
        <f>IFERROR(VLOOKUP(J881,'ДДС статьи'!$A$2:$D$210,3,FALSE),"")</f>
        <v/>
      </c>
      <c r="L881" s="24" t="str">
        <f>IFERROR(VLOOKUP(J881,'ДДС статьи'!$A$2:$D$210,2,FALSE),"")</f>
        <v/>
      </c>
      <c r="M881" s="24" t="str">
        <f>IFERROR(VLOOKUP(J881,'ДДС статьи'!$A$2:$D$210,4,FALSE),"")</f>
        <v/>
      </c>
      <c r="N881" s="33"/>
      <c r="O881" s="39"/>
    </row>
    <row r="882">
      <c r="A882" s="24" t="str">
        <f>IFERROR(VLOOKUP(C882,'Технический лист'!$A$3:$B$14,2,FALSE),"")</f>
        <v/>
      </c>
      <c r="B882" s="24" t="str">
        <f t="shared" si="1"/>
        <v/>
      </c>
      <c r="C882" s="24" t="str">
        <f t="shared" si="2"/>
        <v/>
      </c>
      <c r="D882" s="35"/>
      <c r="E882" s="36"/>
      <c r="F882" s="37"/>
      <c r="G882" s="38"/>
      <c r="H882" s="38"/>
      <c r="I882" s="38"/>
      <c r="J882" s="38"/>
      <c r="K882" s="24" t="str">
        <f>IFERROR(VLOOKUP(J882,'ДДС статьи'!$A$2:$D$210,3,FALSE),"")</f>
        <v/>
      </c>
      <c r="L882" s="24" t="str">
        <f>IFERROR(VLOOKUP(J882,'ДДС статьи'!$A$2:$D$210,2,FALSE),"")</f>
        <v/>
      </c>
      <c r="M882" s="24" t="str">
        <f>IFERROR(VLOOKUP(J882,'ДДС статьи'!$A$2:$D$210,4,FALSE),"")</f>
        <v/>
      </c>
      <c r="N882" s="33"/>
      <c r="O882" s="39"/>
    </row>
    <row r="883">
      <c r="A883" s="24" t="str">
        <f>IFERROR(VLOOKUP(C883,'Технический лист'!$A$3:$B$14,2,FALSE),"")</f>
        <v/>
      </c>
      <c r="B883" s="24" t="str">
        <f t="shared" si="1"/>
        <v/>
      </c>
      <c r="C883" s="24" t="str">
        <f t="shared" si="2"/>
        <v/>
      </c>
      <c r="D883" s="35"/>
      <c r="E883" s="36"/>
      <c r="F883" s="37"/>
      <c r="G883" s="38"/>
      <c r="H883" s="38"/>
      <c r="I883" s="38"/>
      <c r="J883" s="38"/>
      <c r="K883" s="24" t="str">
        <f>IFERROR(VLOOKUP(J883,'ДДС статьи'!$A$2:$D$210,3,FALSE),"")</f>
        <v/>
      </c>
      <c r="L883" s="24" t="str">
        <f>IFERROR(VLOOKUP(J883,'ДДС статьи'!$A$2:$D$210,2,FALSE),"")</f>
        <v/>
      </c>
      <c r="M883" s="24" t="str">
        <f>IFERROR(VLOOKUP(J883,'ДДС статьи'!$A$2:$D$210,4,FALSE),"")</f>
        <v/>
      </c>
      <c r="N883" s="33"/>
      <c r="O883" s="39"/>
    </row>
    <row r="884">
      <c r="A884" s="24" t="str">
        <f>IFERROR(VLOOKUP(C884,'Технический лист'!$A$3:$B$14,2,FALSE),"")</f>
        <v/>
      </c>
      <c r="B884" s="24" t="str">
        <f t="shared" si="1"/>
        <v/>
      </c>
      <c r="C884" s="24" t="str">
        <f t="shared" si="2"/>
        <v/>
      </c>
      <c r="D884" s="35"/>
      <c r="E884" s="36"/>
      <c r="F884" s="37"/>
      <c r="G884" s="38"/>
      <c r="H884" s="38"/>
      <c r="I884" s="38"/>
      <c r="J884" s="38"/>
      <c r="K884" s="24" t="str">
        <f>IFERROR(VLOOKUP(J884,'ДДС статьи'!$A$2:$D$210,3,FALSE),"")</f>
        <v/>
      </c>
      <c r="L884" s="24" t="str">
        <f>IFERROR(VLOOKUP(J884,'ДДС статьи'!$A$2:$D$210,2,FALSE),"")</f>
        <v/>
      </c>
      <c r="M884" s="24" t="str">
        <f>IFERROR(VLOOKUP(J884,'ДДС статьи'!$A$2:$D$210,4,FALSE),"")</f>
        <v/>
      </c>
      <c r="N884" s="33"/>
      <c r="O884" s="39"/>
    </row>
    <row r="885">
      <c r="A885" s="24" t="str">
        <f>IFERROR(VLOOKUP(C885,'Технический лист'!$A$3:$B$14,2,FALSE),"")</f>
        <v/>
      </c>
      <c r="B885" s="24" t="str">
        <f t="shared" si="1"/>
        <v/>
      </c>
      <c r="C885" s="24" t="str">
        <f t="shared" si="2"/>
        <v/>
      </c>
      <c r="D885" s="35"/>
      <c r="E885" s="36"/>
      <c r="F885" s="37"/>
      <c r="G885" s="38"/>
      <c r="H885" s="38"/>
      <c r="I885" s="38"/>
      <c r="J885" s="38"/>
      <c r="K885" s="24" t="str">
        <f>IFERROR(VLOOKUP(J885,'ДДС статьи'!$A$2:$D$210,3,FALSE),"")</f>
        <v/>
      </c>
      <c r="L885" s="24" t="str">
        <f>IFERROR(VLOOKUP(J885,'ДДС статьи'!$A$2:$D$210,2,FALSE),"")</f>
        <v/>
      </c>
      <c r="M885" s="24" t="str">
        <f>IFERROR(VLOOKUP(J885,'ДДС статьи'!$A$2:$D$210,4,FALSE),"")</f>
        <v/>
      </c>
      <c r="N885" s="33"/>
      <c r="O885" s="39"/>
    </row>
    <row r="886">
      <c r="A886" s="24" t="str">
        <f>IFERROR(VLOOKUP(C886,'Технический лист'!$A$3:$B$14,2,FALSE),"")</f>
        <v/>
      </c>
      <c r="B886" s="24" t="str">
        <f t="shared" si="1"/>
        <v/>
      </c>
      <c r="C886" s="24" t="str">
        <f t="shared" si="2"/>
        <v/>
      </c>
      <c r="D886" s="35"/>
      <c r="E886" s="36"/>
      <c r="F886" s="37"/>
      <c r="G886" s="38"/>
      <c r="H886" s="38"/>
      <c r="I886" s="38"/>
      <c r="J886" s="38"/>
      <c r="K886" s="24" t="str">
        <f>IFERROR(VLOOKUP(J886,'ДДС статьи'!$A$2:$D$210,3,FALSE),"")</f>
        <v/>
      </c>
      <c r="L886" s="24" t="str">
        <f>IFERROR(VLOOKUP(J886,'ДДС статьи'!$A$2:$D$210,2,FALSE),"")</f>
        <v/>
      </c>
      <c r="M886" s="24" t="str">
        <f>IFERROR(VLOOKUP(J886,'ДДС статьи'!$A$2:$D$210,4,FALSE),"")</f>
        <v/>
      </c>
      <c r="N886" s="33"/>
      <c r="O886" s="39"/>
    </row>
    <row r="887">
      <c r="A887" s="24" t="str">
        <f>IFERROR(VLOOKUP(C887,'Технический лист'!$A$3:$B$14,2,FALSE),"")</f>
        <v/>
      </c>
      <c r="B887" s="24" t="str">
        <f t="shared" si="1"/>
        <v/>
      </c>
      <c r="C887" s="24" t="str">
        <f t="shared" si="2"/>
        <v/>
      </c>
      <c r="D887" s="35"/>
      <c r="E887" s="36"/>
      <c r="F887" s="37"/>
      <c r="G887" s="38"/>
      <c r="H887" s="38"/>
      <c r="I887" s="38"/>
      <c r="J887" s="38"/>
      <c r="K887" s="24" t="str">
        <f>IFERROR(VLOOKUP(J887,'ДДС статьи'!$A$2:$D$210,3,FALSE),"")</f>
        <v/>
      </c>
      <c r="L887" s="24" t="str">
        <f>IFERROR(VLOOKUP(J887,'ДДС статьи'!$A$2:$D$210,2,FALSE),"")</f>
        <v/>
      </c>
      <c r="M887" s="24" t="str">
        <f>IFERROR(VLOOKUP(J887,'ДДС статьи'!$A$2:$D$210,4,FALSE),"")</f>
        <v/>
      </c>
      <c r="N887" s="33"/>
      <c r="O887" s="39"/>
    </row>
    <row r="888">
      <c r="A888" s="24" t="str">
        <f>IFERROR(VLOOKUP(C888,'Технический лист'!$A$3:$B$14,2,FALSE),"")</f>
        <v/>
      </c>
      <c r="B888" s="24" t="str">
        <f t="shared" si="1"/>
        <v/>
      </c>
      <c r="C888" s="24" t="str">
        <f t="shared" si="2"/>
        <v/>
      </c>
      <c r="D888" s="35"/>
      <c r="E888" s="36"/>
      <c r="F888" s="37"/>
      <c r="G888" s="38"/>
      <c r="H888" s="38"/>
      <c r="I888" s="38"/>
      <c r="J888" s="38"/>
      <c r="K888" s="24" t="str">
        <f>IFERROR(VLOOKUP(J888,'ДДС статьи'!$A$2:$D$210,3,FALSE),"")</f>
        <v/>
      </c>
      <c r="L888" s="24" t="str">
        <f>IFERROR(VLOOKUP(J888,'ДДС статьи'!$A$2:$D$210,2,FALSE),"")</f>
        <v/>
      </c>
      <c r="M888" s="24" t="str">
        <f>IFERROR(VLOOKUP(J888,'ДДС статьи'!$A$2:$D$210,4,FALSE),"")</f>
        <v/>
      </c>
      <c r="N888" s="33"/>
      <c r="O888" s="39"/>
    </row>
    <row r="889">
      <c r="A889" s="24" t="str">
        <f>IFERROR(VLOOKUP(C889,'Технический лист'!$A$3:$B$14,2,FALSE),"")</f>
        <v/>
      </c>
      <c r="B889" s="24" t="str">
        <f t="shared" si="1"/>
        <v/>
      </c>
      <c r="C889" s="24" t="str">
        <f t="shared" si="2"/>
        <v/>
      </c>
      <c r="D889" s="35"/>
      <c r="E889" s="36"/>
      <c r="F889" s="37"/>
      <c r="G889" s="38"/>
      <c r="H889" s="38"/>
      <c r="I889" s="38"/>
      <c r="J889" s="38"/>
      <c r="K889" s="24" t="str">
        <f>IFERROR(VLOOKUP(J889,'ДДС статьи'!$A$2:$D$210,3,FALSE),"")</f>
        <v/>
      </c>
      <c r="L889" s="24" t="str">
        <f>IFERROR(VLOOKUP(J889,'ДДС статьи'!$A$2:$D$210,2,FALSE),"")</f>
        <v/>
      </c>
      <c r="M889" s="24" t="str">
        <f>IFERROR(VLOOKUP(J889,'ДДС статьи'!$A$2:$D$210,4,FALSE),"")</f>
        <v/>
      </c>
      <c r="N889" s="33"/>
      <c r="O889" s="39"/>
    </row>
    <row r="890">
      <c r="A890" s="24" t="str">
        <f>IFERROR(VLOOKUP(C890,'Технический лист'!$A$3:$B$14,2,FALSE),"")</f>
        <v/>
      </c>
      <c r="B890" s="24" t="str">
        <f t="shared" si="1"/>
        <v/>
      </c>
      <c r="C890" s="24" t="str">
        <f t="shared" si="2"/>
        <v/>
      </c>
      <c r="D890" s="35"/>
      <c r="E890" s="36"/>
      <c r="F890" s="37"/>
      <c r="G890" s="38"/>
      <c r="H890" s="38"/>
      <c r="I890" s="38"/>
      <c r="J890" s="38"/>
      <c r="K890" s="24" t="str">
        <f>IFERROR(VLOOKUP(J890,'ДДС статьи'!$A$2:$D$210,3,FALSE),"")</f>
        <v/>
      </c>
      <c r="L890" s="24" t="str">
        <f>IFERROR(VLOOKUP(J890,'ДДС статьи'!$A$2:$D$210,2,FALSE),"")</f>
        <v/>
      </c>
      <c r="M890" s="24" t="str">
        <f>IFERROR(VLOOKUP(J890,'ДДС статьи'!$A$2:$D$210,4,FALSE),"")</f>
        <v/>
      </c>
      <c r="N890" s="33"/>
      <c r="O890" s="39"/>
    </row>
    <row r="891">
      <c r="A891" s="24" t="str">
        <f>IFERROR(VLOOKUP(C891,'Технический лист'!$A$3:$B$14,2,FALSE),"")</f>
        <v/>
      </c>
      <c r="B891" s="24" t="str">
        <f t="shared" si="1"/>
        <v/>
      </c>
      <c r="C891" s="24" t="str">
        <f t="shared" si="2"/>
        <v/>
      </c>
      <c r="D891" s="35"/>
      <c r="E891" s="36"/>
      <c r="F891" s="37"/>
      <c r="G891" s="38"/>
      <c r="H891" s="38"/>
      <c r="I891" s="38"/>
      <c r="J891" s="38"/>
      <c r="K891" s="24" t="str">
        <f>IFERROR(VLOOKUP(J891,'ДДС статьи'!$A$2:$D$210,3,FALSE),"")</f>
        <v/>
      </c>
      <c r="L891" s="24" t="str">
        <f>IFERROR(VLOOKUP(J891,'ДДС статьи'!$A$2:$D$210,2,FALSE),"")</f>
        <v/>
      </c>
      <c r="M891" s="24" t="str">
        <f>IFERROR(VLOOKUP(J891,'ДДС статьи'!$A$2:$D$210,4,FALSE),"")</f>
        <v/>
      </c>
      <c r="N891" s="33"/>
      <c r="O891" s="39"/>
    </row>
    <row r="892">
      <c r="A892" s="24" t="str">
        <f>IFERROR(VLOOKUP(C892,'Технический лист'!$A$3:$B$14,2,FALSE),"")</f>
        <v/>
      </c>
      <c r="B892" s="24" t="str">
        <f t="shared" si="1"/>
        <v/>
      </c>
      <c r="C892" s="24" t="str">
        <f t="shared" si="2"/>
        <v/>
      </c>
      <c r="D892" s="35"/>
      <c r="E892" s="36"/>
      <c r="F892" s="37"/>
      <c r="G892" s="38"/>
      <c r="H892" s="38"/>
      <c r="I892" s="38"/>
      <c r="J892" s="38"/>
      <c r="K892" s="24" t="str">
        <f>IFERROR(VLOOKUP(J892,'ДДС статьи'!$A$2:$D$210,3,FALSE),"")</f>
        <v/>
      </c>
      <c r="L892" s="24" t="str">
        <f>IFERROR(VLOOKUP(J892,'ДДС статьи'!$A$2:$D$210,2,FALSE),"")</f>
        <v/>
      </c>
      <c r="M892" s="24" t="str">
        <f>IFERROR(VLOOKUP(J892,'ДДС статьи'!$A$2:$D$210,4,FALSE),"")</f>
        <v/>
      </c>
      <c r="N892" s="33"/>
      <c r="O892" s="39"/>
    </row>
    <row r="893">
      <c r="A893" s="24" t="str">
        <f>IFERROR(VLOOKUP(C893,'Технический лист'!$A$3:$B$14,2,FALSE),"")</f>
        <v/>
      </c>
      <c r="B893" s="24" t="str">
        <f t="shared" si="1"/>
        <v/>
      </c>
      <c r="C893" s="24" t="str">
        <f t="shared" si="2"/>
        <v/>
      </c>
      <c r="D893" s="35"/>
      <c r="E893" s="36"/>
      <c r="F893" s="37"/>
      <c r="G893" s="38"/>
      <c r="H893" s="38"/>
      <c r="I893" s="38"/>
      <c r="J893" s="38"/>
      <c r="K893" s="24" t="str">
        <f>IFERROR(VLOOKUP(J893,'ДДС статьи'!$A$2:$D$210,3,FALSE),"")</f>
        <v/>
      </c>
      <c r="L893" s="24" t="str">
        <f>IFERROR(VLOOKUP(J893,'ДДС статьи'!$A$2:$D$210,2,FALSE),"")</f>
        <v/>
      </c>
      <c r="M893" s="24" t="str">
        <f>IFERROR(VLOOKUP(J893,'ДДС статьи'!$A$2:$D$210,4,FALSE),"")</f>
        <v/>
      </c>
      <c r="N893" s="33"/>
      <c r="O893" s="39"/>
    </row>
    <row r="894">
      <c r="A894" s="24" t="str">
        <f>IFERROR(VLOOKUP(C894,'Технический лист'!$A$3:$B$14,2,FALSE),"")</f>
        <v/>
      </c>
      <c r="B894" s="24" t="str">
        <f t="shared" si="1"/>
        <v/>
      </c>
      <c r="C894" s="24" t="str">
        <f t="shared" si="2"/>
        <v/>
      </c>
      <c r="D894" s="35"/>
      <c r="E894" s="36"/>
      <c r="F894" s="37"/>
      <c r="G894" s="38"/>
      <c r="H894" s="38"/>
      <c r="I894" s="38"/>
      <c r="J894" s="38"/>
      <c r="K894" s="24" t="str">
        <f>IFERROR(VLOOKUP(J894,'ДДС статьи'!$A$2:$D$210,3,FALSE),"")</f>
        <v/>
      </c>
      <c r="L894" s="24" t="str">
        <f>IFERROR(VLOOKUP(J894,'ДДС статьи'!$A$2:$D$210,2,FALSE),"")</f>
        <v/>
      </c>
      <c r="M894" s="24" t="str">
        <f>IFERROR(VLOOKUP(J894,'ДДС статьи'!$A$2:$D$210,4,FALSE),"")</f>
        <v/>
      </c>
      <c r="N894" s="33"/>
      <c r="O894" s="39"/>
    </row>
    <row r="895">
      <c r="A895" s="24" t="str">
        <f>IFERROR(VLOOKUP(C895,'Технический лист'!$A$3:$B$14,2,FALSE),"")</f>
        <v/>
      </c>
      <c r="B895" s="24" t="str">
        <f t="shared" si="1"/>
        <v/>
      </c>
      <c r="C895" s="24" t="str">
        <f t="shared" si="2"/>
        <v/>
      </c>
      <c r="D895" s="35"/>
      <c r="E895" s="36"/>
      <c r="F895" s="37"/>
      <c r="G895" s="38"/>
      <c r="H895" s="38"/>
      <c r="I895" s="38"/>
      <c r="J895" s="38"/>
      <c r="K895" s="24" t="str">
        <f>IFERROR(VLOOKUP(J895,'ДДС статьи'!$A$2:$D$210,3,FALSE),"")</f>
        <v/>
      </c>
      <c r="L895" s="24" t="str">
        <f>IFERROR(VLOOKUP(J895,'ДДС статьи'!$A$2:$D$210,2,FALSE),"")</f>
        <v/>
      </c>
      <c r="M895" s="24" t="str">
        <f>IFERROR(VLOOKUP(J895,'ДДС статьи'!$A$2:$D$210,4,FALSE),"")</f>
        <v/>
      </c>
      <c r="N895" s="33"/>
      <c r="O895" s="39"/>
    </row>
    <row r="896">
      <c r="A896" s="24" t="str">
        <f>IFERROR(VLOOKUP(C896,'Технический лист'!$A$3:$B$14,2,FALSE),"")</f>
        <v/>
      </c>
      <c r="B896" s="24" t="str">
        <f t="shared" si="1"/>
        <v/>
      </c>
      <c r="C896" s="24" t="str">
        <f t="shared" si="2"/>
        <v/>
      </c>
      <c r="D896" s="35"/>
      <c r="E896" s="36"/>
      <c r="F896" s="37"/>
      <c r="G896" s="38"/>
      <c r="H896" s="38"/>
      <c r="I896" s="38"/>
      <c r="J896" s="38"/>
      <c r="K896" s="24" t="str">
        <f>IFERROR(VLOOKUP(J896,'ДДС статьи'!$A$2:$D$210,3,FALSE),"")</f>
        <v/>
      </c>
      <c r="L896" s="24" t="str">
        <f>IFERROR(VLOOKUP(J896,'ДДС статьи'!$A$2:$D$210,2,FALSE),"")</f>
        <v/>
      </c>
      <c r="M896" s="24" t="str">
        <f>IFERROR(VLOOKUP(J896,'ДДС статьи'!$A$2:$D$210,4,FALSE),"")</f>
        <v/>
      </c>
      <c r="N896" s="33"/>
      <c r="O896" s="39"/>
    </row>
    <row r="897">
      <c r="A897" s="24" t="str">
        <f>IFERROR(VLOOKUP(C897,'Технический лист'!$A$3:$B$14,2,FALSE),"")</f>
        <v/>
      </c>
      <c r="B897" s="24" t="str">
        <f t="shared" si="1"/>
        <v/>
      </c>
      <c r="C897" s="24" t="str">
        <f t="shared" si="2"/>
        <v/>
      </c>
      <c r="D897" s="35"/>
      <c r="E897" s="36"/>
      <c r="F897" s="37"/>
      <c r="G897" s="38"/>
      <c r="H897" s="38"/>
      <c r="I897" s="38"/>
      <c r="J897" s="38"/>
      <c r="K897" s="24" t="str">
        <f>IFERROR(VLOOKUP(J897,'ДДС статьи'!$A$2:$D$210,3,FALSE),"")</f>
        <v/>
      </c>
      <c r="L897" s="24" t="str">
        <f>IFERROR(VLOOKUP(J897,'ДДС статьи'!$A$2:$D$210,2,FALSE),"")</f>
        <v/>
      </c>
      <c r="M897" s="24" t="str">
        <f>IFERROR(VLOOKUP(J897,'ДДС статьи'!$A$2:$D$210,4,FALSE),"")</f>
        <v/>
      </c>
      <c r="N897" s="33"/>
      <c r="O897" s="39"/>
    </row>
    <row r="898">
      <c r="A898" s="24" t="str">
        <f>IFERROR(VLOOKUP(C898,'Технический лист'!$A$3:$B$14,2,FALSE),"")</f>
        <v/>
      </c>
      <c r="B898" s="24" t="str">
        <f t="shared" si="1"/>
        <v/>
      </c>
      <c r="C898" s="24" t="str">
        <f t="shared" si="2"/>
        <v/>
      </c>
      <c r="D898" s="35"/>
      <c r="E898" s="36"/>
      <c r="F898" s="37"/>
      <c r="G898" s="38"/>
      <c r="H898" s="38"/>
      <c r="I898" s="38"/>
      <c r="J898" s="38"/>
      <c r="K898" s="24" t="str">
        <f>IFERROR(VLOOKUP(J898,'ДДС статьи'!$A$2:$D$210,3,FALSE),"")</f>
        <v/>
      </c>
      <c r="L898" s="24" t="str">
        <f>IFERROR(VLOOKUP(J898,'ДДС статьи'!$A$2:$D$210,2,FALSE),"")</f>
        <v/>
      </c>
      <c r="M898" s="24" t="str">
        <f>IFERROR(VLOOKUP(J898,'ДДС статьи'!$A$2:$D$210,4,FALSE),"")</f>
        <v/>
      </c>
      <c r="N898" s="33"/>
      <c r="O898" s="39"/>
    </row>
    <row r="899">
      <c r="A899" s="24" t="str">
        <f>IFERROR(VLOOKUP(C899,'Технический лист'!$A$3:$B$14,2,FALSE),"")</f>
        <v/>
      </c>
      <c r="B899" s="24" t="str">
        <f t="shared" si="1"/>
        <v/>
      </c>
      <c r="C899" s="24" t="str">
        <f t="shared" si="2"/>
        <v/>
      </c>
      <c r="D899" s="35"/>
      <c r="E899" s="36"/>
      <c r="F899" s="37"/>
      <c r="G899" s="38"/>
      <c r="H899" s="38"/>
      <c r="I899" s="38"/>
      <c r="J899" s="38"/>
      <c r="K899" s="24" t="str">
        <f>IFERROR(VLOOKUP(J899,'ДДС статьи'!$A$2:$D$210,3,FALSE),"")</f>
        <v/>
      </c>
      <c r="L899" s="24" t="str">
        <f>IFERROR(VLOOKUP(J899,'ДДС статьи'!$A$2:$D$210,2,FALSE),"")</f>
        <v/>
      </c>
      <c r="M899" s="24" t="str">
        <f>IFERROR(VLOOKUP(J899,'ДДС статьи'!$A$2:$D$210,4,FALSE),"")</f>
        <v/>
      </c>
      <c r="N899" s="33"/>
      <c r="O899" s="39"/>
    </row>
    <row r="900">
      <c r="A900" s="24" t="str">
        <f>IFERROR(VLOOKUP(C900,'Технический лист'!$A$3:$B$14,2,FALSE),"")</f>
        <v/>
      </c>
      <c r="B900" s="24" t="str">
        <f t="shared" si="1"/>
        <v/>
      </c>
      <c r="C900" s="24" t="str">
        <f t="shared" si="2"/>
        <v/>
      </c>
      <c r="D900" s="35"/>
      <c r="E900" s="36"/>
      <c r="F900" s="37"/>
      <c r="G900" s="38"/>
      <c r="H900" s="38"/>
      <c r="I900" s="38"/>
      <c r="J900" s="38"/>
      <c r="K900" s="24" t="str">
        <f>IFERROR(VLOOKUP(J900,'ДДС статьи'!$A$2:$D$210,3,FALSE),"")</f>
        <v/>
      </c>
      <c r="L900" s="24" t="str">
        <f>IFERROR(VLOOKUP(J900,'ДДС статьи'!$A$2:$D$210,2,FALSE),"")</f>
        <v/>
      </c>
      <c r="M900" s="24" t="str">
        <f>IFERROR(VLOOKUP(J900,'ДДС статьи'!$A$2:$D$210,4,FALSE),"")</f>
        <v/>
      </c>
      <c r="N900" s="33"/>
      <c r="O900" s="39"/>
    </row>
    <row r="901">
      <c r="A901" s="24" t="str">
        <f>IFERROR(VLOOKUP(C901,'Технический лист'!$A$3:$B$14,2,FALSE),"")</f>
        <v/>
      </c>
      <c r="B901" s="24" t="str">
        <f t="shared" si="1"/>
        <v/>
      </c>
      <c r="C901" s="24" t="str">
        <f t="shared" si="2"/>
        <v/>
      </c>
      <c r="D901" s="35"/>
      <c r="E901" s="36"/>
      <c r="F901" s="37"/>
      <c r="G901" s="38"/>
      <c r="H901" s="38"/>
      <c r="I901" s="38"/>
      <c r="J901" s="38"/>
      <c r="K901" s="24" t="str">
        <f>IFERROR(VLOOKUP(J901,'ДДС статьи'!$A$2:$D$210,3,FALSE),"")</f>
        <v/>
      </c>
      <c r="L901" s="24" t="str">
        <f>IFERROR(VLOOKUP(J901,'ДДС статьи'!$A$2:$D$210,2,FALSE),"")</f>
        <v/>
      </c>
      <c r="M901" s="24" t="str">
        <f>IFERROR(VLOOKUP(J901,'ДДС статьи'!$A$2:$D$210,4,FALSE),"")</f>
        <v/>
      </c>
      <c r="N901" s="33"/>
      <c r="O901" s="39"/>
    </row>
    <row r="902">
      <c r="A902" s="24" t="str">
        <f>IFERROR(VLOOKUP(C902,'Технический лист'!$A$3:$B$14,2,FALSE),"")</f>
        <v/>
      </c>
      <c r="B902" s="24" t="str">
        <f t="shared" si="1"/>
        <v/>
      </c>
      <c r="C902" s="24" t="str">
        <f t="shared" si="2"/>
        <v/>
      </c>
      <c r="D902" s="35"/>
      <c r="E902" s="36"/>
      <c r="F902" s="37"/>
      <c r="G902" s="38"/>
      <c r="H902" s="38"/>
      <c r="I902" s="38"/>
      <c r="J902" s="38"/>
      <c r="K902" s="24" t="str">
        <f>IFERROR(VLOOKUP(J902,'ДДС статьи'!$A$2:$D$210,3,FALSE),"")</f>
        <v/>
      </c>
      <c r="L902" s="24" t="str">
        <f>IFERROR(VLOOKUP(J902,'ДДС статьи'!$A$2:$D$210,2,FALSE),"")</f>
        <v/>
      </c>
      <c r="M902" s="24" t="str">
        <f>IFERROR(VLOOKUP(J902,'ДДС статьи'!$A$2:$D$210,4,FALSE),"")</f>
        <v/>
      </c>
      <c r="N902" s="33"/>
      <c r="O902" s="39"/>
    </row>
    <row r="903">
      <c r="A903" s="24" t="str">
        <f>IFERROR(VLOOKUP(C903,'Технический лист'!$A$3:$B$14,2,FALSE),"")</f>
        <v/>
      </c>
      <c r="B903" s="24" t="str">
        <f t="shared" si="1"/>
        <v/>
      </c>
      <c r="C903" s="24" t="str">
        <f t="shared" si="2"/>
        <v/>
      </c>
      <c r="D903" s="35"/>
      <c r="E903" s="36"/>
      <c r="F903" s="37"/>
      <c r="G903" s="38"/>
      <c r="H903" s="38"/>
      <c r="I903" s="38"/>
      <c r="J903" s="38"/>
      <c r="K903" s="24" t="str">
        <f>IFERROR(VLOOKUP(J903,'ДДС статьи'!$A$2:$D$210,3,FALSE),"")</f>
        <v/>
      </c>
      <c r="L903" s="24" t="str">
        <f>IFERROR(VLOOKUP(J903,'ДДС статьи'!$A$2:$D$210,2,FALSE),"")</f>
        <v/>
      </c>
      <c r="M903" s="24" t="str">
        <f>IFERROR(VLOOKUP(J903,'ДДС статьи'!$A$2:$D$210,4,FALSE),"")</f>
        <v/>
      </c>
      <c r="N903" s="33"/>
      <c r="O903" s="39"/>
    </row>
    <row r="904">
      <c r="A904" s="24" t="str">
        <f>IFERROR(VLOOKUP(C904,'Технический лист'!$A$3:$B$14,2,FALSE),"")</f>
        <v/>
      </c>
      <c r="B904" s="24" t="str">
        <f t="shared" si="1"/>
        <v/>
      </c>
      <c r="C904" s="24" t="str">
        <f t="shared" si="2"/>
        <v/>
      </c>
      <c r="D904" s="35"/>
      <c r="E904" s="36"/>
      <c r="F904" s="37"/>
      <c r="G904" s="38"/>
      <c r="H904" s="38"/>
      <c r="I904" s="38"/>
      <c r="J904" s="38"/>
      <c r="K904" s="24" t="str">
        <f>IFERROR(VLOOKUP(J904,'ДДС статьи'!$A$2:$D$210,3,FALSE),"")</f>
        <v/>
      </c>
      <c r="L904" s="24" t="str">
        <f>IFERROR(VLOOKUP(J904,'ДДС статьи'!$A$2:$D$210,2,FALSE),"")</f>
        <v/>
      </c>
      <c r="M904" s="24" t="str">
        <f>IFERROR(VLOOKUP(J904,'ДДС статьи'!$A$2:$D$210,4,FALSE),"")</f>
        <v/>
      </c>
      <c r="N904" s="33"/>
      <c r="O904" s="39"/>
    </row>
    <row r="905">
      <c r="A905" s="24" t="str">
        <f>IFERROR(VLOOKUP(C905,'Технический лист'!$A$3:$B$14,2,FALSE),"")</f>
        <v/>
      </c>
      <c r="B905" s="24" t="str">
        <f t="shared" si="1"/>
        <v/>
      </c>
      <c r="C905" s="24" t="str">
        <f t="shared" si="2"/>
        <v/>
      </c>
      <c r="D905" s="35"/>
      <c r="E905" s="36"/>
      <c r="F905" s="37"/>
      <c r="G905" s="38"/>
      <c r="H905" s="38"/>
      <c r="I905" s="38"/>
      <c r="J905" s="38"/>
      <c r="K905" s="24" t="str">
        <f>IFERROR(VLOOKUP(J905,'ДДС статьи'!$A$2:$D$210,3,FALSE),"")</f>
        <v/>
      </c>
      <c r="L905" s="24" t="str">
        <f>IFERROR(VLOOKUP(J905,'ДДС статьи'!$A$2:$D$210,2,FALSE),"")</f>
        <v/>
      </c>
      <c r="M905" s="24" t="str">
        <f>IFERROR(VLOOKUP(J905,'ДДС статьи'!$A$2:$D$210,4,FALSE),"")</f>
        <v/>
      </c>
      <c r="N905" s="33"/>
      <c r="O905" s="39"/>
    </row>
    <row r="906">
      <c r="A906" s="24" t="str">
        <f>IFERROR(VLOOKUP(C906,'Технический лист'!$A$3:$B$14,2,FALSE),"")</f>
        <v/>
      </c>
      <c r="B906" s="24" t="str">
        <f t="shared" si="1"/>
        <v/>
      </c>
      <c r="C906" s="24" t="str">
        <f t="shared" si="2"/>
        <v/>
      </c>
      <c r="D906" s="35"/>
      <c r="E906" s="36"/>
      <c r="F906" s="37"/>
      <c r="G906" s="38"/>
      <c r="H906" s="38"/>
      <c r="I906" s="38"/>
      <c r="J906" s="38"/>
      <c r="K906" s="24" t="str">
        <f>IFERROR(VLOOKUP(J906,'ДДС статьи'!$A$2:$D$210,3,FALSE),"")</f>
        <v/>
      </c>
      <c r="L906" s="24" t="str">
        <f>IFERROR(VLOOKUP(J906,'ДДС статьи'!$A$2:$D$210,2,FALSE),"")</f>
        <v/>
      </c>
      <c r="M906" s="24" t="str">
        <f>IFERROR(VLOOKUP(J906,'ДДС статьи'!$A$2:$D$210,4,FALSE),"")</f>
        <v/>
      </c>
      <c r="N906" s="33"/>
      <c r="O906" s="39"/>
    </row>
    <row r="907">
      <c r="A907" s="24" t="str">
        <f>IFERROR(VLOOKUP(C907,'Технический лист'!$A$3:$B$14,2,FALSE),"")</f>
        <v/>
      </c>
      <c r="B907" s="24" t="str">
        <f t="shared" si="1"/>
        <v/>
      </c>
      <c r="C907" s="24" t="str">
        <f t="shared" si="2"/>
        <v/>
      </c>
      <c r="D907" s="35"/>
      <c r="E907" s="36"/>
      <c r="F907" s="37"/>
      <c r="G907" s="38"/>
      <c r="H907" s="38"/>
      <c r="I907" s="38"/>
      <c r="J907" s="38"/>
      <c r="K907" s="24" t="str">
        <f>IFERROR(VLOOKUP(J907,'ДДС статьи'!$A$2:$D$210,3,FALSE),"")</f>
        <v/>
      </c>
      <c r="L907" s="24" t="str">
        <f>IFERROR(VLOOKUP(J907,'ДДС статьи'!$A$2:$D$210,2,FALSE),"")</f>
        <v/>
      </c>
      <c r="M907" s="24" t="str">
        <f>IFERROR(VLOOKUP(J907,'ДДС статьи'!$A$2:$D$210,4,FALSE),"")</f>
        <v/>
      </c>
      <c r="N907" s="33"/>
      <c r="O907" s="39"/>
    </row>
    <row r="908">
      <c r="A908" s="24" t="str">
        <f>IFERROR(VLOOKUP(C908,'Технический лист'!$A$3:$B$14,2,FALSE),"")</f>
        <v/>
      </c>
      <c r="B908" s="24" t="str">
        <f t="shared" si="1"/>
        <v/>
      </c>
      <c r="C908" s="24" t="str">
        <f t="shared" si="2"/>
        <v/>
      </c>
      <c r="D908" s="35"/>
      <c r="E908" s="36"/>
      <c r="F908" s="37"/>
      <c r="G908" s="38"/>
      <c r="H908" s="38"/>
      <c r="I908" s="38"/>
      <c r="J908" s="38"/>
      <c r="K908" s="24" t="str">
        <f>IFERROR(VLOOKUP(J908,'ДДС статьи'!$A$2:$D$210,3,FALSE),"")</f>
        <v/>
      </c>
      <c r="L908" s="24" t="str">
        <f>IFERROR(VLOOKUP(J908,'ДДС статьи'!$A$2:$D$210,2,FALSE),"")</f>
        <v/>
      </c>
      <c r="M908" s="24" t="str">
        <f>IFERROR(VLOOKUP(J908,'ДДС статьи'!$A$2:$D$210,4,FALSE),"")</f>
        <v/>
      </c>
      <c r="N908" s="33"/>
      <c r="O908" s="39"/>
    </row>
    <row r="909">
      <c r="A909" s="24" t="str">
        <f>IFERROR(VLOOKUP(C909,'Технический лист'!$A$3:$B$14,2,FALSE),"")</f>
        <v/>
      </c>
      <c r="B909" s="24" t="str">
        <f t="shared" si="1"/>
        <v/>
      </c>
      <c r="C909" s="24" t="str">
        <f t="shared" si="2"/>
        <v/>
      </c>
      <c r="D909" s="35"/>
      <c r="E909" s="36"/>
      <c r="F909" s="37"/>
      <c r="G909" s="38"/>
      <c r="H909" s="38"/>
      <c r="I909" s="38"/>
      <c r="J909" s="38"/>
      <c r="K909" s="24" t="str">
        <f>IFERROR(VLOOKUP(J909,'ДДС статьи'!$A$2:$D$210,3,FALSE),"")</f>
        <v/>
      </c>
      <c r="L909" s="24" t="str">
        <f>IFERROR(VLOOKUP(J909,'ДДС статьи'!$A$2:$D$210,2,FALSE),"")</f>
        <v/>
      </c>
      <c r="M909" s="24" t="str">
        <f>IFERROR(VLOOKUP(J909,'ДДС статьи'!$A$2:$D$210,4,FALSE),"")</f>
        <v/>
      </c>
      <c r="N909" s="33"/>
      <c r="O909" s="39"/>
    </row>
    <row r="910">
      <c r="A910" s="24" t="str">
        <f>IFERROR(VLOOKUP(C910,'Технический лист'!$A$3:$B$14,2,FALSE),"")</f>
        <v/>
      </c>
      <c r="B910" s="24" t="str">
        <f t="shared" si="1"/>
        <v/>
      </c>
      <c r="C910" s="24" t="str">
        <f t="shared" si="2"/>
        <v/>
      </c>
      <c r="D910" s="35"/>
      <c r="E910" s="36"/>
      <c r="F910" s="37"/>
      <c r="G910" s="38"/>
      <c r="H910" s="38"/>
      <c r="I910" s="38"/>
      <c r="J910" s="38"/>
      <c r="K910" s="24" t="str">
        <f>IFERROR(VLOOKUP(J910,'ДДС статьи'!$A$2:$D$210,3,FALSE),"")</f>
        <v/>
      </c>
      <c r="L910" s="24" t="str">
        <f>IFERROR(VLOOKUP(J910,'ДДС статьи'!$A$2:$D$210,2,FALSE),"")</f>
        <v/>
      </c>
      <c r="M910" s="24" t="str">
        <f>IFERROR(VLOOKUP(J910,'ДДС статьи'!$A$2:$D$210,4,FALSE),"")</f>
        <v/>
      </c>
      <c r="N910" s="33"/>
      <c r="O910" s="39"/>
    </row>
    <row r="911">
      <c r="A911" s="24" t="str">
        <f>IFERROR(VLOOKUP(C911,'Технический лист'!$A$3:$B$14,2,FALSE),"")</f>
        <v/>
      </c>
      <c r="B911" s="24" t="str">
        <f t="shared" si="1"/>
        <v/>
      </c>
      <c r="C911" s="24" t="str">
        <f t="shared" si="2"/>
        <v/>
      </c>
      <c r="D911" s="35"/>
      <c r="E911" s="36"/>
      <c r="F911" s="37"/>
      <c r="G911" s="38"/>
      <c r="H911" s="38"/>
      <c r="I911" s="38"/>
      <c r="J911" s="38"/>
      <c r="K911" s="24" t="str">
        <f>IFERROR(VLOOKUP(J911,'ДДС статьи'!$A$2:$D$210,3,FALSE),"")</f>
        <v/>
      </c>
      <c r="L911" s="24" t="str">
        <f>IFERROR(VLOOKUP(J911,'ДДС статьи'!$A$2:$D$210,2,FALSE),"")</f>
        <v/>
      </c>
      <c r="M911" s="24" t="str">
        <f>IFERROR(VLOOKUP(J911,'ДДС статьи'!$A$2:$D$210,4,FALSE),"")</f>
        <v/>
      </c>
      <c r="N911" s="33"/>
      <c r="O911" s="39"/>
    </row>
    <row r="912">
      <c r="A912" s="24" t="str">
        <f>IFERROR(VLOOKUP(C912,'Технический лист'!$A$3:$B$14,2,FALSE),"")</f>
        <v/>
      </c>
      <c r="B912" s="24" t="str">
        <f t="shared" si="1"/>
        <v/>
      </c>
      <c r="C912" s="24" t="str">
        <f t="shared" si="2"/>
        <v/>
      </c>
      <c r="D912" s="35"/>
      <c r="E912" s="36"/>
      <c r="F912" s="37"/>
      <c r="G912" s="38"/>
      <c r="H912" s="38"/>
      <c r="I912" s="38"/>
      <c r="J912" s="38"/>
      <c r="K912" s="24" t="str">
        <f>IFERROR(VLOOKUP(J912,'ДДС статьи'!$A$2:$D$210,3,FALSE),"")</f>
        <v/>
      </c>
      <c r="L912" s="24" t="str">
        <f>IFERROR(VLOOKUP(J912,'ДДС статьи'!$A$2:$D$210,2,FALSE),"")</f>
        <v/>
      </c>
      <c r="M912" s="24" t="str">
        <f>IFERROR(VLOOKUP(J912,'ДДС статьи'!$A$2:$D$210,4,FALSE),"")</f>
        <v/>
      </c>
      <c r="N912" s="33"/>
      <c r="O912" s="39"/>
    </row>
    <row r="913">
      <c r="A913" s="24" t="str">
        <f>IFERROR(VLOOKUP(C913,'Технический лист'!$A$3:$B$14,2,FALSE),"")</f>
        <v/>
      </c>
      <c r="B913" s="24" t="str">
        <f t="shared" si="1"/>
        <v/>
      </c>
      <c r="C913" s="24" t="str">
        <f t="shared" si="2"/>
        <v/>
      </c>
      <c r="D913" s="35"/>
      <c r="E913" s="36"/>
      <c r="F913" s="37"/>
      <c r="G913" s="38"/>
      <c r="H913" s="38"/>
      <c r="I913" s="38"/>
      <c r="J913" s="38"/>
      <c r="K913" s="24" t="str">
        <f>IFERROR(VLOOKUP(J913,'ДДС статьи'!$A$2:$D$210,3,FALSE),"")</f>
        <v/>
      </c>
      <c r="L913" s="24" t="str">
        <f>IFERROR(VLOOKUP(J913,'ДДС статьи'!$A$2:$D$210,2,FALSE),"")</f>
        <v/>
      </c>
      <c r="M913" s="24" t="str">
        <f>IFERROR(VLOOKUP(J913,'ДДС статьи'!$A$2:$D$210,4,FALSE),"")</f>
        <v/>
      </c>
      <c r="N913" s="33"/>
      <c r="O913" s="39"/>
    </row>
    <row r="914">
      <c r="A914" s="24" t="str">
        <f>IFERROR(VLOOKUP(C914,'Технический лист'!$A$3:$B$14,2,FALSE),"")</f>
        <v/>
      </c>
      <c r="B914" s="24" t="str">
        <f t="shared" si="1"/>
        <v/>
      </c>
      <c r="C914" s="24" t="str">
        <f t="shared" si="2"/>
        <v/>
      </c>
      <c r="D914" s="35"/>
      <c r="E914" s="36"/>
      <c r="F914" s="37"/>
      <c r="G914" s="38"/>
      <c r="H914" s="38"/>
      <c r="I914" s="38"/>
      <c r="J914" s="38"/>
      <c r="K914" s="24" t="str">
        <f>IFERROR(VLOOKUP(J914,'ДДС статьи'!$A$2:$D$210,3,FALSE),"")</f>
        <v/>
      </c>
      <c r="L914" s="24" t="str">
        <f>IFERROR(VLOOKUP(J914,'ДДС статьи'!$A$2:$D$210,2,FALSE),"")</f>
        <v/>
      </c>
      <c r="M914" s="24" t="str">
        <f>IFERROR(VLOOKUP(J914,'ДДС статьи'!$A$2:$D$210,4,FALSE),"")</f>
        <v/>
      </c>
      <c r="N914" s="33"/>
      <c r="O914" s="39"/>
    </row>
    <row r="915">
      <c r="A915" s="24" t="str">
        <f>IFERROR(VLOOKUP(C915,'Технический лист'!$A$3:$B$14,2,FALSE),"")</f>
        <v/>
      </c>
      <c r="B915" s="24" t="str">
        <f t="shared" si="1"/>
        <v/>
      </c>
      <c r="C915" s="24" t="str">
        <f t="shared" si="2"/>
        <v/>
      </c>
      <c r="D915" s="35"/>
      <c r="E915" s="36"/>
      <c r="F915" s="37"/>
      <c r="G915" s="38"/>
      <c r="H915" s="38"/>
      <c r="I915" s="38"/>
      <c r="J915" s="38"/>
      <c r="K915" s="24" t="str">
        <f>IFERROR(VLOOKUP(J915,'ДДС статьи'!$A$2:$D$210,3,FALSE),"")</f>
        <v/>
      </c>
      <c r="L915" s="24" t="str">
        <f>IFERROR(VLOOKUP(J915,'ДДС статьи'!$A$2:$D$210,2,FALSE),"")</f>
        <v/>
      </c>
      <c r="M915" s="24" t="str">
        <f>IFERROR(VLOOKUP(J915,'ДДС статьи'!$A$2:$D$210,4,FALSE),"")</f>
        <v/>
      </c>
      <c r="N915" s="33"/>
      <c r="O915" s="39"/>
    </row>
    <row r="916">
      <c r="A916" s="24" t="str">
        <f>IFERROR(VLOOKUP(C916,'Технический лист'!$A$3:$B$14,2,FALSE),"")</f>
        <v/>
      </c>
      <c r="B916" s="24" t="str">
        <f t="shared" si="1"/>
        <v/>
      </c>
      <c r="C916" s="24" t="str">
        <f t="shared" si="2"/>
        <v/>
      </c>
      <c r="D916" s="35"/>
      <c r="E916" s="36"/>
      <c r="F916" s="37"/>
      <c r="G916" s="38"/>
      <c r="H916" s="38"/>
      <c r="I916" s="38"/>
      <c r="J916" s="38"/>
      <c r="K916" s="24" t="str">
        <f>IFERROR(VLOOKUP(J916,'ДДС статьи'!$A$2:$D$210,3,FALSE),"")</f>
        <v/>
      </c>
      <c r="L916" s="24" t="str">
        <f>IFERROR(VLOOKUP(J916,'ДДС статьи'!$A$2:$D$210,2,FALSE),"")</f>
        <v/>
      </c>
      <c r="M916" s="24" t="str">
        <f>IFERROR(VLOOKUP(J916,'ДДС статьи'!$A$2:$D$210,4,FALSE),"")</f>
        <v/>
      </c>
      <c r="N916" s="33"/>
      <c r="O916" s="39"/>
    </row>
    <row r="917">
      <c r="A917" s="24" t="str">
        <f>IFERROR(VLOOKUP(C917,'Технический лист'!$A$3:$B$14,2,FALSE),"")</f>
        <v/>
      </c>
      <c r="B917" s="24" t="str">
        <f t="shared" si="1"/>
        <v/>
      </c>
      <c r="C917" s="24" t="str">
        <f t="shared" si="2"/>
        <v/>
      </c>
      <c r="D917" s="35"/>
      <c r="E917" s="36"/>
      <c r="F917" s="37"/>
      <c r="G917" s="38"/>
      <c r="H917" s="38"/>
      <c r="I917" s="38"/>
      <c r="J917" s="38"/>
      <c r="K917" s="24" t="str">
        <f>IFERROR(VLOOKUP(J917,'ДДС статьи'!$A$2:$D$210,3,FALSE),"")</f>
        <v/>
      </c>
      <c r="L917" s="24" t="str">
        <f>IFERROR(VLOOKUP(J917,'ДДС статьи'!$A$2:$D$210,2,FALSE),"")</f>
        <v/>
      </c>
      <c r="M917" s="24" t="str">
        <f>IFERROR(VLOOKUP(J917,'ДДС статьи'!$A$2:$D$210,4,FALSE),"")</f>
        <v/>
      </c>
      <c r="N917" s="33"/>
      <c r="O917" s="39"/>
    </row>
    <row r="918">
      <c r="A918" s="24" t="str">
        <f>IFERROR(VLOOKUP(C918,'Технический лист'!$A$3:$B$14,2,FALSE),"")</f>
        <v/>
      </c>
      <c r="B918" s="24" t="str">
        <f t="shared" si="1"/>
        <v/>
      </c>
      <c r="C918" s="24" t="str">
        <f t="shared" si="2"/>
        <v/>
      </c>
      <c r="D918" s="35"/>
      <c r="E918" s="36"/>
      <c r="F918" s="37"/>
      <c r="G918" s="38"/>
      <c r="H918" s="38"/>
      <c r="I918" s="38"/>
      <c r="J918" s="38"/>
      <c r="K918" s="24" t="str">
        <f>IFERROR(VLOOKUP(J918,'ДДС статьи'!$A$2:$D$210,3,FALSE),"")</f>
        <v/>
      </c>
      <c r="L918" s="24" t="str">
        <f>IFERROR(VLOOKUP(J918,'ДДС статьи'!$A$2:$D$210,2,FALSE),"")</f>
        <v/>
      </c>
      <c r="M918" s="24" t="str">
        <f>IFERROR(VLOOKUP(J918,'ДДС статьи'!$A$2:$D$210,4,FALSE),"")</f>
        <v/>
      </c>
      <c r="N918" s="33"/>
      <c r="O918" s="39"/>
    </row>
    <row r="919">
      <c r="A919" s="24" t="str">
        <f>IFERROR(VLOOKUP(C919,'Технический лист'!$A$3:$B$14,2,FALSE),"")</f>
        <v/>
      </c>
      <c r="B919" s="24" t="str">
        <f t="shared" si="1"/>
        <v/>
      </c>
      <c r="C919" s="24" t="str">
        <f t="shared" si="2"/>
        <v/>
      </c>
      <c r="D919" s="35"/>
      <c r="E919" s="36"/>
      <c r="F919" s="37"/>
      <c r="G919" s="38"/>
      <c r="H919" s="38"/>
      <c r="I919" s="38"/>
      <c r="J919" s="38"/>
      <c r="K919" s="24" t="str">
        <f>IFERROR(VLOOKUP(J919,'ДДС статьи'!$A$2:$D$210,3,FALSE),"")</f>
        <v/>
      </c>
      <c r="L919" s="24" t="str">
        <f>IFERROR(VLOOKUP(J919,'ДДС статьи'!$A$2:$D$210,2,FALSE),"")</f>
        <v/>
      </c>
      <c r="M919" s="24" t="str">
        <f>IFERROR(VLOOKUP(J919,'ДДС статьи'!$A$2:$D$210,4,FALSE),"")</f>
        <v/>
      </c>
      <c r="N919" s="33"/>
      <c r="O919" s="39"/>
    </row>
    <row r="920">
      <c r="A920" s="24" t="str">
        <f>IFERROR(VLOOKUP(C920,'Технический лист'!$A$3:$B$14,2,FALSE),"")</f>
        <v/>
      </c>
      <c r="B920" s="24" t="str">
        <f t="shared" si="1"/>
        <v/>
      </c>
      <c r="C920" s="24" t="str">
        <f t="shared" si="2"/>
        <v/>
      </c>
      <c r="D920" s="35"/>
      <c r="E920" s="36"/>
      <c r="F920" s="37"/>
      <c r="G920" s="38"/>
      <c r="H920" s="38"/>
      <c r="I920" s="38"/>
      <c r="J920" s="38"/>
      <c r="K920" s="24" t="str">
        <f>IFERROR(VLOOKUP(J920,'ДДС статьи'!$A$2:$D$210,3,FALSE),"")</f>
        <v/>
      </c>
      <c r="L920" s="24" t="str">
        <f>IFERROR(VLOOKUP(J920,'ДДС статьи'!$A$2:$D$210,2,FALSE),"")</f>
        <v/>
      </c>
      <c r="M920" s="24" t="str">
        <f>IFERROR(VLOOKUP(J920,'ДДС статьи'!$A$2:$D$210,4,FALSE),"")</f>
        <v/>
      </c>
      <c r="N920" s="33"/>
      <c r="O920" s="39"/>
    </row>
    <row r="921">
      <c r="A921" s="24" t="str">
        <f>IFERROR(VLOOKUP(C921,'Технический лист'!$A$3:$B$14,2,FALSE),"")</f>
        <v/>
      </c>
      <c r="B921" s="24" t="str">
        <f t="shared" si="1"/>
        <v/>
      </c>
      <c r="C921" s="24" t="str">
        <f t="shared" si="2"/>
        <v/>
      </c>
      <c r="D921" s="35"/>
      <c r="E921" s="36"/>
      <c r="F921" s="37"/>
      <c r="G921" s="38"/>
      <c r="H921" s="38"/>
      <c r="I921" s="38"/>
      <c r="J921" s="38"/>
      <c r="K921" s="24" t="str">
        <f>IFERROR(VLOOKUP(J921,'ДДС статьи'!$A$2:$D$210,3,FALSE),"")</f>
        <v/>
      </c>
      <c r="L921" s="24" t="str">
        <f>IFERROR(VLOOKUP(J921,'ДДС статьи'!$A$2:$D$210,2,FALSE),"")</f>
        <v/>
      </c>
      <c r="M921" s="24" t="str">
        <f>IFERROR(VLOOKUP(J921,'ДДС статьи'!$A$2:$D$210,4,FALSE),"")</f>
        <v/>
      </c>
      <c r="N921" s="33"/>
      <c r="O921" s="39"/>
    </row>
    <row r="922">
      <c r="A922" s="24" t="str">
        <f>IFERROR(VLOOKUP(C922,'Технический лист'!$A$3:$B$14,2,FALSE),"")</f>
        <v/>
      </c>
      <c r="B922" s="24" t="str">
        <f t="shared" si="1"/>
        <v/>
      </c>
      <c r="C922" s="24" t="str">
        <f t="shared" si="2"/>
        <v/>
      </c>
      <c r="D922" s="35"/>
      <c r="E922" s="36"/>
      <c r="F922" s="37"/>
      <c r="G922" s="38"/>
      <c r="H922" s="38"/>
      <c r="I922" s="38"/>
      <c r="J922" s="38"/>
      <c r="K922" s="24" t="str">
        <f>IFERROR(VLOOKUP(J922,'ДДС статьи'!$A$2:$D$210,3,FALSE),"")</f>
        <v/>
      </c>
      <c r="L922" s="24" t="str">
        <f>IFERROR(VLOOKUP(J922,'ДДС статьи'!$A$2:$D$210,2,FALSE),"")</f>
        <v/>
      </c>
      <c r="M922" s="24" t="str">
        <f>IFERROR(VLOOKUP(J922,'ДДС статьи'!$A$2:$D$210,4,FALSE),"")</f>
        <v/>
      </c>
      <c r="N922" s="33"/>
      <c r="O922" s="39"/>
    </row>
    <row r="923">
      <c r="A923" s="24" t="str">
        <f>IFERROR(VLOOKUP(C923,'Технический лист'!$A$3:$B$14,2,FALSE),"")</f>
        <v/>
      </c>
      <c r="B923" s="24" t="str">
        <f t="shared" si="1"/>
        <v/>
      </c>
      <c r="C923" s="24" t="str">
        <f t="shared" si="2"/>
        <v/>
      </c>
      <c r="D923" s="35"/>
      <c r="E923" s="36"/>
      <c r="F923" s="37"/>
      <c r="G923" s="38"/>
      <c r="H923" s="38"/>
      <c r="I923" s="38"/>
      <c r="J923" s="38"/>
      <c r="K923" s="24" t="str">
        <f>IFERROR(VLOOKUP(J923,'ДДС статьи'!$A$2:$D$210,3,FALSE),"")</f>
        <v/>
      </c>
      <c r="L923" s="24" t="str">
        <f>IFERROR(VLOOKUP(J923,'ДДС статьи'!$A$2:$D$210,2,FALSE),"")</f>
        <v/>
      </c>
      <c r="M923" s="24" t="str">
        <f>IFERROR(VLOOKUP(J923,'ДДС статьи'!$A$2:$D$210,4,FALSE),"")</f>
        <v/>
      </c>
      <c r="N923" s="33"/>
      <c r="O923" s="39"/>
    </row>
    <row r="924">
      <c r="A924" s="24" t="str">
        <f>IFERROR(VLOOKUP(C924,'Технический лист'!$A$3:$B$14,2,FALSE),"")</f>
        <v/>
      </c>
      <c r="B924" s="24" t="str">
        <f t="shared" si="1"/>
        <v/>
      </c>
      <c r="C924" s="24" t="str">
        <f t="shared" si="2"/>
        <v/>
      </c>
      <c r="D924" s="35"/>
      <c r="E924" s="36"/>
      <c r="F924" s="37"/>
      <c r="G924" s="38"/>
      <c r="H924" s="38"/>
      <c r="I924" s="38"/>
      <c r="J924" s="38"/>
      <c r="K924" s="24" t="str">
        <f>IFERROR(VLOOKUP(J924,'ДДС статьи'!$A$2:$D$210,3,FALSE),"")</f>
        <v/>
      </c>
      <c r="L924" s="24" t="str">
        <f>IFERROR(VLOOKUP(J924,'ДДС статьи'!$A$2:$D$210,2,FALSE),"")</f>
        <v/>
      </c>
      <c r="M924" s="24" t="str">
        <f>IFERROR(VLOOKUP(J924,'ДДС статьи'!$A$2:$D$210,4,FALSE),"")</f>
        <v/>
      </c>
      <c r="N924" s="33"/>
      <c r="O924" s="39"/>
    </row>
    <row r="925">
      <c r="A925" s="24" t="str">
        <f>IFERROR(VLOOKUP(C925,'Технический лист'!$A$3:$B$14,2,FALSE),"")</f>
        <v/>
      </c>
      <c r="B925" s="24" t="str">
        <f t="shared" si="1"/>
        <v/>
      </c>
      <c r="C925" s="24" t="str">
        <f t="shared" si="2"/>
        <v/>
      </c>
      <c r="D925" s="35"/>
      <c r="E925" s="36"/>
      <c r="F925" s="37"/>
      <c r="G925" s="38"/>
      <c r="H925" s="38"/>
      <c r="I925" s="38"/>
      <c r="J925" s="38"/>
      <c r="K925" s="24" t="str">
        <f>IFERROR(VLOOKUP(J925,'ДДС статьи'!$A$2:$D$210,3,FALSE),"")</f>
        <v/>
      </c>
      <c r="L925" s="24" t="str">
        <f>IFERROR(VLOOKUP(J925,'ДДС статьи'!$A$2:$D$210,2,FALSE),"")</f>
        <v/>
      </c>
      <c r="M925" s="24" t="str">
        <f>IFERROR(VLOOKUP(J925,'ДДС статьи'!$A$2:$D$210,4,FALSE),"")</f>
        <v/>
      </c>
      <c r="N925" s="33"/>
      <c r="O925" s="39"/>
    </row>
    <row r="926">
      <c r="A926" s="24" t="str">
        <f>IFERROR(VLOOKUP(C926,'Технический лист'!$A$3:$B$14,2,FALSE),"")</f>
        <v/>
      </c>
      <c r="B926" s="24" t="str">
        <f t="shared" si="1"/>
        <v/>
      </c>
      <c r="C926" s="24" t="str">
        <f t="shared" si="2"/>
        <v/>
      </c>
      <c r="D926" s="35"/>
      <c r="E926" s="36"/>
      <c r="F926" s="37"/>
      <c r="G926" s="38"/>
      <c r="H926" s="38"/>
      <c r="I926" s="38"/>
      <c r="J926" s="38"/>
      <c r="K926" s="24" t="str">
        <f>IFERROR(VLOOKUP(J926,'ДДС статьи'!$A$2:$D$210,3,FALSE),"")</f>
        <v/>
      </c>
      <c r="L926" s="24" t="str">
        <f>IFERROR(VLOOKUP(J926,'ДДС статьи'!$A$2:$D$210,2,FALSE),"")</f>
        <v/>
      </c>
      <c r="M926" s="24" t="str">
        <f>IFERROR(VLOOKUP(J926,'ДДС статьи'!$A$2:$D$210,4,FALSE),"")</f>
        <v/>
      </c>
      <c r="N926" s="33"/>
      <c r="O926" s="39"/>
    </row>
    <row r="927">
      <c r="A927" s="24" t="str">
        <f>IFERROR(VLOOKUP(C927,'Технический лист'!$A$3:$B$14,2,FALSE),"")</f>
        <v/>
      </c>
      <c r="B927" s="24" t="str">
        <f t="shared" si="1"/>
        <v/>
      </c>
      <c r="C927" s="24" t="str">
        <f t="shared" si="2"/>
        <v/>
      </c>
      <c r="D927" s="35"/>
      <c r="E927" s="36"/>
      <c r="F927" s="37"/>
      <c r="G927" s="38"/>
      <c r="H927" s="38"/>
      <c r="I927" s="38"/>
      <c r="J927" s="38"/>
      <c r="K927" s="24" t="str">
        <f>IFERROR(VLOOKUP(J927,'ДДС статьи'!$A$2:$D$210,3,FALSE),"")</f>
        <v/>
      </c>
      <c r="L927" s="24" t="str">
        <f>IFERROR(VLOOKUP(J927,'ДДС статьи'!$A$2:$D$210,2,FALSE),"")</f>
        <v/>
      </c>
      <c r="M927" s="24" t="str">
        <f>IFERROR(VLOOKUP(J927,'ДДС статьи'!$A$2:$D$210,4,FALSE),"")</f>
        <v/>
      </c>
      <c r="N927" s="33"/>
      <c r="O927" s="39"/>
    </row>
    <row r="928">
      <c r="A928" s="24" t="str">
        <f>IFERROR(VLOOKUP(C928,'Технический лист'!$A$3:$B$14,2,FALSE),"")</f>
        <v/>
      </c>
      <c r="B928" s="24" t="str">
        <f t="shared" si="1"/>
        <v/>
      </c>
      <c r="C928" s="24" t="str">
        <f t="shared" si="2"/>
        <v/>
      </c>
      <c r="D928" s="35"/>
      <c r="E928" s="36"/>
      <c r="F928" s="37"/>
      <c r="G928" s="38"/>
      <c r="H928" s="38"/>
      <c r="I928" s="38"/>
      <c r="J928" s="38"/>
      <c r="K928" s="24" t="str">
        <f>IFERROR(VLOOKUP(J928,'ДДС статьи'!$A$2:$D$210,3,FALSE),"")</f>
        <v/>
      </c>
      <c r="L928" s="24" t="str">
        <f>IFERROR(VLOOKUP(J928,'ДДС статьи'!$A$2:$D$210,2,FALSE),"")</f>
        <v/>
      </c>
      <c r="M928" s="24" t="str">
        <f>IFERROR(VLOOKUP(J928,'ДДС статьи'!$A$2:$D$210,4,FALSE),"")</f>
        <v/>
      </c>
      <c r="N928" s="33"/>
      <c r="O928" s="39"/>
    </row>
    <row r="929">
      <c r="A929" s="24" t="str">
        <f>IFERROR(VLOOKUP(C929,'Технический лист'!$A$3:$B$14,2,FALSE),"")</f>
        <v/>
      </c>
      <c r="B929" s="24" t="str">
        <f t="shared" si="1"/>
        <v/>
      </c>
      <c r="C929" s="24" t="str">
        <f t="shared" si="2"/>
        <v/>
      </c>
      <c r="D929" s="35"/>
      <c r="E929" s="36"/>
      <c r="F929" s="37"/>
      <c r="G929" s="38"/>
      <c r="H929" s="38"/>
      <c r="I929" s="38"/>
      <c r="J929" s="38"/>
      <c r="K929" s="24" t="str">
        <f>IFERROR(VLOOKUP(J929,'ДДС статьи'!$A$2:$D$210,3,FALSE),"")</f>
        <v/>
      </c>
      <c r="L929" s="24" t="str">
        <f>IFERROR(VLOOKUP(J929,'ДДС статьи'!$A$2:$D$210,2,FALSE),"")</f>
        <v/>
      </c>
      <c r="M929" s="24" t="str">
        <f>IFERROR(VLOOKUP(J929,'ДДС статьи'!$A$2:$D$210,4,FALSE),"")</f>
        <v/>
      </c>
      <c r="N929" s="33"/>
      <c r="O929" s="39"/>
    </row>
    <row r="930">
      <c r="A930" s="24" t="str">
        <f>IFERROR(VLOOKUP(C930,'Технический лист'!$A$3:$B$14,2,FALSE),"")</f>
        <v/>
      </c>
      <c r="B930" s="24" t="str">
        <f t="shared" si="1"/>
        <v/>
      </c>
      <c r="C930" s="24" t="str">
        <f t="shared" si="2"/>
        <v/>
      </c>
      <c r="D930" s="35"/>
      <c r="E930" s="36"/>
      <c r="F930" s="37"/>
      <c r="G930" s="38"/>
      <c r="H930" s="38"/>
      <c r="I930" s="38"/>
      <c r="J930" s="38"/>
      <c r="K930" s="24" t="str">
        <f>IFERROR(VLOOKUP(J930,'ДДС статьи'!$A$2:$D$210,3,FALSE),"")</f>
        <v/>
      </c>
      <c r="L930" s="24" t="str">
        <f>IFERROR(VLOOKUP(J930,'ДДС статьи'!$A$2:$D$210,2,FALSE),"")</f>
        <v/>
      </c>
      <c r="M930" s="24" t="str">
        <f>IFERROR(VLOOKUP(J930,'ДДС статьи'!$A$2:$D$210,4,FALSE),"")</f>
        <v/>
      </c>
      <c r="N930" s="33"/>
      <c r="O930" s="39"/>
    </row>
    <row r="931">
      <c r="A931" s="24" t="str">
        <f>IFERROR(VLOOKUP(C931,'Технический лист'!$A$3:$B$14,2,FALSE),"")</f>
        <v/>
      </c>
      <c r="B931" s="24" t="str">
        <f t="shared" si="1"/>
        <v/>
      </c>
      <c r="C931" s="24" t="str">
        <f t="shared" si="2"/>
        <v/>
      </c>
      <c r="D931" s="35"/>
      <c r="E931" s="36"/>
      <c r="F931" s="37"/>
      <c r="G931" s="38"/>
      <c r="H931" s="38"/>
      <c r="I931" s="38"/>
      <c r="J931" s="38"/>
      <c r="K931" s="24" t="str">
        <f>IFERROR(VLOOKUP(J931,'ДДС статьи'!$A$2:$D$210,3,FALSE),"")</f>
        <v/>
      </c>
      <c r="L931" s="24" t="str">
        <f>IFERROR(VLOOKUP(J931,'ДДС статьи'!$A$2:$D$210,2,FALSE),"")</f>
        <v/>
      </c>
      <c r="M931" s="24" t="str">
        <f>IFERROR(VLOOKUP(J931,'ДДС статьи'!$A$2:$D$210,4,FALSE),"")</f>
        <v/>
      </c>
      <c r="N931" s="33"/>
      <c r="O931" s="39"/>
    </row>
    <row r="932">
      <c r="A932" s="24" t="str">
        <f>IFERROR(VLOOKUP(C932,'Технический лист'!$A$3:$B$14,2,FALSE),"")</f>
        <v/>
      </c>
      <c r="B932" s="24" t="str">
        <f t="shared" si="1"/>
        <v/>
      </c>
      <c r="C932" s="24" t="str">
        <f t="shared" si="2"/>
        <v/>
      </c>
      <c r="D932" s="35"/>
      <c r="E932" s="36"/>
      <c r="F932" s="37"/>
      <c r="G932" s="38"/>
      <c r="H932" s="38"/>
      <c r="I932" s="38"/>
      <c r="J932" s="38"/>
      <c r="K932" s="24" t="str">
        <f>IFERROR(VLOOKUP(J932,'ДДС статьи'!$A$2:$D$210,3,FALSE),"")</f>
        <v/>
      </c>
      <c r="L932" s="24" t="str">
        <f>IFERROR(VLOOKUP(J932,'ДДС статьи'!$A$2:$D$210,2,FALSE),"")</f>
        <v/>
      </c>
      <c r="M932" s="24" t="str">
        <f>IFERROR(VLOOKUP(J932,'ДДС статьи'!$A$2:$D$210,4,FALSE),"")</f>
        <v/>
      </c>
      <c r="N932" s="33"/>
      <c r="O932" s="39"/>
    </row>
    <row r="933">
      <c r="A933" s="24" t="str">
        <f>IFERROR(VLOOKUP(C933,'Технический лист'!$A$3:$B$14,2,FALSE),"")</f>
        <v/>
      </c>
      <c r="B933" s="24" t="str">
        <f t="shared" si="1"/>
        <v/>
      </c>
      <c r="C933" s="24" t="str">
        <f t="shared" si="2"/>
        <v/>
      </c>
      <c r="D933" s="35"/>
      <c r="E933" s="36"/>
      <c r="F933" s="37"/>
      <c r="G933" s="38"/>
      <c r="H933" s="38"/>
      <c r="I933" s="38"/>
      <c r="J933" s="38"/>
      <c r="K933" s="24" t="str">
        <f>IFERROR(VLOOKUP(J933,'ДДС статьи'!$A$2:$D$210,3,FALSE),"")</f>
        <v/>
      </c>
      <c r="L933" s="24" t="str">
        <f>IFERROR(VLOOKUP(J933,'ДДС статьи'!$A$2:$D$210,2,FALSE),"")</f>
        <v/>
      </c>
      <c r="M933" s="24" t="str">
        <f>IFERROR(VLOOKUP(J933,'ДДС статьи'!$A$2:$D$210,4,FALSE),"")</f>
        <v/>
      </c>
      <c r="N933" s="33"/>
      <c r="O933" s="39"/>
    </row>
    <row r="934">
      <c r="A934" s="24" t="str">
        <f>IFERROR(VLOOKUP(C934,'Технический лист'!$A$3:$B$14,2,FALSE),"")</f>
        <v/>
      </c>
      <c r="B934" s="24" t="str">
        <f t="shared" si="1"/>
        <v/>
      </c>
      <c r="C934" s="24" t="str">
        <f t="shared" si="2"/>
        <v/>
      </c>
      <c r="D934" s="35"/>
      <c r="E934" s="36"/>
      <c r="F934" s="37"/>
      <c r="G934" s="38"/>
      <c r="H934" s="38"/>
      <c r="I934" s="38"/>
      <c r="J934" s="38"/>
      <c r="K934" s="24" t="str">
        <f>IFERROR(VLOOKUP(J934,'ДДС статьи'!$A$2:$D$210,3,FALSE),"")</f>
        <v/>
      </c>
      <c r="L934" s="24" t="str">
        <f>IFERROR(VLOOKUP(J934,'ДДС статьи'!$A$2:$D$210,2,FALSE),"")</f>
        <v/>
      </c>
      <c r="M934" s="24" t="str">
        <f>IFERROR(VLOOKUP(J934,'ДДС статьи'!$A$2:$D$210,4,FALSE),"")</f>
        <v/>
      </c>
      <c r="N934" s="33"/>
      <c r="O934" s="39"/>
    </row>
    <row r="935">
      <c r="A935" s="24" t="str">
        <f>IFERROR(VLOOKUP(C935,'Технический лист'!$A$3:$B$14,2,FALSE),"")</f>
        <v/>
      </c>
      <c r="B935" s="24" t="str">
        <f t="shared" si="1"/>
        <v/>
      </c>
      <c r="C935" s="24" t="str">
        <f t="shared" si="2"/>
        <v/>
      </c>
      <c r="D935" s="35"/>
      <c r="E935" s="36"/>
      <c r="F935" s="37"/>
      <c r="G935" s="38"/>
      <c r="H935" s="38"/>
      <c r="I935" s="38"/>
      <c r="J935" s="38"/>
      <c r="K935" s="24" t="str">
        <f>IFERROR(VLOOKUP(J935,'ДДС статьи'!$A$2:$D$210,3,FALSE),"")</f>
        <v/>
      </c>
      <c r="L935" s="24" t="str">
        <f>IFERROR(VLOOKUP(J935,'ДДС статьи'!$A$2:$D$210,2,FALSE),"")</f>
        <v/>
      </c>
      <c r="M935" s="24" t="str">
        <f>IFERROR(VLOOKUP(J935,'ДДС статьи'!$A$2:$D$210,4,FALSE),"")</f>
        <v/>
      </c>
      <c r="N935" s="33"/>
      <c r="O935" s="39"/>
    </row>
    <row r="936">
      <c r="A936" s="24" t="str">
        <f>IFERROR(VLOOKUP(C936,'Технический лист'!$A$3:$B$14,2,FALSE),"")</f>
        <v/>
      </c>
      <c r="B936" s="24" t="str">
        <f t="shared" si="1"/>
        <v/>
      </c>
      <c r="C936" s="24" t="str">
        <f t="shared" si="2"/>
        <v/>
      </c>
      <c r="D936" s="35"/>
      <c r="E936" s="36"/>
      <c r="F936" s="37"/>
      <c r="G936" s="38"/>
      <c r="H936" s="38"/>
      <c r="I936" s="38"/>
      <c r="J936" s="38"/>
      <c r="K936" s="24" t="str">
        <f>IFERROR(VLOOKUP(J936,'ДДС статьи'!$A$2:$D$210,3,FALSE),"")</f>
        <v/>
      </c>
      <c r="L936" s="24" t="str">
        <f>IFERROR(VLOOKUP(J936,'ДДС статьи'!$A$2:$D$210,2,FALSE),"")</f>
        <v/>
      </c>
      <c r="M936" s="24" t="str">
        <f>IFERROR(VLOOKUP(J936,'ДДС статьи'!$A$2:$D$210,4,FALSE),"")</f>
        <v/>
      </c>
      <c r="N936" s="33"/>
      <c r="O936" s="39"/>
    </row>
    <row r="937">
      <c r="A937" s="24" t="str">
        <f>IFERROR(VLOOKUP(C937,'Технический лист'!$A$3:$B$14,2,FALSE),"")</f>
        <v/>
      </c>
      <c r="B937" s="24" t="str">
        <f t="shared" si="1"/>
        <v/>
      </c>
      <c r="C937" s="24" t="str">
        <f t="shared" si="2"/>
        <v/>
      </c>
      <c r="D937" s="35"/>
      <c r="E937" s="36"/>
      <c r="F937" s="37"/>
      <c r="G937" s="38"/>
      <c r="H937" s="38"/>
      <c r="I937" s="38"/>
      <c r="J937" s="38"/>
      <c r="K937" s="24" t="str">
        <f>IFERROR(VLOOKUP(J937,'ДДС статьи'!$A$2:$D$210,3,FALSE),"")</f>
        <v/>
      </c>
      <c r="L937" s="24" t="str">
        <f>IFERROR(VLOOKUP(J937,'ДДС статьи'!$A$2:$D$210,2,FALSE),"")</f>
        <v/>
      </c>
      <c r="M937" s="24" t="str">
        <f>IFERROR(VLOOKUP(J937,'ДДС статьи'!$A$2:$D$210,4,FALSE),"")</f>
        <v/>
      </c>
      <c r="N937" s="33"/>
      <c r="O937" s="39"/>
    </row>
    <row r="938">
      <c r="A938" s="24" t="str">
        <f>IFERROR(VLOOKUP(C938,'Технический лист'!$A$3:$B$14,2,FALSE),"")</f>
        <v/>
      </c>
      <c r="B938" s="24" t="str">
        <f t="shared" si="1"/>
        <v/>
      </c>
      <c r="C938" s="24" t="str">
        <f t="shared" si="2"/>
        <v/>
      </c>
      <c r="D938" s="35"/>
      <c r="E938" s="36"/>
      <c r="F938" s="37"/>
      <c r="G938" s="38"/>
      <c r="H938" s="38"/>
      <c r="I938" s="38"/>
      <c r="J938" s="38"/>
      <c r="K938" s="24" t="str">
        <f>IFERROR(VLOOKUP(J938,'ДДС статьи'!$A$2:$D$210,3,FALSE),"")</f>
        <v/>
      </c>
      <c r="L938" s="24" t="str">
        <f>IFERROR(VLOOKUP(J938,'ДДС статьи'!$A$2:$D$210,2,FALSE),"")</f>
        <v/>
      </c>
      <c r="M938" s="24" t="str">
        <f>IFERROR(VLOOKUP(J938,'ДДС статьи'!$A$2:$D$210,4,FALSE),"")</f>
        <v/>
      </c>
      <c r="N938" s="33"/>
      <c r="O938" s="39"/>
    </row>
    <row r="939">
      <c r="A939" s="24" t="str">
        <f>IFERROR(VLOOKUP(C939,'Технический лист'!$A$3:$B$14,2,FALSE),"")</f>
        <v/>
      </c>
      <c r="B939" s="24" t="str">
        <f t="shared" si="1"/>
        <v/>
      </c>
      <c r="C939" s="24" t="str">
        <f t="shared" si="2"/>
        <v/>
      </c>
      <c r="D939" s="35"/>
      <c r="E939" s="36"/>
      <c r="F939" s="37"/>
      <c r="G939" s="38"/>
      <c r="H939" s="38"/>
      <c r="I939" s="38"/>
      <c r="J939" s="38"/>
      <c r="K939" s="24" t="str">
        <f>IFERROR(VLOOKUP(J939,'ДДС статьи'!$A$2:$D$210,3,FALSE),"")</f>
        <v/>
      </c>
      <c r="L939" s="24" t="str">
        <f>IFERROR(VLOOKUP(J939,'ДДС статьи'!$A$2:$D$210,2,FALSE),"")</f>
        <v/>
      </c>
      <c r="M939" s="24" t="str">
        <f>IFERROR(VLOOKUP(J939,'ДДС статьи'!$A$2:$D$210,4,FALSE),"")</f>
        <v/>
      </c>
      <c r="N939" s="33"/>
      <c r="O939" s="39"/>
    </row>
    <row r="940">
      <c r="A940" s="24" t="str">
        <f>IFERROR(VLOOKUP(C940,'Технический лист'!$A$3:$B$14,2,FALSE),"")</f>
        <v/>
      </c>
      <c r="B940" s="24" t="str">
        <f t="shared" si="1"/>
        <v/>
      </c>
      <c r="C940" s="24" t="str">
        <f t="shared" si="2"/>
        <v/>
      </c>
      <c r="D940" s="35"/>
      <c r="E940" s="36"/>
      <c r="F940" s="37"/>
      <c r="G940" s="38"/>
      <c r="H940" s="38"/>
      <c r="I940" s="38"/>
      <c r="J940" s="38"/>
      <c r="K940" s="24" t="str">
        <f>IFERROR(VLOOKUP(J940,'ДДС статьи'!$A$2:$D$210,3,FALSE),"")</f>
        <v/>
      </c>
      <c r="L940" s="24" t="str">
        <f>IFERROR(VLOOKUP(J940,'ДДС статьи'!$A$2:$D$210,2,FALSE),"")</f>
        <v/>
      </c>
      <c r="M940" s="24" t="str">
        <f>IFERROR(VLOOKUP(J940,'ДДС статьи'!$A$2:$D$210,4,FALSE),"")</f>
        <v/>
      </c>
      <c r="N940" s="33"/>
      <c r="O940" s="39"/>
    </row>
    <row r="941">
      <c r="A941" s="24" t="str">
        <f>IFERROR(VLOOKUP(C941,'Технический лист'!$A$3:$B$14,2,FALSE),"")</f>
        <v/>
      </c>
      <c r="B941" s="24" t="str">
        <f t="shared" si="1"/>
        <v/>
      </c>
      <c r="C941" s="24" t="str">
        <f t="shared" si="2"/>
        <v/>
      </c>
      <c r="D941" s="35"/>
      <c r="E941" s="36"/>
      <c r="F941" s="37"/>
      <c r="G941" s="38"/>
      <c r="H941" s="38"/>
      <c r="I941" s="38"/>
      <c r="J941" s="38"/>
      <c r="K941" s="24" t="str">
        <f>IFERROR(VLOOKUP(J941,'ДДС статьи'!$A$2:$D$210,3,FALSE),"")</f>
        <v/>
      </c>
      <c r="L941" s="24" t="str">
        <f>IFERROR(VLOOKUP(J941,'ДДС статьи'!$A$2:$D$210,2,FALSE),"")</f>
        <v/>
      </c>
      <c r="M941" s="24" t="str">
        <f>IFERROR(VLOOKUP(J941,'ДДС статьи'!$A$2:$D$210,4,FALSE),"")</f>
        <v/>
      </c>
      <c r="N941" s="33"/>
      <c r="O941" s="39"/>
    </row>
    <row r="942">
      <c r="A942" s="24" t="str">
        <f>IFERROR(VLOOKUP(C942,'Технический лист'!$A$3:$B$14,2,FALSE),"")</f>
        <v/>
      </c>
      <c r="B942" s="24" t="str">
        <f t="shared" si="1"/>
        <v/>
      </c>
      <c r="C942" s="24" t="str">
        <f t="shared" si="2"/>
        <v/>
      </c>
      <c r="D942" s="35"/>
      <c r="E942" s="36"/>
      <c r="F942" s="37"/>
      <c r="G942" s="38"/>
      <c r="H942" s="38"/>
      <c r="I942" s="38"/>
      <c r="J942" s="38"/>
      <c r="K942" s="24" t="str">
        <f>IFERROR(VLOOKUP(J942,'ДДС статьи'!$A$2:$D$210,3,FALSE),"")</f>
        <v/>
      </c>
      <c r="L942" s="24" t="str">
        <f>IFERROR(VLOOKUP(J942,'ДДС статьи'!$A$2:$D$210,2,FALSE),"")</f>
        <v/>
      </c>
      <c r="M942" s="24" t="str">
        <f>IFERROR(VLOOKUP(J942,'ДДС статьи'!$A$2:$D$210,4,FALSE),"")</f>
        <v/>
      </c>
      <c r="N942" s="33"/>
      <c r="O942" s="39"/>
    </row>
    <row r="943">
      <c r="A943" s="24" t="str">
        <f>IFERROR(VLOOKUP(C943,'Технический лист'!$A$3:$B$14,2,FALSE),"")</f>
        <v/>
      </c>
      <c r="B943" s="24" t="str">
        <f t="shared" si="1"/>
        <v/>
      </c>
      <c r="C943" s="24" t="str">
        <f t="shared" si="2"/>
        <v/>
      </c>
      <c r="D943" s="35"/>
      <c r="E943" s="36"/>
      <c r="F943" s="37"/>
      <c r="G943" s="38"/>
      <c r="H943" s="38"/>
      <c r="I943" s="38"/>
      <c r="J943" s="38"/>
      <c r="K943" s="24" t="str">
        <f>IFERROR(VLOOKUP(J943,'ДДС статьи'!$A$2:$D$210,3,FALSE),"")</f>
        <v/>
      </c>
      <c r="L943" s="24" t="str">
        <f>IFERROR(VLOOKUP(J943,'ДДС статьи'!$A$2:$D$210,2,FALSE),"")</f>
        <v/>
      </c>
      <c r="M943" s="24" t="str">
        <f>IFERROR(VLOOKUP(J943,'ДДС статьи'!$A$2:$D$210,4,FALSE),"")</f>
        <v/>
      </c>
      <c r="N943" s="33"/>
      <c r="O943" s="39"/>
    </row>
    <row r="944">
      <c r="A944" s="24" t="str">
        <f>IFERROR(VLOOKUP(C944,'Технический лист'!$A$3:$B$14,2,FALSE),"")</f>
        <v/>
      </c>
      <c r="B944" s="24" t="str">
        <f t="shared" si="1"/>
        <v/>
      </c>
      <c r="C944" s="24" t="str">
        <f t="shared" si="2"/>
        <v/>
      </c>
      <c r="D944" s="35"/>
      <c r="E944" s="36"/>
      <c r="F944" s="37"/>
      <c r="G944" s="38"/>
      <c r="H944" s="38"/>
      <c r="I944" s="38"/>
      <c r="J944" s="38"/>
      <c r="K944" s="24" t="str">
        <f>IFERROR(VLOOKUP(J944,'ДДС статьи'!$A$2:$D$210,3,FALSE),"")</f>
        <v/>
      </c>
      <c r="L944" s="24" t="str">
        <f>IFERROR(VLOOKUP(J944,'ДДС статьи'!$A$2:$D$210,2,FALSE),"")</f>
        <v/>
      </c>
      <c r="M944" s="24" t="str">
        <f>IFERROR(VLOOKUP(J944,'ДДС статьи'!$A$2:$D$210,4,FALSE),"")</f>
        <v/>
      </c>
      <c r="N944" s="33"/>
      <c r="O944" s="39"/>
    </row>
    <row r="945">
      <c r="A945" s="24" t="str">
        <f>IFERROR(VLOOKUP(C945,'Технический лист'!$A$3:$B$14,2,FALSE),"")</f>
        <v/>
      </c>
      <c r="B945" s="24" t="str">
        <f t="shared" si="1"/>
        <v/>
      </c>
      <c r="C945" s="24" t="str">
        <f t="shared" si="2"/>
        <v/>
      </c>
      <c r="D945" s="35"/>
      <c r="E945" s="36"/>
      <c r="F945" s="37"/>
      <c r="G945" s="38"/>
      <c r="H945" s="38"/>
      <c r="I945" s="38"/>
      <c r="J945" s="38"/>
      <c r="K945" s="24" t="str">
        <f>IFERROR(VLOOKUP(J945,'ДДС статьи'!$A$2:$D$210,3,FALSE),"")</f>
        <v/>
      </c>
      <c r="L945" s="24" t="str">
        <f>IFERROR(VLOOKUP(J945,'ДДС статьи'!$A$2:$D$210,2,FALSE),"")</f>
        <v/>
      </c>
      <c r="M945" s="24" t="str">
        <f>IFERROR(VLOOKUP(J945,'ДДС статьи'!$A$2:$D$210,4,FALSE),"")</f>
        <v/>
      </c>
      <c r="N945" s="33"/>
      <c r="O945" s="39"/>
    </row>
    <row r="946">
      <c r="A946" s="24" t="str">
        <f>IFERROR(VLOOKUP(C946,'Технический лист'!$A$3:$B$14,2,FALSE),"")</f>
        <v/>
      </c>
      <c r="B946" s="24" t="str">
        <f t="shared" si="1"/>
        <v/>
      </c>
      <c r="C946" s="24" t="str">
        <f t="shared" si="2"/>
        <v/>
      </c>
      <c r="D946" s="35"/>
      <c r="E946" s="36"/>
      <c r="F946" s="37"/>
      <c r="G946" s="38"/>
      <c r="H946" s="38"/>
      <c r="I946" s="38"/>
      <c r="J946" s="38"/>
      <c r="K946" s="24" t="str">
        <f>IFERROR(VLOOKUP(J946,'ДДС статьи'!$A$2:$D$210,3,FALSE),"")</f>
        <v/>
      </c>
      <c r="L946" s="24" t="str">
        <f>IFERROR(VLOOKUP(J946,'ДДС статьи'!$A$2:$D$210,2,FALSE),"")</f>
        <v/>
      </c>
      <c r="M946" s="24" t="str">
        <f>IFERROR(VLOOKUP(J946,'ДДС статьи'!$A$2:$D$210,4,FALSE),"")</f>
        <v/>
      </c>
      <c r="N946" s="33"/>
      <c r="O946" s="39"/>
    </row>
    <row r="947">
      <c r="A947" s="24" t="str">
        <f>IFERROR(VLOOKUP(C947,'Технический лист'!$A$3:$B$14,2,FALSE),"")</f>
        <v/>
      </c>
      <c r="B947" s="24" t="str">
        <f t="shared" si="1"/>
        <v/>
      </c>
      <c r="C947" s="24" t="str">
        <f t="shared" si="2"/>
        <v/>
      </c>
      <c r="D947" s="35"/>
      <c r="E947" s="36"/>
      <c r="F947" s="37"/>
      <c r="G947" s="38"/>
      <c r="H947" s="38"/>
      <c r="I947" s="38"/>
      <c r="J947" s="38"/>
      <c r="K947" s="24" t="str">
        <f>IFERROR(VLOOKUP(J947,'ДДС статьи'!$A$2:$D$210,3,FALSE),"")</f>
        <v/>
      </c>
      <c r="L947" s="24" t="str">
        <f>IFERROR(VLOOKUP(J947,'ДДС статьи'!$A$2:$D$210,2,FALSE),"")</f>
        <v/>
      </c>
      <c r="M947" s="24" t="str">
        <f>IFERROR(VLOOKUP(J947,'ДДС статьи'!$A$2:$D$210,4,FALSE),"")</f>
        <v/>
      </c>
      <c r="N947" s="33"/>
      <c r="O947" s="39"/>
    </row>
    <row r="948">
      <c r="A948" s="24" t="str">
        <f>IFERROR(VLOOKUP(C948,'Технический лист'!$A$3:$B$14,2,FALSE),"")</f>
        <v/>
      </c>
      <c r="B948" s="24" t="str">
        <f t="shared" si="1"/>
        <v/>
      </c>
      <c r="C948" s="24" t="str">
        <f t="shared" si="2"/>
        <v/>
      </c>
      <c r="D948" s="35"/>
      <c r="E948" s="36"/>
      <c r="F948" s="37"/>
      <c r="G948" s="38"/>
      <c r="H948" s="38"/>
      <c r="I948" s="38"/>
      <c r="J948" s="38"/>
      <c r="K948" s="24" t="str">
        <f>IFERROR(VLOOKUP(J948,'ДДС статьи'!$A$2:$D$210,3,FALSE),"")</f>
        <v/>
      </c>
      <c r="L948" s="24" t="str">
        <f>IFERROR(VLOOKUP(J948,'ДДС статьи'!$A$2:$D$210,2,FALSE),"")</f>
        <v/>
      </c>
      <c r="M948" s="24" t="str">
        <f>IFERROR(VLOOKUP(J948,'ДДС статьи'!$A$2:$D$210,4,FALSE),"")</f>
        <v/>
      </c>
      <c r="N948" s="33"/>
      <c r="O948" s="39"/>
    </row>
    <row r="949">
      <c r="A949" s="24" t="str">
        <f>IFERROR(VLOOKUP(C949,'Технический лист'!$A$3:$B$14,2,FALSE),"")</f>
        <v/>
      </c>
      <c r="B949" s="24" t="str">
        <f t="shared" si="1"/>
        <v/>
      </c>
      <c r="C949" s="24" t="str">
        <f t="shared" si="2"/>
        <v/>
      </c>
      <c r="D949" s="35"/>
      <c r="E949" s="36"/>
      <c r="F949" s="37"/>
      <c r="G949" s="38"/>
      <c r="H949" s="38"/>
      <c r="I949" s="38"/>
      <c r="J949" s="38"/>
      <c r="K949" s="24" t="str">
        <f>IFERROR(VLOOKUP(J949,'ДДС статьи'!$A$2:$D$210,3,FALSE),"")</f>
        <v/>
      </c>
      <c r="L949" s="24" t="str">
        <f>IFERROR(VLOOKUP(J949,'ДДС статьи'!$A$2:$D$210,2,FALSE),"")</f>
        <v/>
      </c>
      <c r="M949" s="24" t="str">
        <f>IFERROR(VLOOKUP(J949,'ДДС статьи'!$A$2:$D$210,4,FALSE),"")</f>
        <v/>
      </c>
      <c r="N949" s="33"/>
      <c r="O949" s="39"/>
    </row>
    <row r="950">
      <c r="A950" s="24" t="str">
        <f>IFERROR(VLOOKUP(C950,'Технический лист'!$A$3:$B$14,2,FALSE),"")</f>
        <v/>
      </c>
      <c r="B950" s="24" t="str">
        <f t="shared" si="1"/>
        <v/>
      </c>
      <c r="C950" s="24" t="str">
        <f t="shared" si="2"/>
        <v/>
      </c>
      <c r="D950" s="35"/>
      <c r="E950" s="36"/>
      <c r="F950" s="37"/>
      <c r="G950" s="38"/>
      <c r="H950" s="38"/>
      <c r="I950" s="38"/>
      <c r="J950" s="38"/>
      <c r="K950" s="24" t="str">
        <f>IFERROR(VLOOKUP(J950,'ДДС статьи'!$A$2:$D$210,3,FALSE),"")</f>
        <v/>
      </c>
      <c r="L950" s="24" t="str">
        <f>IFERROR(VLOOKUP(J950,'ДДС статьи'!$A$2:$D$210,2,FALSE),"")</f>
        <v/>
      </c>
      <c r="M950" s="24" t="str">
        <f>IFERROR(VLOOKUP(J950,'ДДС статьи'!$A$2:$D$210,4,FALSE),"")</f>
        <v/>
      </c>
      <c r="N950" s="33"/>
      <c r="O950" s="39"/>
    </row>
    <row r="951">
      <c r="A951" s="24" t="str">
        <f>IFERROR(VLOOKUP(C951,'Технический лист'!$A$3:$B$14,2,FALSE),"")</f>
        <v/>
      </c>
      <c r="B951" s="24" t="str">
        <f t="shared" si="1"/>
        <v/>
      </c>
      <c r="C951" s="24" t="str">
        <f t="shared" si="2"/>
        <v/>
      </c>
      <c r="D951" s="35"/>
      <c r="E951" s="36"/>
      <c r="F951" s="37"/>
      <c r="G951" s="38"/>
      <c r="H951" s="38"/>
      <c r="I951" s="38"/>
      <c r="J951" s="38"/>
      <c r="K951" s="24" t="str">
        <f>IFERROR(VLOOKUP(J951,'ДДС статьи'!$A$2:$D$210,3,FALSE),"")</f>
        <v/>
      </c>
      <c r="L951" s="24" t="str">
        <f>IFERROR(VLOOKUP(J951,'ДДС статьи'!$A$2:$D$210,2,FALSE),"")</f>
        <v/>
      </c>
      <c r="M951" s="24" t="str">
        <f>IFERROR(VLOOKUP(J951,'ДДС статьи'!$A$2:$D$210,4,FALSE),"")</f>
        <v/>
      </c>
      <c r="N951" s="33"/>
      <c r="O951" s="39"/>
    </row>
    <row r="952">
      <c r="A952" s="24" t="str">
        <f>IFERROR(VLOOKUP(C952,'Технический лист'!$A$3:$B$14,2,FALSE),"")</f>
        <v/>
      </c>
      <c r="B952" s="24" t="str">
        <f t="shared" si="1"/>
        <v/>
      </c>
      <c r="C952" s="24" t="str">
        <f t="shared" si="2"/>
        <v/>
      </c>
      <c r="D952" s="35"/>
      <c r="E952" s="36"/>
      <c r="F952" s="37"/>
      <c r="G952" s="38"/>
      <c r="H952" s="38"/>
      <c r="I952" s="38"/>
      <c r="J952" s="38"/>
      <c r="K952" s="24" t="str">
        <f>IFERROR(VLOOKUP(J952,'ДДС статьи'!$A$2:$D$210,3,FALSE),"")</f>
        <v/>
      </c>
      <c r="L952" s="24" t="str">
        <f>IFERROR(VLOOKUP(J952,'ДДС статьи'!$A$2:$D$210,2,FALSE),"")</f>
        <v/>
      </c>
      <c r="M952" s="24" t="str">
        <f>IFERROR(VLOOKUP(J952,'ДДС статьи'!$A$2:$D$210,4,FALSE),"")</f>
        <v/>
      </c>
      <c r="N952" s="33"/>
      <c r="O952" s="39"/>
    </row>
    <row r="953">
      <c r="A953" s="24" t="str">
        <f>IFERROR(VLOOKUP(C953,'Технический лист'!$A$3:$B$14,2,FALSE),"")</f>
        <v/>
      </c>
      <c r="B953" s="24" t="str">
        <f t="shared" si="1"/>
        <v/>
      </c>
      <c r="C953" s="24" t="str">
        <f t="shared" si="2"/>
        <v/>
      </c>
      <c r="D953" s="35"/>
      <c r="E953" s="36"/>
      <c r="F953" s="37"/>
      <c r="G953" s="38"/>
      <c r="H953" s="38"/>
      <c r="I953" s="38"/>
      <c r="J953" s="38"/>
      <c r="K953" s="24" t="str">
        <f>IFERROR(VLOOKUP(J953,'ДДС статьи'!$A$2:$D$210,3,FALSE),"")</f>
        <v/>
      </c>
      <c r="L953" s="24" t="str">
        <f>IFERROR(VLOOKUP(J953,'ДДС статьи'!$A$2:$D$210,2,FALSE),"")</f>
        <v/>
      </c>
      <c r="M953" s="24" t="str">
        <f>IFERROR(VLOOKUP(J953,'ДДС статьи'!$A$2:$D$210,4,FALSE),"")</f>
        <v/>
      </c>
      <c r="N953" s="33"/>
      <c r="O953" s="39"/>
    </row>
    <row r="954">
      <c r="A954" s="24" t="str">
        <f>IFERROR(VLOOKUP(C954,'Технический лист'!$A$3:$B$14,2,FALSE),"")</f>
        <v/>
      </c>
      <c r="B954" s="24" t="str">
        <f t="shared" si="1"/>
        <v/>
      </c>
      <c r="C954" s="24" t="str">
        <f t="shared" si="2"/>
        <v/>
      </c>
      <c r="D954" s="35"/>
      <c r="E954" s="36"/>
      <c r="F954" s="37"/>
      <c r="G954" s="38"/>
      <c r="H954" s="38"/>
      <c r="I954" s="38"/>
      <c r="J954" s="38"/>
      <c r="K954" s="24" t="str">
        <f>IFERROR(VLOOKUP(J954,'ДДС статьи'!$A$2:$D$210,3,FALSE),"")</f>
        <v/>
      </c>
      <c r="L954" s="24" t="str">
        <f>IFERROR(VLOOKUP(J954,'ДДС статьи'!$A$2:$D$210,2,FALSE),"")</f>
        <v/>
      </c>
      <c r="M954" s="24" t="str">
        <f>IFERROR(VLOOKUP(J954,'ДДС статьи'!$A$2:$D$210,4,FALSE),"")</f>
        <v/>
      </c>
      <c r="N954" s="33"/>
      <c r="O954" s="39"/>
    </row>
    <row r="955">
      <c r="A955" s="24" t="str">
        <f>IFERROR(VLOOKUP(C955,'Технический лист'!$A$3:$B$14,2,FALSE),"")</f>
        <v/>
      </c>
      <c r="B955" s="24" t="str">
        <f t="shared" si="1"/>
        <v/>
      </c>
      <c r="C955" s="24" t="str">
        <f t="shared" si="2"/>
        <v/>
      </c>
      <c r="D955" s="35"/>
      <c r="E955" s="36"/>
      <c r="F955" s="37"/>
      <c r="G955" s="38"/>
      <c r="H955" s="38"/>
      <c r="I955" s="38"/>
      <c r="J955" s="38"/>
      <c r="K955" s="24" t="str">
        <f>IFERROR(VLOOKUP(J955,'ДДС статьи'!$A$2:$D$210,3,FALSE),"")</f>
        <v/>
      </c>
      <c r="L955" s="24" t="str">
        <f>IFERROR(VLOOKUP(J955,'ДДС статьи'!$A$2:$D$210,2,FALSE),"")</f>
        <v/>
      </c>
      <c r="M955" s="24" t="str">
        <f>IFERROR(VLOOKUP(J955,'ДДС статьи'!$A$2:$D$210,4,FALSE),"")</f>
        <v/>
      </c>
      <c r="N955" s="33"/>
      <c r="O955" s="39"/>
    </row>
    <row r="956">
      <c r="A956" s="24" t="str">
        <f>IFERROR(VLOOKUP(C956,'Технический лист'!$A$3:$B$14,2,FALSE),"")</f>
        <v/>
      </c>
      <c r="B956" s="24" t="str">
        <f t="shared" si="1"/>
        <v/>
      </c>
      <c r="C956" s="24" t="str">
        <f t="shared" si="2"/>
        <v/>
      </c>
      <c r="D956" s="35"/>
      <c r="E956" s="36"/>
      <c r="F956" s="37"/>
      <c r="G956" s="38"/>
      <c r="H956" s="38"/>
      <c r="I956" s="38"/>
      <c r="J956" s="38"/>
      <c r="K956" s="24" t="str">
        <f>IFERROR(VLOOKUP(J956,'ДДС статьи'!$A$2:$D$210,3,FALSE),"")</f>
        <v/>
      </c>
      <c r="L956" s="24" t="str">
        <f>IFERROR(VLOOKUP(J956,'ДДС статьи'!$A$2:$D$210,2,FALSE),"")</f>
        <v/>
      </c>
      <c r="M956" s="24" t="str">
        <f>IFERROR(VLOOKUP(J956,'ДДС статьи'!$A$2:$D$210,4,FALSE),"")</f>
        <v/>
      </c>
      <c r="N956" s="33"/>
      <c r="O956" s="39"/>
    </row>
    <row r="957">
      <c r="A957" s="24" t="str">
        <f>IFERROR(VLOOKUP(C957,'Технический лист'!$A$3:$B$14,2,FALSE),"")</f>
        <v/>
      </c>
      <c r="B957" s="24" t="str">
        <f t="shared" si="1"/>
        <v/>
      </c>
      <c r="C957" s="24" t="str">
        <f t="shared" si="2"/>
        <v/>
      </c>
      <c r="D957" s="35"/>
      <c r="E957" s="36"/>
      <c r="F957" s="37"/>
      <c r="G957" s="38"/>
      <c r="H957" s="38"/>
      <c r="I957" s="38"/>
      <c r="J957" s="38"/>
      <c r="K957" s="24" t="str">
        <f>IFERROR(VLOOKUP(J957,'ДДС статьи'!$A$2:$D$210,3,FALSE),"")</f>
        <v/>
      </c>
      <c r="L957" s="24" t="str">
        <f>IFERROR(VLOOKUP(J957,'ДДС статьи'!$A$2:$D$210,2,FALSE),"")</f>
        <v/>
      </c>
      <c r="M957" s="24" t="str">
        <f>IFERROR(VLOOKUP(J957,'ДДС статьи'!$A$2:$D$210,4,FALSE),"")</f>
        <v/>
      </c>
      <c r="N957" s="33"/>
      <c r="O957" s="39"/>
    </row>
    <row r="958">
      <c r="A958" s="24" t="str">
        <f>IFERROR(VLOOKUP(C958,'Технический лист'!$A$3:$B$14,2,FALSE),"")</f>
        <v/>
      </c>
      <c r="B958" s="24" t="str">
        <f t="shared" si="1"/>
        <v/>
      </c>
      <c r="C958" s="24" t="str">
        <f t="shared" si="2"/>
        <v/>
      </c>
      <c r="D958" s="35"/>
      <c r="E958" s="36"/>
      <c r="F958" s="37"/>
      <c r="G958" s="38"/>
      <c r="H958" s="38"/>
      <c r="I958" s="38"/>
      <c r="J958" s="38"/>
      <c r="K958" s="24" t="str">
        <f>IFERROR(VLOOKUP(J958,'ДДС статьи'!$A$2:$D$210,3,FALSE),"")</f>
        <v/>
      </c>
      <c r="L958" s="24" t="str">
        <f>IFERROR(VLOOKUP(J958,'ДДС статьи'!$A$2:$D$210,2,FALSE),"")</f>
        <v/>
      </c>
      <c r="M958" s="24" t="str">
        <f>IFERROR(VLOOKUP(J958,'ДДС статьи'!$A$2:$D$210,4,FALSE),"")</f>
        <v/>
      </c>
      <c r="N958" s="33"/>
      <c r="O958" s="39"/>
    </row>
    <row r="959">
      <c r="A959" s="24" t="str">
        <f>IFERROR(VLOOKUP(C959,'Технический лист'!$A$3:$B$14,2,FALSE),"")</f>
        <v/>
      </c>
      <c r="B959" s="24" t="str">
        <f t="shared" si="1"/>
        <v/>
      </c>
      <c r="C959" s="24" t="str">
        <f t="shared" si="2"/>
        <v/>
      </c>
      <c r="D959" s="35"/>
      <c r="E959" s="36"/>
      <c r="F959" s="37"/>
      <c r="G959" s="38"/>
      <c r="H959" s="38"/>
      <c r="I959" s="38"/>
      <c r="J959" s="38"/>
      <c r="K959" s="24" t="str">
        <f>IFERROR(VLOOKUP(J959,'ДДС статьи'!$A$2:$D$210,3,FALSE),"")</f>
        <v/>
      </c>
      <c r="L959" s="24" t="str">
        <f>IFERROR(VLOOKUP(J959,'ДДС статьи'!$A$2:$D$210,2,FALSE),"")</f>
        <v/>
      </c>
      <c r="M959" s="24" t="str">
        <f>IFERROR(VLOOKUP(J959,'ДДС статьи'!$A$2:$D$210,4,FALSE),"")</f>
        <v/>
      </c>
      <c r="N959" s="33"/>
      <c r="O959" s="39"/>
    </row>
    <row r="960">
      <c r="A960" s="24" t="str">
        <f>IFERROR(VLOOKUP(C960,'Технический лист'!$A$3:$B$14,2,FALSE),"")</f>
        <v/>
      </c>
      <c r="B960" s="24" t="str">
        <f t="shared" si="1"/>
        <v/>
      </c>
      <c r="C960" s="24" t="str">
        <f t="shared" si="2"/>
        <v/>
      </c>
      <c r="D960" s="35"/>
      <c r="E960" s="36"/>
      <c r="F960" s="37"/>
      <c r="G960" s="38"/>
      <c r="H960" s="38"/>
      <c r="I960" s="38"/>
      <c r="J960" s="38"/>
      <c r="K960" s="24" t="str">
        <f>IFERROR(VLOOKUP(J960,'ДДС статьи'!$A$2:$D$210,3,FALSE),"")</f>
        <v/>
      </c>
      <c r="L960" s="24" t="str">
        <f>IFERROR(VLOOKUP(J960,'ДДС статьи'!$A$2:$D$210,2,FALSE),"")</f>
        <v/>
      </c>
      <c r="M960" s="24" t="str">
        <f>IFERROR(VLOOKUP(J960,'ДДС статьи'!$A$2:$D$210,4,FALSE),"")</f>
        <v/>
      </c>
      <c r="N960" s="33"/>
      <c r="O960" s="39"/>
    </row>
    <row r="961">
      <c r="A961" s="24" t="str">
        <f>IFERROR(VLOOKUP(C961,'Технический лист'!$A$3:$B$14,2,FALSE),"")</f>
        <v/>
      </c>
      <c r="B961" s="24" t="str">
        <f t="shared" si="1"/>
        <v/>
      </c>
      <c r="C961" s="24" t="str">
        <f t="shared" si="2"/>
        <v/>
      </c>
      <c r="D961" s="35"/>
      <c r="E961" s="36"/>
      <c r="F961" s="37"/>
      <c r="G961" s="38"/>
      <c r="H961" s="38"/>
      <c r="I961" s="38"/>
      <c r="J961" s="38"/>
      <c r="K961" s="24" t="str">
        <f>IFERROR(VLOOKUP(J961,'ДДС статьи'!$A$2:$D$210,3,FALSE),"")</f>
        <v/>
      </c>
      <c r="L961" s="24" t="str">
        <f>IFERROR(VLOOKUP(J961,'ДДС статьи'!$A$2:$D$210,2,FALSE),"")</f>
        <v/>
      </c>
      <c r="M961" s="24" t="str">
        <f>IFERROR(VLOOKUP(J961,'ДДС статьи'!$A$2:$D$210,4,FALSE),"")</f>
        <v/>
      </c>
      <c r="N961" s="33"/>
      <c r="O961" s="39"/>
    </row>
    <row r="962">
      <c r="A962" s="24" t="str">
        <f>IFERROR(VLOOKUP(C962,'Технический лист'!$A$3:$B$14,2,FALSE),"")</f>
        <v/>
      </c>
      <c r="B962" s="24" t="str">
        <f t="shared" si="1"/>
        <v/>
      </c>
      <c r="C962" s="24" t="str">
        <f t="shared" si="2"/>
        <v/>
      </c>
      <c r="D962" s="35"/>
      <c r="E962" s="36"/>
      <c r="F962" s="37"/>
      <c r="G962" s="38"/>
      <c r="H962" s="38"/>
      <c r="I962" s="38"/>
      <c r="J962" s="38"/>
      <c r="K962" s="24" t="str">
        <f>IFERROR(VLOOKUP(J962,'ДДС статьи'!$A$2:$D$210,3,FALSE),"")</f>
        <v/>
      </c>
      <c r="L962" s="24" t="str">
        <f>IFERROR(VLOOKUP(J962,'ДДС статьи'!$A$2:$D$210,2,FALSE),"")</f>
        <v/>
      </c>
      <c r="M962" s="24" t="str">
        <f>IFERROR(VLOOKUP(J962,'ДДС статьи'!$A$2:$D$210,4,FALSE),"")</f>
        <v/>
      </c>
      <c r="N962" s="33"/>
      <c r="O962" s="39"/>
    </row>
    <row r="963">
      <c r="A963" s="24" t="str">
        <f>IFERROR(VLOOKUP(C963,'Технический лист'!$A$3:$B$14,2,FALSE),"")</f>
        <v/>
      </c>
      <c r="B963" s="24" t="str">
        <f t="shared" si="1"/>
        <v/>
      </c>
      <c r="C963" s="24" t="str">
        <f t="shared" si="2"/>
        <v/>
      </c>
      <c r="D963" s="35"/>
      <c r="E963" s="36"/>
      <c r="F963" s="37"/>
      <c r="G963" s="38"/>
      <c r="H963" s="38"/>
      <c r="I963" s="38"/>
      <c r="J963" s="38"/>
      <c r="K963" s="24" t="str">
        <f>IFERROR(VLOOKUP(J963,'ДДС статьи'!$A$2:$D$210,3,FALSE),"")</f>
        <v/>
      </c>
      <c r="L963" s="24" t="str">
        <f>IFERROR(VLOOKUP(J963,'ДДС статьи'!$A$2:$D$210,2,FALSE),"")</f>
        <v/>
      </c>
      <c r="M963" s="24" t="str">
        <f>IFERROR(VLOOKUP(J963,'ДДС статьи'!$A$2:$D$210,4,FALSE),"")</f>
        <v/>
      </c>
      <c r="N963" s="33"/>
      <c r="O963" s="39"/>
    </row>
    <row r="964">
      <c r="A964" s="24" t="str">
        <f>IFERROR(VLOOKUP(C964,'Технический лист'!$A$3:$B$14,2,FALSE),"")</f>
        <v/>
      </c>
      <c r="B964" s="24" t="str">
        <f t="shared" si="1"/>
        <v/>
      </c>
      <c r="C964" s="24" t="str">
        <f t="shared" si="2"/>
        <v/>
      </c>
      <c r="D964" s="35"/>
      <c r="E964" s="36"/>
      <c r="F964" s="37"/>
      <c r="G964" s="38"/>
      <c r="H964" s="38"/>
      <c r="I964" s="38"/>
      <c r="J964" s="38"/>
      <c r="K964" s="24" t="str">
        <f>IFERROR(VLOOKUP(J964,'ДДС статьи'!$A$2:$D$210,3,FALSE),"")</f>
        <v/>
      </c>
      <c r="L964" s="24" t="str">
        <f>IFERROR(VLOOKUP(J964,'ДДС статьи'!$A$2:$D$210,2,FALSE),"")</f>
        <v/>
      </c>
      <c r="M964" s="24" t="str">
        <f>IFERROR(VLOOKUP(J964,'ДДС статьи'!$A$2:$D$210,4,FALSE),"")</f>
        <v/>
      </c>
      <c r="N964" s="33"/>
      <c r="O964" s="39"/>
    </row>
    <row r="965">
      <c r="A965" s="24" t="str">
        <f>IFERROR(VLOOKUP(C965,'Технический лист'!$A$3:$B$14,2,FALSE),"")</f>
        <v/>
      </c>
      <c r="B965" s="24" t="str">
        <f t="shared" si="1"/>
        <v/>
      </c>
      <c r="C965" s="24" t="str">
        <f t="shared" si="2"/>
        <v/>
      </c>
      <c r="D965" s="35"/>
      <c r="E965" s="36"/>
      <c r="F965" s="37"/>
      <c r="G965" s="38"/>
      <c r="H965" s="38"/>
      <c r="I965" s="38"/>
      <c r="J965" s="38"/>
      <c r="K965" s="24" t="str">
        <f>IFERROR(VLOOKUP(J965,'ДДС статьи'!$A$2:$D$210,3,FALSE),"")</f>
        <v/>
      </c>
      <c r="L965" s="24" t="str">
        <f>IFERROR(VLOOKUP(J965,'ДДС статьи'!$A$2:$D$210,2,FALSE),"")</f>
        <v/>
      </c>
      <c r="M965" s="24" t="str">
        <f>IFERROR(VLOOKUP(J965,'ДДС статьи'!$A$2:$D$210,4,FALSE),"")</f>
        <v/>
      </c>
      <c r="N965" s="33"/>
      <c r="O965" s="39"/>
    </row>
    <row r="966">
      <c r="A966" s="24" t="str">
        <f>IFERROR(VLOOKUP(C966,'Технический лист'!$A$3:$B$14,2,FALSE),"")</f>
        <v/>
      </c>
      <c r="B966" s="24" t="str">
        <f t="shared" si="1"/>
        <v/>
      </c>
      <c r="C966" s="24" t="str">
        <f t="shared" si="2"/>
        <v/>
      </c>
      <c r="D966" s="35"/>
      <c r="E966" s="36"/>
      <c r="F966" s="37"/>
      <c r="G966" s="38"/>
      <c r="H966" s="38"/>
      <c r="I966" s="38"/>
      <c r="J966" s="38"/>
      <c r="K966" s="24" t="str">
        <f>IFERROR(VLOOKUP(J966,'ДДС статьи'!$A$2:$D$210,3,FALSE),"")</f>
        <v/>
      </c>
      <c r="L966" s="24" t="str">
        <f>IFERROR(VLOOKUP(J966,'ДДС статьи'!$A$2:$D$210,2,FALSE),"")</f>
        <v/>
      </c>
      <c r="M966" s="24" t="str">
        <f>IFERROR(VLOOKUP(J966,'ДДС статьи'!$A$2:$D$210,4,FALSE),"")</f>
        <v/>
      </c>
      <c r="N966" s="33"/>
      <c r="O966" s="39"/>
    </row>
    <row r="967">
      <c r="A967" s="24" t="str">
        <f>IFERROR(VLOOKUP(C967,'Технический лист'!$A$3:$B$14,2,FALSE),"")</f>
        <v/>
      </c>
      <c r="B967" s="24" t="str">
        <f t="shared" si="1"/>
        <v/>
      </c>
      <c r="C967" s="24" t="str">
        <f t="shared" si="2"/>
        <v/>
      </c>
      <c r="D967" s="35"/>
      <c r="E967" s="36"/>
      <c r="F967" s="37"/>
      <c r="G967" s="38"/>
      <c r="H967" s="38"/>
      <c r="I967" s="38"/>
      <c r="J967" s="38"/>
      <c r="K967" s="24" t="str">
        <f>IFERROR(VLOOKUP(J967,'ДДС статьи'!$A$2:$D$210,3,FALSE),"")</f>
        <v/>
      </c>
      <c r="L967" s="24" t="str">
        <f>IFERROR(VLOOKUP(J967,'ДДС статьи'!$A$2:$D$210,2,FALSE),"")</f>
        <v/>
      </c>
      <c r="M967" s="24" t="str">
        <f>IFERROR(VLOOKUP(J967,'ДДС статьи'!$A$2:$D$210,4,FALSE),"")</f>
        <v/>
      </c>
      <c r="N967" s="33"/>
      <c r="O967" s="39"/>
    </row>
    <row r="968">
      <c r="A968" s="24" t="str">
        <f>IFERROR(VLOOKUP(C968,'Технический лист'!$A$3:$B$14,2,FALSE),"")</f>
        <v/>
      </c>
      <c r="B968" s="24" t="str">
        <f t="shared" si="1"/>
        <v/>
      </c>
      <c r="C968" s="24" t="str">
        <f t="shared" si="2"/>
        <v/>
      </c>
      <c r="D968" s="35"/>
      <c r="E968" s="36"/>
      <c r="F968" s="37"/>
      <c r="G968" s="38"/>
      <c r="H968" s="38"/>
      <c r="I968" s="38"/>
      <c r="J968" s="38"/>
      <c r="K968" s="24" t="str">
        <f>IFERROR(VLOOKUP(J968,'ДДС статьи'!$A$2:$D$210,3,FALSE),"")</f>
        <v/>
      </c>
      <c r="L968" s="24" t="str">
        <f>IFERROR(VLOOKUP(J968,'ДДС статьи'!$A$2:$D$210,2,FALSE),"")</f>
        <v/>
      </c>
      <c r="M968" s="24" t="str">
        <f>IFERROR(VLOOKUP(J968,'ДДС статьи'!$A$2:$D$210,4,FALSE),"")</f>
        <v/>
      </c>
      <c r="N968" s="33"/>
      <c r="O968" s="39"/>
    </row>
    <row r="969">
      <c r="A969" s="24" t="str">
        <f>IFERROR(VLOOKUP(C969,'Технический лист'!$A$3:$B$14,2,FALSE),"")</f>
        <v/>
      </c>
      <c r="B969" s="24" t="str">
        <f t="shared" si="1"/>
        <v/>
      </c>
      <c r="C969" s="24" t="str">
        <f t="shared" si="2"/>
        <v/>
      </c>
      <c r="D969" s="35"/>
      <c r="E969" s="36"/>
      <c r="F969" s="37"/>
      <c r="G969" s="38"/>
      <c r="H969" s="38"/>
      <c r="I969" s="38"/>
      <c r="J969" s="38"/>
      <c r="K969" s="24" t="str">
        <f>IFERROR(VLOOKUP(J969,'ДДС статьи'!$A$2:$D$210,3,FALSE),"")</f>
        <v/>
      </c>
      <c r="L969" s="24" t="str">
        <f>IFERROR(VLOOKUP(J969,'ДДС статьи'!$A$2:$D$210,2,FALSE),"")</f>
        <v/>
      </c>
      <c r="M969" s="24" t="str">
        <f>IFERROR(VLOOKUP(J969,'ДДС статьи'!$A$2:$D$210,4,FALSE),"")</f>
        <v/>
      </c>
      <c r="N969" s="33"/>
      <c r="O969" s="39"/>
    </row>
    <row r="970">
      <c r="A970" s="24" t="str">
        <f>IFERROR(VLOOKUP(C970,'Технический лист'!$A$3:$B$14,2,FALSE),"")</f>
        <v/>
      </c>
      <c r="B970" s="24" t="str">
        <f t="shared" si="1"/>
        <v/>
      </c>
      <c r="C970" s="24" t="str">
        <f t="shared" si="2"/>
        <v/>
      </c>
      <c r="D970" s="35"/>
      <c r="E970" s="36"/>
      <c r="F970" s="37"/>
      <c r="G970" s="38"/>
      <c r="H970" s="38"/>
      <c r="I970" s="38"/>
      <c r="J970" s="38"/>
      <c r="K970" s="24" t="str">
        <f>IFERROR(VLOOKUP(J970,'ДДС статьи'!$A$2:$D$210,3,FALSE),"")</f>
        <v/>
      </c>
      <c r="L970" s="24" t="str">
        <f>IFERROR(VLOOKUP(J970,'ДДС статьи'!$A$2:$D$210,2,FALSE),"")</f>
        <v/>
      </c>
      <c r="M970" s="24" t="str">
        <f>IFERROR(VLOOKUP(J970,'ДДС статьи'!$A$2:$D$210,4,FALSE),"")</f>
        <v/>
      </c>
      <c r="N970" s="33"/>
      <c r="O970" s="39"/>
    </row>
    <row r="971">
      <c r="A971" s="24" t="str">
        <f>IFERROR(VLOOKUP(C971,'Технический лист'!$A$3:$B$14,2,FALSE),"")</f>
        <v/>
      </c>
      <c r="B971" s="24" t="str">
        <f t="shared" si="1"/>
        <v/>
      </c>
      <c r="C971" s="24" t="str">
        <f t="shared" si="2"/>
        <v/>
      </c>
      <c r="D971" s="35"/>
      <c r="E971" s="36"/>
      <c r="F971" s="37"/>
      <c r="G971" s="38"/>
      <c r="H971" s="38"/>
      <c r="I971" s="38"/>
      <c r="J971" s="38"/>
      <c r="K971" s="24" t="str">
        <f>IFERROR(VLOOKUP(J971,'ДДС статьи'!$A$2:$D$210,3,FALSE),"")</f>
        <v/>
      </c>
      <c r="L971" s="24" t="str">
        <f>IFERROR(VLOOKUP(J971,'ДДС статьи'!$A$2:$D$210,2,FALSE),"")</f>
        <v/>
      </c>
      <c r="M971" s="24" t="str">
        <f>IFERROR(VLOOKUP(J971,'ДДС статьи'!$A$2:$D$210,4,FALSE),"")</f>
        <v/>
      </c>
      <c r="N971" s="33"/>
      <c r="O971" s="39"/>
    </row>
    <row r="972">
      <c r="A972" s="24" t="str">
        <f>IFERROR(VLOOKUP(C972,'Технический лист'!$A$3:$B$14,2,FALSE),"")</f>
        <v/>
      </c>
      <c r="B972" s="24" t="str">
        <f t="shared" si="1"/>
        <v/>
      </c>
      <c r="C972" s="24" t="str">
        <f t="shared" si="2"/>
        <v/>
      </c>
      <c r="D972" s="35"/>
      <c r="E972" s="36"/>
      <c r="F972" s="37"/>
      <c r="G972" s="38"/>
      <c r="H972" s="38"/>
      <c r="I972" s="38"/>
      <c r="J972" s="38"/>
      <c r="K972" s="24" t="str">
        <f>IFERROR(VLOOKUP(J972,'ДДС статьи'!$A$2:$D$210,3,FALSE),"")</f>
        <v/>
      </c>
      <c r="L972" s="24" t="str">
        <f>IFERROR(VLOOKUP(J972,'ДДС статьи'!$A$2:$D$210,2,FALSE),"")</f>
        <v/>
      </c>
      <c r="M972" s="24" t="str">
        <f>IFERROR(VLOOKUP(J972,'ДДС статьи'!$A$2:$D$210,4,FALSE),"")</f>
        <v/>
      </c>
      <c r="N972" s="33"/>
      <c r="O972" s="39"/>
    </row>
    <row r="973">
      <c r="A973" s="24" t="str">
        <f>IFERROR(VLOOKUP(C973,'Технический лист'!$A$3:$B$14,2,FALSE),"")</f>
        <v/>
      </c>
      <c r="B973" s="24" t="str">
        <f t="shared" si="1"/>
        <v/>
      </c>
      <c r="C973" s="24" t="str">
        <f t="shared" si="2"/>
        <v/>
      </c>
      <c r="D973" s="35"/>
      <c r="E973" s="36"/>
      <c r="F973" s="37"/>
      <c r="G973" s="38"/>
      <c r="H973" s="38"/>
      <c r="I973" s="38"/>
      <c r="J973" s="38"/>
      <c r="K973" s="24" t="str">
        <f>IFERROR(VLOOKUP(J973,'ДДС статьи'!$A$2:$D$210,3,FALSE),"")</f>
        <v/>
      </c>
      <c r="L973" s="24" t="str">
        <f>IFERROR(VLOOKUP(J973,'ДДС статьи'!$A$2:$D$210,2,FALSE),"")</f>
        <v/>
      </c>
      <c r="M973" s="24" t="str">
        <f>IFERROR(VLOOKUP(J973,'ДДС статьи'!$A$2:$D$210,4,FALSE),"")</f>
        <v/>
      </c>
      <c r="N973" s="33"/>
      <c r="O973" s="39"/>
    </row>
    <row r="974">
      <c r="A974" s="24" t="str">
        <f>IFERROR(VLOOKUP(C974,'Технический лист'!$A$3:$B$14,2,FALSE),"")</f>
        <v/>
      </c>
      <c r="B974" s="24" t="str">
        <f t="shared" si="1"/>
        <v/>
      </c>
      <c r="C974" s="24" t="str">
        <f t="shared" si="2"/>
        <v/>
      </c>
      <c r="D974" s="35"/>
      <c r="E974" s="36"/>
      <c r="F974" s="37"/>
      <c r="G974" s="38"/>
      <c r="H974" s="38"/>
      <c r="I974" s="38"/>
      <c r="J974" s="38"/>
      <c r="K974" s="24" t="str">
        <f>IFERROR(VLOOKUP(J974,'ДДС статьи'!$A$2:$D$210,3,FALSE),"")</f>
        <v/>
      </c>
      <c r="L974" s="24" t="str">
        <f>IFERROR(VLOOKUP(J974,'ДДС статьи'!$A$2:$D$210,2,FALSE),"")</f>
        <v/>
      </c>
      <c r="M974" s="24" t="str">
        <f>IFERROR(VLOOKUP(J974,'ДДС статьи'!$A$2:$D$210,4,FALSE),"")</f>
        <v/>
      </c>
      <c r="N974" s="33"/>
      <c r="O974" s="39"/>
    </row>
    <row r="975">
      <c r="A975" s="24" t="str">
        <f>IFERROR(VLOOKUP(C975,'Технический лист'!$A$3:$B$14,2,FALSE),"")</f>
        <v/>
      </c>
      <c r="B975" s="24" t="str">
        <f t="shared" si="1"/>
        <v/>
      </c>
      <c r="C975" s="24" t="str">
        <f t="shared" si="2"/>
        <v/>
      </c>
      <c r="D975" s="35"/>
      <c r="E975" s="36"/>
      <c r="F975" s="37"/>
      <c r="G975" s="38"/>
      <c r="H975" s="38"/>
      <c r="I975" s="38"/>
      <c r="J975" s="38"/>
      <c r="K975" s="24" t="str">
        <f>IFERROR(VLOOKUP(J975,'ДДС статьи'!$A$2:$D$210,3,FALSE),"")</f>
        <v/>
      </c>
      <c r="L975" s="24" t="str">
        <f>IFERROR(VLOOKUP(J975,'ДДС статьи'!$A$2:$D$210,2,FALSE),"")</f>
        <v/>
      </c>
      <c r="M975" s="24" t="str">
        <f>IFERROR(VLOOKUP(J975,'ДДС статьи'!$A$2:$D$210,4,FALSE),"")</f>
        <v/>
      </c>
      <c r="N975" s="33"/>
      <c r="O975" s="39"/>
    </row>
    <row r="976">
      <c r="A976" s="24" t="str">
        <f>IFERROR(VLOOKUP(C976,'Технический лист'!$A$3:$B$14,2,FALSE),"")</f>
        <v/>
      </c>
      <c r="B976" s="24" t="str">
        <f t="shared" si="1"/>
        <v/>
      </c>
      <c r="C976" s="24" t="str">
        <f t="shared" si="2"/>
        <v/>
      </c>
      <c r="D976" s="35"/>
      <c r="E976" s="36"/>
      <c r="F976" s="37"/>
      <c r="G976" s="38"/>
      <c r="H976" s="38"/>
      <c r="I976" s="38"/>
      <c r="J976" s="38"/>
      <c r="K976" s="24" t="str">
        <f>IFERROR(VLOOKUP(J976,'ДДС статьи'!$A$2:$D$210,3,FALSE),"")</f>
        <v/>
      </c>
      <c r="L976" s="24" t="str">
        <f>IFERROR(VLOOKUP(J976,'ДДС статьи'!$A$2:$D$210,2,FALSE),"")</f>
        <v/>
      </c>
      <c r="M976" s="24" t="str">
        <f>IFERROR(VLOOKUP(J976,'ДДС статьи'!$A$2:$D$210,4,FALSE),"")</f>
        <v/>
      </c>
      <c r="N976" s="33"/>
      <c r="O976" s="39"/>
    </row>
    <row r="977">
      <c r="A977" s="24" t="str">
        <f>IFERROR(VLOOKUP(C977,'Технический лист'!$A$3:$B$14,2,FALSE),"")</f>
        <v/>
      </c>
      <c r="B977" s="24" t="str">
        <f t="shared" si="1"/>
        <v/>
      </c>
      <c r="C977" s="24" t="str">
        <f t="shared" si="2"/>
        <v/>
      </c>
      <c r="D977" s="35"/>
      <c r="E977" s="36"/>
      <c r="F977" s="37"/>
      <c r="G977" s="38"/>
      <c r="H977" s="38"/>
      <c r="I977" s="38"/>
      <c r="J977" s="38"/>
      <c r="K977" s="24" t="str">
        <f>IFERROR(VLOOKUP(J977,'ДДС статьи'!$A$2:$D$210,3,FALSE),"")</f>
        <v/>
      </c>
      <c r="L977" s="24" t="str">
        <f>IFERROR(VLOOKUP(J977,'ДДС статьи'!$A$2:$D$210,2,FALSE),"")</f>
        <v/>
      </c>
      <c r="M977" s="24" t="str">
        <f>IFERROR(VLOOKUP(J977,'ДДС статьи'!$A$2:$D$210,4,FALSE),"")</f>
        <v/>
      </c>
      <c r="N977" s="33"/>
      <c r="O977" s="39"/>
    </row>
    <row r="978">
      <c r="A978" s="24" t="str">
        <f>IFERROR(VLOOKUP(C978,'Технический лист'!$A$3:$B$14,2,FALSE),"")</f>
        <v/>
      </c>
      <c r="B978" s="24" t="str">
        <f t="shared" si="1"/>
        <v/>
      </c>
      <c r="C978" s="24" t="str">
        <f t="shared" si="2"/>
        <v/>
      </c>
      <c r="D978" s="35"/>
      <c r="E978" s="36"/>
      <c r="F978" s="37"/>
      <c r="G978" s="38"/>
      <c r="H978" s="38"/>
      <c r="I978" s="38"/>
      <c r="J978" s="38"/>
      <c r="K978" s="24" t="str">
        <f>IFERROR(VLOOKUP(J978,'ДДС статьи'!$A$2:$D$210,3,FALSE),"")</f>
        <v/>
      </c>
      <c r="L978" s="24" t="str">
        <f>IFERROR(VLOOKUP(J978,'ДДС статьи'!$A$2:$D$210,2,FALSE),"")</f>
        <v/>
      </c>
      <c r="M978" s="24" t="str">
        <f>IFERROR(VLOOKUP(J978,'ДДС статьи'!$A$2:$D$210,4,FALSE),"")</f>
        <v/>
      </c>
      <c r="N978" s="33"/>
      <c r="O978" s="39"/>
    </row>
    <row r="979">
      <c r="A979" s="24" t="str">
        <f>IFERROR(VLOOKUP(C979,'Технический лист'!$A$3:$B$14,2,FALSE),"")</f>
        <v/>
      </c>
      <c r="B979" s="24" t="str">
        <f t="shared" si="1"/>
        <v/>
      </c>
      <c r="C979" s="24" t="str">
        <f t="shared" si="2"/>
        <v/>
      </c>
      <c r="D979" s="35"/>
      <c r="E979" s="36"/>
      <c r="F979" s="37"/>
      <c r="G979" s="38"/>
      <c r="H979" s="38"/>
      <c r="I979" s="38"/>
      <c r="J979" s="38"/>
      <c r="K979" s="24" t="str">
        <f>IFERROR(VLOOKUP(J979,'ДДС статьи'!$A$2:$D$210,3,FALSE),"")</f>
        <v/>
      </c>
      <c r="L979" s="24" t="str">
        <f>IFERROR(VLOOKUP(J979,'ДДС статьи'!$A$2:$D$210,2,FALSE),"")</f>
        <v/>
      </c>
      <c r="M979" s="24" t="str">
        <f>IFERROR(VLOOKUP(J979,'ДДС статьи'!$A$2:$D$210,4,FALSE),"")</f>
        <v/>
      </c>
      <c r="N979" s="33"/>
      <c r="O979" s="39"/>
    </row>
    <row r="980">
      <c r="A980" s="24" t="str">
        <f>IFERROR(VLOOKUP(C980,'Технический лист'!$A$3:$B$14,2,FALSE),"")</f>
        <v/>
      </c>
      <c r="B980" s="24" t="str">
        <f t="shared" si="1"/>
        <v/>
      </c>
      <c r="C980" s="24" t="str">
        <f t="shared" si="2"/>
        <v/>
      </c>
      <c r="D980" s="35"/>
      <c r="E980" s="36"/>
      <c r="F980" s="37"/>
      <c r="G980" s="38"/>
      <c r="H980" s="38"/>
      <c r="I980" s="38"/>
      <c r="J980" s="38"/>
      <c r="K980" s="24" t="str">
        <f>IFERROR(VLOOKUP(J980,'ДДС статьи'!$A$2:$D$210,3,FALSE),"")</f>
        <v/>
      </c>
      <c r="L980" s="24" t="str">
        <f>IFERROR(VLOOKUP(J980,'ДДС статьи'!$A$2:$D$210,2,FALSE),"")</f>
        <v/>
      </c>
      <c r="M980" s="24" t="str">
        <f>IFERROR(VLOOKUP(J980,'ДДС статьи'!$A$2:$D$210,4,FALSE),"")</f>
        <v/>
      </c>
      <c r="N980" s="33"/>
      <c r="O980" s="39"/>
    </row>
    <row r="981">
      <c r="A981" s="24" t="str">
        <f>IFERROR(VLOOKUP(C981,'Технический лист'!$A$3:$B$14,2,FALSE),"")</f>
        <v/>
      </c>
      <c r="B981" s="24" t="str">
        <f t="shared" si="1"/>
        <v/>
      </c>
      <c r="C981" s="24" t="str">
        <f t="shared" si="2"/>
        <v/>
      </c>
      <c r="D981" s="35"/>
      <c r="E981" s="36"/>
      <c r="F981" s="37"/>
      <c r="G981" s="38"/>
      <c r="H981" s="38"/>
      <c r="I981" s="38"/>
      <c r="J981" s="38"/>
      <c r="K981" s="24" t="str">
        <f>IFERROR(VLOOKUP(J981,'ДДС статьи'!$A$2:$D$210,3,FALSE),"")</f>
        <v/>
      </c>
      <c r="L981" s="24" t="str">
        <f>IFERROR(VLOOKUP(J981,'ДДС статьи'!$A$2:$D$210,2,FALSE),"")</f>
        <v/>
      </c>
      <c r="M981" s="24" t="str">
        <f>IFERROR(VLOOKUP(J981,'ДДС статьи'!$A$2:$D$210,4,FALSE),"")</f>
        <v/>
      </c>
      <c r="N981" s="33"/>
      <c r="O981" s="39"/>
    </row>
    <row r="982">
      <c r="A982" s="24" t="str">
        <f>IFERROR(VLOOKUP(C982,'Технический лист'!$A$3:$B$14,2,FALSE),"")</f>
        <v/>
      </c>
      <c r="B982" s="24" t="str">
        <f t="shared" si="1"/>
        <v/>
      </c>
      <c r="C982" s="24" t="str">
        <f t="shared" si="2"/>
        <v/>
      </c>
      <c r="D982" s="35"/>
      <c r="E982" s="36"/>
      <c r="F982" s="37"/>
      <c r="G982" s="38"/>
      <c r="H982" s="38"/>
      <c r="I982" s="38"/>
      <c r="J982" s="38"/>
      <c r="K982" s="24" t="str">
        <f>IFERROR(VLOOKUP(J982,'ДДС статьи'!$A$2:$D$210,3,FALSE),"")</f>
        <v/>
      </c>
      <c r="L982" s="24" t="str">
        <f>IFERROR(VLOOKUP(J982,'ДДС статьи'!$A$2:$D$210,2,FALSE),"")</f>
        <v/>
      </c>
      <c r="M982" s="24" t="str">
        <f>IFERROR(VLOOKUP(J982,'ДДС статьи'!$A$2:$D$210,4,FALSE),"")</f>
        <v/>
      </c>
      <c r="N982" s="33"/>
      <c r="O982" s="39"/>
    </row>
    <row r="983">
      <c r="A983" s="24" t="str">
        <f>IFERROR(VLOOKUP(C983,'Технический лист'!$A$3:$B$14,2,FALSE),"")</f>
        <v/>
      </c>
      <c r="B983" s="24" t="str">
        <f t="shared" si="1"/>
        <v/>
      </c>
      <c r="C983" s="24" t="str">
        <f t="shared" si="2"/>
        <v/>
      </c>
      <c r="D983" s="35"/>
      <c r="E983" s="36"/>
      <c r="F983" s="37"/>
      <c r="G983" s="38"/>
      <c r="H983" s="38"/>
      <c r="I983" s="38"/>
      <c r="J983" s="38"/>
      <c r="K983" s="24" t="str">
        <f>IFERROR(VLOOKUP(J983,'ДДС статьи'!$A$2:$D$210,3,FALSE),"")</f>
        <v/>
      </c>
      <c r="L983" s="24" t="str">
        <f>IFERROR(VLOOKUP(J983,'ДДС статьи'!$A$2:$D$210,2,FALSE),"")</f>
        <v/>
      </c>
      <c r="M983" s="24" t="str">
        <f>IFERROR(VLOOKUP(J983,'ДДС статьи'!$A$2:$D$210,4,FALSE),"")</f>
        <v/>
      </c>
      <c r="N983" s="33"/>
      <c r="O983" s="39"/>
    </row>
    <row r="984">
      <c r="A984" s="24" t="str">
        <f>IFERROR(VLOOKUP(C984,'Технический лист'!$A$3:$B$14,2,FALSE),"")</f>
        <v/>
      </c>
      <c r="B984" s="24" t="str">
        <f t="shared" si="1"/>
        <v/>
      </c>
      <c r="C984" s="24" t="str">
        <f t="shared" si="2"/>
        <v/>
      </c>
      <c r="D984" s="35"/>
      <c r="E984" s="36"/>
      <c r="F984" s="37"/>
      <c r="G984" s="38"/>
      <c r="H984" s="38"/>
      <c r="I984" s="38"/>
      <c r="J984" s="38"/>
      <c r="K984" s="24" t="str">
        <f>IFERROR(VLOOKUP(J984,'ДДС статьи'!$A$2:$D$210,3,FALSE),"")</f>
        <v/>
      </c>
      <c r="L984" s="24" t="str">
        <f>IFERROR(VLOOKUP(J984,'ДДС статьи'!$A$2:$D$210,2,FALSE),"")</f>
        <v/>
      </c>
      <c r="M984" s="24" t="str">
        <f>IFERROR(VLOOKUP(J984,'ДДС статьи'!$A$2:$D$210,4,FALSE),"")</f>
        <v/>
      </c>
      <c r="N984" s="33"/>
      <c r="O984" s="39"/>
    </row>
    <row r="985">
      <c r="A985" s="24" t="str">
        <f>IFERROR(VLOOKUP(C985,'Технический лист'!$A$3:$B$14,2,FALSE),"")</f>
        <v/>
      </c>
      <c r="B985" s="24" t="str">
        <f t="shared" si="1"/>
        <v/>
      </c>
      <c r="C985" s="24" t="str">
        <f t="shared" si="2"/>
        <v/>
      </c>
      <c r="D985" s="35"/>
      <c r="E985" s="36"/>
      <c r="F985" s="37"/>
      <c r="G985" s="38"/>
      <c r="H985" s="38"/>
      <c r="I985" s="38"/>
      <c r="J985" s="38"/>
      <c r="K985" s="24" t="str">
        <f>IFERROR(VLOOKUP(J985,'ДДС статьи'!$A$2:$D$210,3,FALSE),"")</f>
        <v/>
      </c>
      <c r="L985" s="24" t="str">
        <f>IFERROR(VLOOKUP(J985,'ДДС статьи'!$A$2:$D$210,2,FALSE),"")</f>
        <v/>
      </c>
      <c r="M985" s="24" t="str">
        <f>IFERROR(VLOOKUP(J985,'ДДС статьи'!$A$2:$D$210,4,FALSE),"")</f>
        <v/>
      </c>
      <c r="N985" s="33"/>
      <c r="O985" s="39"/>
    </row>
    <row r="986">
      <c r="A986" s="24" t="str">
        <f>IFERROR(VLOOKUP(C986,'Технический лист'!$A$3:$B$14,2,FALSE),"")</f>
        <v/>
      </c>
      <c r="B986" s="24" t="str">
        <f t="shared" si="1"/>
        <v/>
      </c>
      <c r="C986" s="24" t="str">
        <f t="shared" si="2"/>
        <v/>
      </c>
      <c r="D986" s="35"/>
      <c r="E986" s="36"/>
      <c r="F986" s="37"/>
      <c r="G986" s="38"/>
      <c r="H986" s="38"/>
      <c r="I986" s="38"/>
      <c r="J986" s="38"/>
      <c r="K986" s="24" t="str">
        <f>IFERROR(VLOOKUP(J986,'ДДС статьи'!$A$2:$D$210,3,FALSE),"")</f>
        <v/>
      </c>
      <c r="L986" s="24" t="str">
        <f>IFERROR(VLOOKUP(J986,'ДДС статьи'!$A$2:$D$210,2,FALSE),"")</f>
        <v/>
      </c>
      <c r="M986" s="24" t="str">
        <f>IFERROR(VLOOKUP(J986,'ДДС статьи'!$A$2:$D$210,4,FALSE),"")</f>
        <v/>
      </c>
      <c r="N986" s="33"/>
      <c r="O986" s="39"/>
    </row>
    <row r="987">
      <c r="A987" s="24" t="str">
        <f>IFERROR(VLOOKUP(C987,'Технический лист'!$A$3:$B$14,2,FALSE),"")</f>
        <v/>
      </c>
      <c r="B987" s="24" t="str">
        <f t="shared" si="1"/>
        <v/>
      </c>
      <c r="C987" s="24" t="str">
        <f t="shared" si="2"/>
        <v/>
      </c>
      <c r="D987" s="35"/>
      <c r="E987" s="36"/>
      <c r="F987" s="37"/>
      <c r="G987" s="38"/>
      <c r="H987" s="38"/>
      <c r="I987" s="38"/>
      <c r="J987" s="38"/>
      <c r="K987" s="24" t="str">
        <f>IFERROR(VLOOKUP(J987,'ДДС статьи'!$A$2:$D$210,3,FALSE),"")</f>
        <v/>
      </c>
      <c r="L987" s="24" t="str">
        <f>IFERROR(VLOOKUP(J987,'ДДС статьи'!$A$2:$D$210,2,FALSE),"")</f>
        <v/>
      </c>
      <c r="M987" s="24" t="str">
        <f>IFERROR(VLOOKUP(J987,'ДДС статьи'!$A$2:$D$210,4,FALSE),"")</f>
        <v/>
      </c>
      <c r="N987" s="33"/>
      <c r="O987" s="39"/>
    </row>
    <row r="988">
      <c r="A988" s="24" t="str">
        <f>IFERROR(VLOOKUP(C988,'Технический лист'!$A$3:$B$14,2,FALSE),"")</f>
        <v/>
      </c>
      <c r="B988" s="24" t="str">
        <f t="shared" si="1"/>
        <v/>
      </c>
      <c r="C988" s="24" t="str">
        <f t="shared" si="2"/>
        <v/>
      </c>
      <c r="D988" s="35"/>
      <c r="E988" s="36"/>
      <c r="F988" s="37"/>
      <c r="G988" s="38"/>
      <c r="H988" s="38"/>
      <c r="I988" s="38"/>
      <c r="J988" s="38"/>
      <c r="K988" s="24" t="str">
        <f>IFERROR(VLOOKUP(J988,'ДДС статьи'!$A$2:$D$210,3,FALSE),"")</f>
        <v/>
      </c>
      <c r="L988" s="24" t="str">
        <f>IFERROR(VLOOKUP(J988,'ДДС статьи'!$A$2:$D$210,2,FALSE),"")</f>
        <v/>
      </c>
      <c r="M988" s="24" t="str">
        <f>IFERROR(VLOOKUP(J988,'ДДС статьи'!$A$2:$D$210,4,FALSE),"")</f>
        <v/>
      </c>
      <c r="N988" s="33"/>
      <c r="O988" s="39"/>
    </row>
    <row r="989">
      <c r="A989" s="24" t="str">
        <f>IFERROR(VLOOKUP(C989,'Технический лист'!$A$3:$B$14,2,FALSE),"")</f>
        <v/>
      </c>
      <c r="B989" s="24" t="str">
        <f t="shared" si="1"/>
        <v/>
      </c>
      <c r="C989" s="24" t="str">
        <f t="shared" si="2"/>
        <v/>
      </c>
      <c r="D989" s="35"/>
      <c r="E989" s="36"/>
      <c r="F989" s="37"/>
      <c r="G989" s="38"/>
      <c r="H989" s="38"/>
      <c r="I989" s="38"/>
      <c r="J989" s="38"/>
      <c r="K989" s="24" t="str">
        <f>IFERROR(VLOOKUP(J989,'ДДС статьи'!$A$2:$D$210,3,FALSE),"")</f>
        <v/>
      </c>
      <c r="L989" s="24" t="str">
        <f>IFERROR(VLOOKUP(J989,'ДДС статьи'!$A$2:$D$210,2,FALSE),"")</f>
        <v/>
      </c>
      <c r="M989" s="24" t="str">
        <f>IFERROR(VLOOKUP(J989,'ДДС статьи'!$A$2:$D$210,4,FALSE),"")</f>
        <v/>
      </c>
      <c r="N989" s="33"/>
      <c r="O989" s="39"/>
    </row>
    <row r="990">
      <c r="A990" s="24" t="str">
        <f>IFERROR(VLOOKUP(C990,'Технический лист'!$A$3:$B$14,2,FALSE),"")</f>
        <v/>
      </c>
      <c r="B990" s="24" t="str">
        <f t="shared" si="1"/>
        <v/>
      </c>
      <c r="C990" s="24" t="str">
        <f t="shared" si="2"/>
        <v/>
      </c>
      <c r="D990" s="35"/>
      <c r="E990" s="36"/>
      <c r="F990" s="37"/>
      <c r="G990" s="38"/>
      <c r="H990" s="38"/>
      <c r="I990" s="38"/>
      <c r="J990" s="38"/>
      <c r="K990" s="24" t="str">
        <f>IFERROR(VLOOKUP(J990,'ДДС статьи'!$A$2:$D$210,3,FALSE),"")</f>
        <v/>
      </c>
      <c r="L990" s="24" t="str">
        <f>IFERROR(VLOOKUP(J990,'ДДС статьи'!$A$2:$D$210,2,FALSE),"")</f>
        <v/>
      </c>
      <c r="M990" s="24" t="str">
        <f>IFERROR(VLOOKUP(J990,'ДДС статьи'!$A$2:$D$210,4,FALSE),"")</f>
        <v/>
      </c>
      <c r="N990" s="33"/>
      <c r="O990" s="39"/>
    </row>
    <row r="991">
      <c r="A991" s="24" t="str">
        <f>IFERROR(VLOOKUP(C991,'Технический лист'!$A$3:$B$14,2,FALSE),"")</f>
        <v/>
      </c>
      <c r="B991" s="24" t="str">
        <f t="shared" si="1"/>
        <v/>
      </c>
      <c r="C991" s="24" t="str">
        <f t="shared" si="2"/>
        <v/>
      </c>
      <c r="D991" s="35"/>
      <c r="E991" s="36"/>
      <c r="F991" s="37"/>
      <c r="G991" s="38"/>
      <c r="H991" s="38"/>
      <c r="I991" s="38"/>
      <c r="J991" s="38"/>
      <c r="K991" s="24" t="str">
        <f>IFERROR(VLOOKUP(J991,'ДДС статьи'!$A$2:$D$210,3,FALSE),"")</f>
        <v/>
      </c>
      <c r="L991" s="24" t="str">
        <f>IFERROR(VLOOKUP(J991,'ДДС статьи'!$A$2:$D$210,2,FALSE),"")</f>
        <v/>
      </c>
      <c r="M991" s="24" t="str">
        <f>IFERROR(VLOOKUP(J991,'ДДС статьи'!$A$2:$D$210,4,FALSE),"")</f>
        <v/>
      </c>
      <c r="N991" s="33"/>
      <c r="O991" s="39"/>
    </row>
    <row r="992">
      <c r="A992" s="24" t="str">
        <f>IFERROR(VLOOKUP(C992,'Технический лист'!$A$3:$B$14,2,FALSE),"")</f>
        <v/>
      </c>
      <c r="B992" s="24" t="str">
        <f t="shared" si="1"/>
        <v/>
      </c>
      <c r="C992" s="24" t="str">
        <f t="shared" si="2"/>
        <v/>
      </c>
      <c r="D992" s="35"/>
      <c r="E992" s="36"/>
      <c r="F992" s="37"/>
      <c r="G992" s="38"/>
      <c r="H992" s="38"/>
      <c r="I992" s="38"/>
      <c r="J992" s="38"/>
      <c r="K992" s="24" t="str">
        <f>IFERROR(VLOOKUP(J992,'ДДС статьи'!$A$2:$D$210,3,FALSE),"")</f>
        <v/>
      </c>
      <c r="L992" s="24" t="str">
        <f>IFERROR(VLOOKUP(J992,'ДДС статьи'!$A$2:$D$210,2,FALSE),"")</f>
        <v/>
      </c>
      <c r="M992" s="24" t="str">
        <f>IFERROR(VLOOKUP(J992,'ДДС статьи'!$A$2:$D$210,4,FALSE),"")</f>
        <v/>
      </c>
      <c r="N992" s="33"/>
      <c r="O992" s="39"/>
    </row>
    <row r="993">
      <c r="A993" s="24" t="str">
        <f>IFERROR(VLOOKUP(C993,'Технический лист'!$A$3:$B$14,2,FALSE),"")</f>
        <v/>
      </c>
      <c r="B993" s="24" t="str">
        <f t="shared" si="1"/>
        <v/>
      </c>
      <c r="C993" s="24" t="str">
        <f t="shared" si="2"/>
        <v/>
      </c>
      <c r="D993" s="35"/>
      <c r="E993" s="36"/>
      <c r="F993" s="37"/>
      <c r="G993" s="38"/>
      <c r="H993" s="38"/>
      <c r="I993" s="38"/>
      <c r="J993" s="38"/>
      <c r="K993" s="24" t="str">
        <f>IFERROR(VLOOKUP(J993,'ДДС статьи'!$A$2:$D$210,3,FALSE),"")</f>
        <v/>
      </c>
      <c r="L993" s="24" t="str">
        <f>IFERROR(VLOOKUP(J993,'ДДС статьи'!$A$2:$D$210,2,FALSE),"")</f>
        <v/>
      </c>
      <c r="M993" s="24" t="str">
        <f>IFERROR(VLOOKUP(J993,'ДДС статьи'!$A$2:$D$210,4,FALSE),"")</f>
        <v/>
      </c>
      <c r="N993" s="33"/>
      <c r="O993" s="39"/>
    </row>
    <row r="994">
      <c r="A994" s="24" t="str">
        <f>IFERROR(VLOOKUP(C994,'Технический лист'!$A$3:$B$14,2,FALSE),"")</f>
        <v/>
      </c>
      <c r="B994" s="24" t="str">
        <f t="shared" si="1"/>
        <v/>
      </c>
      <c r="C994" s="24" t="str">
        <f t="shared" si="2"/>
        <v/>
      </c>
      <c r="D994" s="35"/>
      <c r="E994" s="36"/>
      <c r="F994" s="37"/>
      <c r="G994" s="38"/>
      <c r="H994" s="38"/>
      <c r="I994" s="38"/>
      <c r="J994" s="38"/>
      <c r="K994" s="24" t="str">
        <f>IFERROR(VLOOKUP(J994,'ДДС статьи'!$A$2:$D$210,3,FALSE),"")</f>
        <v/>
      </c>
      <c r="L994" s="24" t="str">
        <f>IFERROR(VLOOKUP(J994,'ДДС статьи'!$A$2:$D$210,2,FALSE),"")</f>
        <v/>
      </c>
      <c r="M994" s="24" t="str">
        <f>IFERROR(VLOOKUP(J994,'ДДС статьи'!$A$2:$D$210,4,FALSE),"")</f>
        <v/>
      </c>
      <c r="N994" s="33"/>
      <c r="O994" s="39"/>
    </row>
    <row r="995">
      <c r="A995" s="24" t="str">
        <f>IFERROR(VLOOKUP(C995,'Технический лист'!$A$3:$B$14,2,FALSE),"")</f>
        <v/>
      </c>
      <c r="B995" s="24" t="str">
        <f t="shared" si="1"/>
        <v/>
      </c>
      <c r="C995" s="24" t="str">
        <f t="shared" si="2"/>
        <v/>
      </c>
      <c r="D995" s="35"/>
      <c r="E995" s="36"/>
      <c r="F995" s="37"/>
      <c r="G995" s="38"/>
      <c r="H995" s="38"/>
      <c r="I995" s="38"/>
      <c r="J995" s="38"/>
      <c r="K995" s="24" t="str">
        <f>IFERROR(VLOOKUP(J995,'ДДС статьи'!$A$2:$D$210,3,FALSE),"")</f>
        <v/>
      </c>
      <c r="L995" s="24" t="str">
        <f>IFERROR(VLOOKUP(J995,'ДДС статьи'!$A$2:$D$210,2,FALSE),"")</f>
        <v/>
      </c>
      <c r="M995" s="24" t="str">
        <f>IFERROR(VLOOKUP(J995,'ДДС статьи'!$A$2:$D$210,4,FALSE),"")</f>
        <v/>
      </c>
      <c r="N995" s="33"/>
      <c r="O995" s="39"/>
    </row>
    <row r="996">
      <c r="A996" s="24" t="str">
        <f>IFERROR(VLOOKUP(C996,'Технический лист'!$A$3:$B$14,2,FALSE),"")</f>
        <v/>
      </c>
      <c r="B996" s="24" t="str">
        <f t="shared" si="1"/>
        <v/>
      </c>
      <c r="C996" s="24" t="str">
        <f t="shared" si="2"/>
        <v/>
      </c>
      <c r="D996" s="35"/>
      <c r="E996" s="36"/>
      <c r="F996" s="37"/>
      <c r="G996" s="38"/>
      <c r="H996" s="38"/>
      <c r="I996" s="38"/>
      <c r="J996" s="38"/>
      <c r="K996" s="24" t="str">
        <f>IFERROR(VLOOKUP(J996,'ДДС статьи'!$A$2:$D$210,3,FALSE),"")</f>
        <v/>
      </c>
      <c r="L996" s="24" t="str">
        <f>IFERROR(VLOOKUP(J996,'ДДС статьи'!$A$2:$D$210,2,FALSE),"")</f>
        <v/>
      </c>
      <c r="M996" s="24" t="str">
        <f>IFERROR(VLOOKUP(J996,'ДДС статьи'!$A$2:$D$210,4,FALSE),"")</f>
        <v/>
      </c>
      <c r="N996" s="33"/>
      <c r="O996" s="39"/>
    </row>
    <row r="997">
      <c r="A997" s="24" t="str">
        <f>IFERROR(VLOOKUP(C997,'Технический лист'!$A$3:$B$14,2,FALSE),"")</f>
        <v/>
      </c>
      <c r="B997" s="24" t="str">
        <f t="shared" si="1"/>
        <v/>
      </c>
      <c r="C997" s="24" t="str">
        <f t="shared" si="2"/>
        <v/>
      </c>
      <c r="D997" s="35"/>
      <c r="E997" s="36"/>
      <c r="F997" s="37"/>
      <c r="G997" s="38"/>
      <c r="H997" s="38"/>
      <c r="I997" s="38"/>
      <c r="J997" s="38"/>
      <c r="K997" s="24" t="str">
        <f>IFERROR(VLOOKUP(J997,'ДДС статьи'!$A$2:$D$210,3,FALSE),"")</f>
        <v/>
      </c>
      <c r="L997" s="24" t="str">
        <f>IFERROR(VLOOKUP(J997,'ДДС статьи'!$A$2:$D$210,2,FALSE),"")</f>
        <v/>
      </c>
      <c r="M997" s="24" t="str">
        <f>IFERROR(VLOOKUP(J997,'ДДС статьи'!$A$2:$D$210,4,FALSE),"")</f>
        <v/>
      </c>
      <c r="N997" s="33"/>
      <c r="O997" s="39"/>
    </row>
    <row r="998">
      <c r="A998" s="24" t="str">
        <f>IFERROR(VLOOKUP(C998,'Технический лист'!$A$3:$B$14,2,FALSE),"")</f>
        <v/>
      </c>
      <c r="B998" s="24" t="str">
        <f t="shared" si="1"/>
        <v/>
      </c>
      <c r="C998" s="24" t="str">
        <f t="shared" si="2"/>
        <v/>
      </c>
      <c r="D998" s="35"/>
      <c r="E998" s="36"/>
      <c r="F998" s="37"/>
      <c r="G998" s="38"/>
      <c r="H998" s="38"/>
      <c r="I998" s="38"/>
      <c r="J998" s="38"/>
      <c r="K998" s="24" t="str">
        <f>IFERROR(VLOOKUP(J998,'ДДС статьи'!$A$2:$D$210,3,FALSE),"")</f>
        <v/>
      </c>
      <c r="L998" s="24" t="str">
        <f>IFERROR(VLOOKUP(J998,'ДДС статьи'!$A$2:$D$210,2,FALSE),"")</f>
        <v/>
      </c>
      <c r="M998" s="24" t="str">
        <f>IFERROR(VLOOKUP(J998,'ДДС статьи'!$A$2:$D$210,4,FALSE),"")</f>
        <v/>
      </c>
      <c r="N998" s="33"/>
      <c r="O998" s="39"/>
    </row>
    <row r="999">
      <c r="A999" s="24" t="str">
        <f>IFERROR(VLOOKUP(C999,'Технический лист'!$A$3:$B$14,2,FALSE),"")</f>
        <v/>
      </c>
      <c r="B999" s="24" t="str">
        <f t="shared" si="1"/>
        <v/>
      </c>
      <c r="C999" s="24" t="str">
        <f t="shared" si="2"/>
        <v/>
      </c>
      <c r="D999" s="35"/>
      <c r="E999" s="36"/>
      <c r="F999" s="37"/>
      <c r="G999" s="38"/>
      <c r="H999" s="38"/>
      <c r="I999" s="38"/>
      <c r="J999" s="38"/>
      <c r="K999" s="24" t="str">
        <f>IFERROR(VLOOKUP(J999,'ДДС статьи'!$A$2:$D$210,3,FALSE),"")</f>
        <v/>
      </c>
      <c r="L999" s="24" t="str">
        <f>IFERROR(VLOOKUP(J999,'ДДС статьи'!$A$2:$D$210,2,FALSE),"")</f>
        <v/>
      </c>
      <c r="M999" s="24" t="str">
        <f>IFERROR(VLOOKUP(J999,'ДДС статьи'!$A$2:$D$210,4,FALSE),"")</f>
        <v/>
      </c>
      <c r="N999" s="33"/>
      <c r="O999" s="39"/>
    </row>
    <row r="1000">
      <c r="A1000" s="24" t="str">
        <f>IFERROR(VLOOKUP(C1000,'Технический лист'!$A$3:$B$14,2,FALSE),"")</f>
        <v/>
      </c>
      <c r="B1000" s="24" t="str">
        <f t="shared" si="1"/>
        <v/>
      </c>
      <c r="C1000" s="24" t="str">
        <f t="shared" si="2"/>
        <v/>
      </c>
      <c r="D1000" s="35"/>
      <c r="E1000" s="36"/>
      <c r="F1000" s="37"/>
      <c r="G1000" s="38"/>
      <c r="H1000" s="38"/>
      <c r="I1000" s="38"/>
      <c r="J1000" s="38"/>
      <c r="K1000" s="24" t="str">
        <f>IFERROR(VLOOKUP(J1000,'ДДС статьи'!$A$2:$D$210,3,FALSE),"")</f>
        <v/>
      </c>
      <c r="L1000" s="24" t="str">
        <f>IFERROR(VLOOKUP(J1000,'ДДС статьи'!$A$2:$D$210,2,FALSE),"")</f>
        <v/>
      </c>
      <c r="M1000" s="24" t="str">
        <f>IFERROR(VLOOKUP(J1000,'ДДС статьи'!$A$2:$D$210,4,FALSE),"")</f>
        <v/>
      </c>
      <c r="N1000" s="33"/>
      <c r="O1000" s="39"/>
    </row>
    <row r="1001">
      <c r="A1001" s="24" t="str">
        <f>IFERROR(VLOOKUP(C1001,'Технический лист'!$A$3:$B$14,2,FALSE),"")</f>
        <v/>
      </c>
      <c r="B1001" s="24" t="str">
        <f t="shared" si="1"/>
        <v/>
      </c>
      <c r="C1001" s="24" t="str">
        <f t="shared" si="2"/>
        <v/>
      </c>
      <c r="D1001" s="35"/>
      <c r="E1001" s="36"/>
      <c r="F1001" s="37"/>
      <c r="G1001" s="38"/>
      <c r="H1001" s="38"/>
      <c r="I1001" s="38"/>
      <c r="J1001" s="38"/>
      <c r="K1001" s="24" t="str">
        <f>IFERROR(VLOOKUP(J1001,'ДДС статьи'!$A$2:$D$210,3,FALSE),"")</f>
        <v/>
      </c>
      <c r="L1001" s="24" t="str">
        <f>IFERROR(VLOOKUP(J1001,'ДДС статьи'!$A$2:$D$210,2,FALSE),"")</f>
        <v/>
      </c>
      <c r="M1001" s="24" t="str">
        <f>IFERROR(VLOOKUP(J1001,'ДДС статьи'!$A$2:$D$210,4,FALSE),"")</f>
        <v/>
      </c>
      <c r="N1001" s="33"/>
      <c r="O1001" s="39"/>
    </row>
  </sheetData>
  <autoFilter ref="$A$3:$O$1001"/>
  <mergeCells count="2">
    <mergeCell ref="A1:B1"/>
    <mergeCell ref="A2:B2"/>
  </mergeCells>
  <conditionalFormatting sqref="E4:E1001">
    <cfRule type="cellIs" dxfId="1" priority="1" operator="greaterThan">
      <formula>0</formula>
    </cfRule>
  </conditionalFormatting>
  <conditionalFormatting sqref="E4:E1001">
    <cfRule type="cellIs" dxfId="2" priority="2" operator="lessThan">
      <formula>0</formula>
    </cfRule>
  </conditionalFormatting>
  <dataValidations>
    <dataValidation type="custom" allowBlank="1" showDropDown="1" sqref="D4:D1001">
      <formula1>OR(NOT(ISERROR(DATEVALUE(D4))), AND(ISNUMBER(D4), LEFT(CELL("format", D4))="D"))</formula1>
    </dataValidation>
    <dataValidation type="list" allowBlank="1" sqref="G4:G1001">
      <formula1>"Розница,Оптовое,Общее"</formula1>
    </dataValidation>
    <dataValidation type="list" allowBlank="1" showErrorMessage="1" sqref="J4:J1001">
      <formula1>'ДДС статьи'!$A$2:$A$210</formula1>
    </dataValidation>
    <dataValidation type="list" allowBlank="1" sqref="F4:F1001">
      <formula1>'ДДС настройки (для ввода сальдо'!$A$3:$A1001</formula1>
    </dataValidation>
    <dataValidation type="list" allowBlank="1" sqref="C1:C2 E1:E2 G1:G2">
      <formula1>'ДДС настройки (для ввода сальдо'!$A$3:$A$12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4125"/>
    <outlinePr summaryBelow="0" summaryRight="0"/>
  </sheetPr>
  <sheetViews>
    <sheetView workbookViewId="0"/>
  </sheetViews>
  <sheetFormatPr customHeight="1" defaultColWidth="14.43" defaultRowHeight="15.75"/>
  <cols>
    <col customWidth="1" min="1" max="1" width="17.0"/>
    <col customWidth="1" min="2" max="2" width="32.71"/>
    <col customWidth="1" min="3" max="3" width="37.57"/>
  </cols>
  <sheetData>
    <row r="1" ht="63.75" customHeight="1">
      <c r="A1" s="98"/>
      <c r="B1" s="99" t="s">
        <v>160</v>
      </c>
    </row>
    <row r="2" ht="12.0" customHeight="1">
      <c r="A2" s="100"/>
    </row>
    <row r="3" ht="27.0" customHeight="1">
      <c r="A3" s="101" t="s">
        <v>161</v>
      </c>
    </row>
    <row r="4" ht="27.0" customHeight="1">
      <c r="A4" s="102" t="str">
        <f>HYPERLINK("http://noboring-finance.ru/?utm_source=dasreda&amp;utm_medium=template&amp;utm_campaign=dds","Заходите к нам на сайт →")</f>
        <v>Заходите к нам на сайт →</v>
      </c>
    </row>
    <row r="5" ht="27.0" customHeight="1">
      <c r="A5" s="103" t="s">
        <v>162</v>
      </c>
    </row>
    <row r="6" ht="27.0" customHeight="1">
      <c r="A6" s="102" t="str">
        <f>HYPERLINK("http://noboring-finance.ru/findir?utm_source=dasreda&amp;utm_medium=template&amp;utm_campaign=dds","Финансовый директор для малого бизнеса")</f>
        <v>Финансовый директор для малого бизнеса</v>
      </c>
    </row>
    <row r="7" ht="27.0" customHeight="1">
      <c r="A7" s="102" t="str">
        <f>HYPERLINK("http://noboring-finance.ru/finmodel?utm_source=dasreda&amp;utm_medium=template&amp;utm_campaign=dds","Составление финмодели")</f>
        <v>Составление финмодели</v>
      </c>
    </row>
    <row r="8" ht="27.0" customHeight="1">
      <c r="A8" s="102" t="str">
        <f>HYPERLINK("http://noboring-finance.ru/finrazbor?utm_source=dasreda&amp;utm_medium=template&amp;utm_campaign=dds","Двухдневный Финразбор")</f>
        <v>Двухдневный Финразбор</v>
      </c>
    </row>
    <row r="9" ht="27.0" customHeight="1">
      <c r="A9" s="103" t="s">
        <v>163</v>
      </c>
    </row>
    <row r="10" ht="27.0" customHeight="1">
      <c r="A10" s="102" t="str">
        <f>HYPERLINK("mailto:hello@noboring-finance.ru","hello@noboring-finance.ru")</f>
        <v>hello@noboring-finance.ru</v>
      </c>
      <c r="C10" s="104" t="s">
        <v>164</v>
      </c>
    </row>
  </sheetData>
  <mergeCells count="10">
    <mergeCell ref="A8:C8"/>
    <mergeCell ref="A9:C9"/>
    <mergeCell ref="A10:B10"/>
    <mergeCell ref="B1:C1"/>
    <mergeCell ref="A2:C2"/>
    <mergeCell ref="A3:C3"/>
    <mergeCell ref="A4:C4"/>
    <mergeCell ref="A5:C5"/>
    <mergeCell ref="A6:C6"/>
    <mergeCell ref="A7:C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CE5CD"/>
    <outlinePr summaryBelow="0" summaryRight="0"/>
  </sheetPr>
  <sheetViews>
    <sheetView workbookViewId="0"/>
  </sheetViews>
  <sheetFormatPr customHeight="1" defaultColWidth="14.43" defaultRowHeight="15.75"/>
  <cols>
    <col customWidth="1" min="1" max="1" width="31.43"/>
  </cols>
  <sheetData>
    <row r="1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>
      <c r="A2" s="6" t="s">
        <v>3</v>
      </c>
      <c r="B2" s="8">
        <v>1.0</v>
      </c>
      <c r="C2" s="9">
        <v>2.0</v>
      </c>
      <c r="D2" s="9">
        <v>3.0</v>
      </c>
      <c r="E2" s="9">
        <v>4.0</v>
      </c>
      <c r="F2" s="9">
        <v>5.0</v>
      </c>
      <c r="G2" s="9">
        <v>6.0</v>
      </c>
      <c r="H2" s="9">
        <v>7.0</v>
      </c>
      <c r="I2" s="9">
        <v>8.0</v>
      </c>
      <c r="J2" s="9">
        <v>9.0</v>
      </c>
      <c r="K2" s="9">
        <v>10.0</v>
      </c>
      <c r="L2" s="9">
        <v>11.0</v>
      </c>
      <c r="M2" s="9">
        <v>12.0</v>
      </c>
    </row>
    <row r="3">
      <c r="A3" s="10" t="s">
        <v>5</v>
      </c>
      <c r="B3" s="13">
        <f>IF(B2 = 'ДДС настройки (для ввода сальдо'!$B$1, SUMIFS('ДДС настройки (для ввода сальдо'!$B:$B, 'ДДС настройки (для ввода сальдо'!$A:$A, $A$1), 0)</f>
        <v>40000</v>
      </c>
      <c r="C3" s="13">
        <f>IF(C2 &gt; 'ДДС настройки (для ввода сальдо'!$B$1, B211, IF(C2 = 'ДДС настройки (для ввода сальдо'!$B$1, SUMIFS('ДДС настройки (для ввода сальдо'!$B:$B, 'ДДС настройки (для ввода сальдо'!$A:$A, $A$1), 0))</f>
        <v>5000</v>
      </c>
      <c r="D3" s="13">
        <f>IF(D2 &gt; 'ДДС настройки (для ввода сальдо'!$B$1, C211, IF(D2 = 'ДДС настройки (для ввода сальдо'!$B$1, SUMIFS('ДДС настройки (для ввода сальдо'!$B:$B, 'ДДС настройки (для ввода сальдо'!$A:$A, $A$1), 0))</f>
        <v>-15000</v>
      </c>
      <c r="E3" s="13">
        <f>IF(E2 &gt; 'ДДС настройки (для ввода сальдо'!$B$1, D211, IF(E2 = 'ДДС настройки (для ввода сальдо'!$B$1, SUMIFS('ДДС настройки (для ввода сальдо'!$B:$B, 'ДДС настройки (для ввода сальдо'!$A:$A, $A$1), 0))</f>
        <v>-15000</v>
      </c>
      <c r="F3" s="13">
        <f>IF(F2 &gt; 'ДДС настройки (для ввода сальдо'!$B$1, E211, IF(F2 = 'ДДС настройки (для ввода сальдо'!$B$1, SUMIFS('ДДС настройки (для ввода сальдо'!$B:$B, 'ДДС настройки (для ввода сальдо'!$A:$A, $A$1), 0))</f>
        <v>-15000</v>
      </c>
      <c r="G3" s="13">
        <f>IF(G2 &gt; 'ДДС настройки (для ввода сальдо'!$B$1, F211, IF(G2 = 'ДДС настройки (для ввода сальдо'!$B$1, SUMIFS('ДДС настройки (для ввода сальдо'!$B:$B, 'ДДС настройки (для ввода сальдо'!$A:$A, $A$1), 0))</f>
        <v>135000</v>
      </c>
      <c r="H3" s="13">
        <f>IF(H2 &gt; 'ДДС настройки (для ввода сальдо'!$B$1, G211, IF(H2 = 'ДДС настройки (для ввода сальдо'!$B$1, SUMIFS('ДДС настройки (для ввода сальдо'!$B:$B, 'ДДС настройки (для ввода сальдо'!$A:$A, $A$1), 0))</f>
        <v>135000</v>
      </c>
      <c r="I3" s="13">
        <f>IF(I2 &gt; 'ДДС настройки (для ввода сальдо'!$B$1, H211, IF(I2 = 'ДДС настройки (для ввода сальдо'!$B$1, SUMIFS('ДДС настройки (для ввода сальдо'!$B:$B, 'ДДС настройки (для ввода сальдо'!$A:$A, $A$1), 0))</f>
        <v>135000</v>
      </c>
      <c r="J3" s="13">
        <f>IF(J2 &gt; 'ДДС настройки (для ввода сальдо'!$B$1, I211, IF(J2 = 'ДДС настройки (для ввода сальдо'!$B$1, SUMIFS('ДДС настройки (для ввода сальдо'!$B:$B, 'ДДС настройки (для ввода сальдо'!$A:$A, $A$1), 0))</f>
        <v>135000</v>
      </c>
      <c r="K3" s="13">
        <f>IF(K2 &gt; 'ДДС настройки (для ввода сальдо'!$B$1, J211, IF(K2 = 'ДДС настройки (для ввода сальдо'!$B$1, SUMIFS('ДДС настройки (для ввода сальдо'!$B:$B, 'ДДС настройки (для ввода сальдо'!$A:$A, $A$1), 0))</f>
        <v>135000</v>
      </c>
      <c r="L3" s="13">
        <f>IF(L2 &gt; 'ДДС настройки (для ввода сальдо'!$B$1, K211, IF(L2 = 'ДДС настройки (для ввода сальдо'!$B$1, SUMIFS('ДДС настройки (для ввода сальдо'!$B:$B, 'ДДС настройки (для ввода сальдо'!$A:$A, $A$1), 0))</f>
        <v>105000</v>
      </c>
      <c r="M3" s="13">
        <f>IF(M2 &gt; 'ДДС настройки (для ввода сальдо'!$B$1, L211, IF(M2 = 'ДДС настройки (для ввода сальдо'!$B$1, SUMIFS('ДДС настройки (для ввода сальдо'!$B:$B, 'ДДС настройки (для ввода сальдо'!$A:$A, $A$1), 0))</f>
        <v>105000</v>
      </c>
    </row>
    <row r="4">
      <c r="A4" s="25" t="s">
        <v>21</v>
      </c>
      <c r="B4" s="26">
        <f t="shared" ref="B4:M4" si="1">SUM(B5:B104)</f>
        <v>-20000</v>
      </c>
      <c r="C4" s="26">
        <f t="shared" si="1"/>
        <v>0</v>
      </c>
      <c r="D4" s="26">
        <f t="shared" si="1"/>
        <v>0</v>
      </c>
      <c r="E4" s="26">
        <f t="shared" si="1"/>
        <v>0</v>
      </c>
      <c r="F4" s="26">
        <f t="shared" si="1"/>
        <v>150000</v>
      </c>
      <c r="G4" s="26">
        <f t="shared" si="1"/>
        <v>0</v>
      </c>
      <c r="H4" s="26">
        <f t="shared" si="1"/>
        <v>0</v>
      </c>
      <c r="I4" s="26">
        <f t="shared" si="1"/>
        <v>0</v>
      </c>
      <c r="J4" s="26">
        <f t="shared" si="1"/>
        <v>0</v>
      </c>
      <c r="K4" s="26">
        <f t="shared" si="1"/>
        <v>-30000</v>
      </c>
      <c r="L4" s="26">
        <f t="shared" si="1"/>
        <v>0</v>
      </c>
      <c r="M4" s="26">
        <f t="shared" si="1"/>
        <v>0</v>
      </c>
    </row>
    <row r="5">
      <c r="A5" s="30" t="str">
        <f>IFERROR(__xludf.DUMMYFUNCTION("FILTER({'ДДС статьи'!A:A}, {'ДДС статьи'!D:D} = ""Операционная"")"),"Поступления от клиента")</f>
        <v>Поступления от клиента</v>
      </c>
      <c r="B5" s="31">
        <f>SUMIFS('ДДС месяц'!$E:$E,'ДДС месяц'!$F:$F,$A$1,'ДДС месяц'!$J:$J,$A5,'ДДС месяц'!$C:$C,B$2)</f>
        <v>0</v>
      </c>
      <c r="C5" s="31">
        <f>SUMIFS('ДДС месяц'!$E:$E,'ДДС месяц'!$F:$F,$A$1,'ДДС месяц'!$J:$J,$A5,'ДДС месяц'!$C:$C,C$2)</f>
        <v>0</v>
      </c>
      <c r="D5" s="31">
        <f>SUMIFS('ДДС месяц'!$E:$E,'ДДС месяц'!$F:$F,$A$1,'ДДС месяц'!$J:$J,$A5,'ДДС месяц'!$C:$C,D$2)</f>
        <v>0</v>
      </c>
      <c r="E5" s="31">
        <f>SUMIFS('ДДС месяц'!$E:$E,'ДДС месяц'!$F:$F,$A$1,'ДДС месяц'!$J:$J,$A5,'ДДС месяц'!$C:$C,E$2)</f>
        <v>0</v>
      </c>
      <c r="F5" s="31">
        <f>SUMIFS('ДДС месяц'!$E:$E,'ДДС месяц'!$F:$F,$A$1,'ДДС месяц'!$J:$J,$A5,'ДДС месяц'!$C:$C,F$2)</f>
        <v>150000</v>
      </c>
      <c r="G5" s="31">
        <f>SUMIFS('ДДС месяц'!$E:$E,'ДДС месяц'!$F:$F,$A$1,'ДДС месяц'!$J:$J,$A5,'ДДС месяц'!$C:$C,G$2)</f>
        <v>0</v>
      </c>
      <c r="H5" s="31">
        <f>SUMIFS('ДДС месяц'!$E:$E,'ДДС месяц'!$F:$F,$A$1,'ДДС месяц'!$J:$J,$A5,'ДДС месяц'!$C:$C,H$2)</f>
        <v>0</v>
      </c>
      <c r="I5" s="31">
        <f>SUMIFS('ДДС месяц'!$E:$E,'ДДС месяц'!$F:$F,$A$1,'ДДС месяц'!$J:$J,$A5,'ДДС месяц'!$C:$C,I$2)</f>
        <v>0</v>
      </c>
      <c r="J5" s="31">
        <f>SUMIFS('ДДС месяц'!$E:$E,'ДДС месяц'!$F:$F,$A$1,'ДДС месяц'!$J:$J,$A5,'ДДС месяц'!$C:$C,J$2)</f>
        <v>0</v>
      </c>
      <c r="K5" s="31">
        <f>SUMIFS('ДДС месяц'!$E:$E,'ДДС месяц'!$F:$F,$A$1,'ДДС месяц'!$J:$J,$A5,'ДДС месяц'!$C:$C,K$2)</f>
        <v>0</v>
      </c>
      <c r="L5" s="31">
        <f>SUMIFS('ДДС месяц'!$E:$E,'ДДС месяц'!$F:$F,$A$1,'ДДС месяц'!$J:$J,$A5,'ДДС месяц'!$C:$C,L$2)</f>
        <v>0</v>
      </c>
      <c r="M5" s="31">
        <f>SUMIFS('ДДС месяц'!$E:$E,'ДДС месяц'!$F:$F,$A$1,'ДДС месяц'!$J:$J,$A5,'ДДС месяц'!$C:$C,M$2)</f>
        <v>0</v>
      </c>
    </row>
    <row r="6">
      <c r="A6" s="30" t="str">
        <f>IFERROR(__xludf.DUMMYFUNCTION("""COMPUTED_VALUE"""),"Прочие поступления")</f>
        <v>Прочие поступления</v>
      </c>
      <c r="B6" s="31">
        <f>SUMIFS('ДДС месяц'!$E:$E,'ДДС месяц'!$F:$F,$A$1,'ДДС месяц'!$J:$J,$A6,'ДДС месяц'!$C:$C,B$2)</f>
        <v>0</v>
      </c>
      <c r="C6" s="31">
        <f>SUMIFS('ДДС месяц'!$E:$E,'ДДС месяц'!$F:$F,$A$1,'ДДС месяц'!$J:$J,$A6,'ДДС месяц'!$C:$C,C$2)</f>
        <v>0</v>
      </c>
      <c r="D6" s="31">
        <f>SUMIFS('ДДС месяц'!$E:$E,'ДДС месяц'!$F:$F,$A$1,'ДДС месяц'!$J:$J,$A6,'ДДС месяц'!$C:$C,D$2)</f>
        <v>0</v>
      </c>
      <c r="E6" s="31">
        <f>SUMIFS('ДДС месяц'!$E:$E,'ДДС месяц'!$F:$F,$A$1,'ДДС месяц'!$J:$J,$A6,'ДДС месяц'!$C:$C,E$2)</f>
        <v>0</v>
      </c>
      <c r="F6" s="31">
        <f>SUMIFS('ДДС месяц'!$E:$E,'ДДС месяц'!$F:$F,$A$1,'ДДС месяц'!$J:$J,$A6,'ДДС месяц'!$C:$C,F$2)</f>
        <v>0</v>
      </c>
      <c r="G6" s="31">
        <f>SUMIFS('ДДС месяц'!$E:$E,'ДДС месяц'!$F:$F,$A$1,'ДДС месяц'!$J:$J,$A6,'ДДС месяц'!$C:$C,G$2)</f>
        <v>0</v>
      </c>
      <c r="H6" s="31">
        <f>SUMIFS('ДДС месяц'!$E:$E,'ДДС месяц'!$F:$F,$A$1,'ДДС месяц'!$J:$J,$A6,'ДДС месяц'!$C:$C,H$2)</f>
        <v>0</v>
      </c>
      <c r="I6" s="31">
        <f>SUMIFS('ДДС месяц'!$E:$E,'ДДС месяц'!$F:$F,$A$1,'ДДС месяц'!$J:$J,$A6,'ДДС месяц'!$C:$C,I$2)</f>
        <v>0</v>
      </c>
      <c r="J6" s="31">
        <f>SUMIFS('ДДС месяц'!$E:$E,'ДДС месяц'!$F:$F,$A$1,'ДДС месяц'!$J:$J,$A6,'ДДС месяц'!$C:$C,J$2)</f>
        <v>0</v>
      </c>
      <c r="K6" s="31">
        <f>SUMIFS('ДДС месяц'!$E:$E,'ДДС месяц'!$F:$F,$A$1,'ДДС месяц'!$J:$J,$A6,'ДДС месяц'!$C:$C,K$2)</f>
        <v>0</v>
      </c>
      <c r="L6" s="31">
        <f>SUMIFS('ДДС месяц'!$E:$E,'ДДС месяц'!$F:$F,$A$1,'ДДС месяц'!$J:$J,$A6,'ДДС месяц'!$C:$C,L$2)</f>
        <v>0</v>
      </c>
      <c r="M6" s="31">
        <f>SUMIFS('ДДС месяц'!$E:$E,'ДДС месяц'!$F:$F,$A$1,'ДДС месяц'!$J:$J,$A6,'ДДС месяц'!$C:$C,M$2)</f>
        <v>0</v>
      </c>
    </row>
    <row r="7">
      <c r="A7" s="30" t="str">
        <f>IFERROR(__xludf.DUMMYFUNCTION("""COMPUTED_VALUE"""),"Закупка товара")</f>
        <v>Закупка товара</v>
      </c>
      <c r="B7" s="31">
        <f>SUMIFS('ДДС месяц'!$E:$E,'ДДС месяц'!$F:$F,$A$1,'ДДС месяц'!$J:$J,$A7,'ДДС месяц'!$C:$C,B$2)</f>
        <v>0</v>
      </c>
      <c r="C7" s="31">
        <f>SUMIFS('ДДС месяц'!$E:$E,'ДДС месяц'!$F:$F,$A$1,'ДДС месяц'!$J:$J,$A7,'ДДС месяц'!$C:$C,C$2)</f>
        <v>0</v>
      </c>
      <c r="D7" s="31">
        <f>SUMIFS('ДДС месяц'!$E:$E,'ДДС месяц'!$F:$F,$A$1,'ДДС месяц'!$J:$J,$A7,'ДДС месяц'!$C:$C,D$2)</f>
        <v>0</v>
      </c>
      <c r="E7" s="31">
        <f>SUMIFS('ДДС месяц'!$E:$E,'ДДС месяц'!$F:$F,$A$1,'ДДС месяц'!$J:$J,$A7,'ДДС месяц'!$C:$C,E$2)</f>
        <v>0</v>
      </c>
      <c r="F7" s="31">
        <f>SUMIFS('ДДС месяц'!$E:$E,'ДДС месяц'!$F:$F,$A$1,'ДДС месяц'!$J:$J,$A7,'ДДС месяц'!$C:$C,F$2)</f>
        <v>0</v>
      </c>
      <c r="G7" s="31">
        <f>SUMIFS('ДДС месяц'!$E:$E,'ДДС месяц'!$F:$F,$A$1,'ДДС месяц'!$J:$J,$A7,'ДДС месяц'!$C:$C,G$2)</f>
        <v>0</v>
      </c>
      <c r="H7" s="31">
        <f>SUMIFS('ДДС месяц'!$E:$E,'ДДС месяц'!$F:$F,$A$1,'ДДС месяц'!$J:$J,$A7,'ДДС месяц'!$C:$C,H$2)</f>
        <v>0</v>
      </c>
      <c r="I7" s="31">
        <f>SUMIFS('ДДС месяц'!$E:$E,'ДДС месяц'!$F:$F,$A$1,'ДДС месяц'!$J:$J,$A7,'ДДС месяц'!$C:$C,I$2)</f>
        <v>0</v>
      </c>
      <c r="J7" s="31">
        <f>SUMIFS('ДДС месяц'!$E:$E,'ДДС месяц'!$F:$F,$A$1,'ДДС месяц'!$J:$J,$A7,'ДДС месяц'!$C:$C,J$2)</f>
        <v>0</v>
      </c>
      <c r="K7" s="31">
        <f>SUMIFS('ДДС месяц'!$E:$E,'ДДС месяц'!$F:$F,$A$1,'ДДС месяц'!$J:$J,$A7,'ДДС месяц'!$C:$C,K$2)</f>
        <v>0</v>
      </c>
      <c r="L7" s="31">
        <f>SUMIFS('ДДС месяц'!$E:$E,'ДДС месяц'!$F:$F,$A$1,'ДДС месяц'!$J:$J,$A7,'ДДС месяц'!$C:$C,L$2)</f>
        <v>0</v>
      </c>
      <c r="M7" s="31">
        <f>SUMIFS('ДДС месяц'!$E:$E,'ДДС месяц'!$F:$F,$A$1,'ДДС месяц'!$J:$J,$A7,'ДДС месяц'!$C:$C,M$2)</f>
        <v>0</v>
      </c>
    </row>
    <row r="8">
      <c r="A8" s="30" t="str">
        <f>IFERROR(__xludf.DUMMYFUNCTION("""COMPUTED_VALUE"""),"Таможня")</f>
        <v>Таможня</v>
      </c>
      <c r="B8" s="31">
        <f>SUMIFS('ДДС месяц'!$E:$E,'ДДС месяц'!$F:$F,$A$1,'ДДС месяц'!$J:$J,$A8,'ДДС месяц'!$C:$C,B$2)</f>
        <v>0</v>
      </c>
      <c r="C8" s="31">
        <f>SUMIFS('ДДС месяц'!$E:$E,'ДДС месяц'!$F:$F,$A$1,'ДДС месяц'!$J:$J,$A8,'ДДС месяц'!$C:$C,C$2)</f>
        <v>0</v>
      </c>
      <c r="D8" s="31">
        <f>SUMIFS('ДДС месяц'!$E:$E,'ДДС месяц'!$F:$F,$A$1,'ДДС месяц'!$J:$J,$A8,'ДДС месяц'!$C:$C,D$2)</f>
        <v>0</v>
      </c>
      <c r="E8" s="31">
        <f>SUMIFS('ДДС месяц'!$E:$E,'ДДС месяц'!$F:$F,$A$1,'ДДС месяц'!$J:$J,$A8,'ДДС месяц'!$C:$C,E$2)</f>
        <v>0</v>
      </c>
      <c r="F8" s="31">
        <f>SUMIFS('ДДС месяц'!$E:$E,'ДДС месяц'!$F:$F,$A$1,'ДДС месяц'!$J:$J,$A8,'ДДС месяц'!$C:$C,F$2)</f>
        <v>0</v>
      </c>
      <c r="G8" s="31">
        <f>SUMIFS('ДДС месяц'!$E:$E,'ДДС месяц'!$F:$F,$A$1,'ДДС месяц'!$J:$J,$A8,'ДДС месяц'!$C:$C,G$2)</f>
        <v>0</v>
      </c>
      <c r="H8" s="31">
        <f>SUMIFS('ДДС месяц'!$E:$E,'ДДС месяц'!$F:$F,$A$1,'ДДС месяц'!$J:$J,$A8,'ДДС месяц'!$C:$C,H$2)</f>
        <v>0</v>
      </c>
      <c r="I8" s="31">
        <f>SUMIFS('ДДС месяц'!$E:$E,'ДДС месяц'!$F:$F,$A$1,'ДДС месяц'!$J:$J,$A8,'ДДС месяц'!$C:$C,I$2)</f>
        <v>0</v>
      </c>
      <c r="J8" s="31">
        <f>SUMIFS('ДДС месяц'!$E:$E,'ДДС месяц'!$F:$F,$A$1,'ДДС месяц'!$J:$J,$A8,'ДДС месяц'!$C:$C,J$2)</f>
        <v>0</v>
      </c>
      <c r="K8" s="31">
        <f>SUMIFS('ДДС месяц'!$E:$E,'ДДС месяц'!$F:$F,$A$1,'ДДС месяц'!$J:$J,$A8,'ДДС месяц'!$C:$C,K$2)</f>
        <v>0</v>
      </c>
      <c r="L8" s="31">
        <f>SUMIFS('ДДС месяц'!$E:$E,'ДДС месяц'!$F:$F,$A$1,'ДДС месяц'!$J:$J,$A8,'ДДС месяц'!$C:$C,L$2)</f>
        <v>0</v>
      </c>
      <c r="M8" s="31">
        <f>SUMIFS('ДДС месяц'!$E:$E,'ДДС месяц'!$F:$F,$A$1,'ДДС месяц'!$J:$J,$A8,'ДДС месяц'!$C:$C,M$2)</f>
        <v>0</v>
      </c>
    </row>
    <row r="9">
      <c r="A9" s="30" t="str">
        <f>IFERROR(__xludf.DUMMYFUNCTION("""COMPUTED_VALUE"""),"НДС")</f>
        <v>НДС</v>
      </c>
      <c r="B9" s="31">
        <f>SUMIFS('ДДС месяц'!$E:$E,'ДДС месяц'!$F:$F,$A$1,'ДДС месяц'!$J:$J,$A9,'ДДС месяц'!$C:$C,B$2)</f>
        <v>0</v>
      </c>
      <c r="C9" s="31">
        <f>SUMIFS('ДДС месяц'!$E:$E,'ДДС месяц'!$F:$F,$A$1,'ДДС месяц'!$J:$J,$A9,'ДДС месяц'!$C:$C,C$2)</f>
        <v>0</v>
      </c>
      <c r="D9" s="31">
        <f>SUMIFS('ДДС месяц'!$E:$E,'ДДС месяц'!$F:$F,$A$1,'ДДС месяц'!$J:$J,$A9,'ДДС месяц'!$C:$C,D$2)</f>
        <v>0</v>
      </c>
      <c r="E9" s="31">
        <f>SUMIFS('ДДС месяц'!$E:$E,'ДДС месяц'!$F:$F,$A$1,'ДДС месяц'!$J:$J,$A9,'ДДС месяц'!$C:$C,E$2)</f>
        <v>0</v>
      </c>
      <c r="F9" s="31">
        <f>SUMIFS('ДДС месяц'!$E:$E,'ДДС месяц'!$F:$F,$A$1,'ДДС месяц'!$J:$J,$A9,'ДДС месяц'!$C:$C,F$2)</f>
        <v>0</v>
      </c>
      <c r="G9" s="31">
        <f>SUMIFS('ДДС месяц'!$E:$E,'ДДС месяц'!$F:$F,$A$1,'ДДС месяц'!$J:$J,$A9,'ДДС месяц'!$C:$C,G$2)</f>
        <v>0</v>
      </c>
      <c r="H9" s="31">
        <f>SUMIFS('ДДС месяц'!$E:$E,'ДДС месяц'!$F:$F,$A$1,'ДДС месяц'!$J:$J,$A9,'ДДС месяц'!$C:$C,H$2)</f>
        <v>0</v>
      </c>
      <c r="I9" s="31">
        <f>SUMIFS('ДДС месяц'!$E:$E,'ДДС месяц'!$F:$F,$A$1,'ДДС месяц'!$J:$J,$A9,'ДДС месяц'!$C:$C,I$2)</f>
        <v>0</v>
      </c>
      <c r="J9" s="31">
        <f>SUMIFS('ДДС месяц'!$E:$E,'ДДС месяц'!$F:$F,$A$1,'ДДС месяц'!$J:$J,$A9,'ДДС месяц'!$C:$C,J$2)</f>
        <v>0</v>
      </c>
      <c r="K9" s="31">
        <f>SUMIFS('ДДС месяц'!$E:$E,'ДДС месяц'!$F:$F,$A$1,'ДДС месяц'!$J:$J,$A9,'ДДС месяц'!$C:$C,K$2)</f>
        <v>0</v>
      </c>
      <c r="L9" s="31">
        <f>SUMIFS('ДДС месяц'!$E:$E,'ДДС месяц'!$F:$F,$A$1,'ДДС месяц'!$J:$J,$A9,'ДДС месяц'!$C:$C,L$2)</f>
        <v>0</v>
      </c>
      <c r="M9" s="31">
        <f>SUMIFS('ДДС месяц'!$E:$E,'ДДС месяц'!$F:$F,$A$1,'ДДС месяц'!$J:$J,$A9,'ДДС месяц'!$C:$C,M$2)</f>
        <v>0</v>
      </c>
    </row>
    <row r="10">
      <c r="A10" s="30" t="str">
        <f>IFERROR(__xludf.DUMMYFUNCTION("""COMPUTED_VALUE"""),"Логистика")</f>
        <v>Логистика</v>
      </c>
      <c r="B10" s="31">
        <f>SUMIFS('ДДС месяц'!$E:$E,'ДДС месяц'!$F:$F,$A$1,'ДДС месяц'!$J:$J,$A10,'ДДС месяц'!$C:$C,B$2)</f>
        <v>-20000</v>
      </c>
      <c r="C10" s="31">
        <f>SUMIFS('ДДС месяц'!$E:$E,'ДДС месяц'!$F:$F,$A$1,'ДДС месяц'!$J:$J,$A10,'ДДС месяц'!$C:$C,C$2)</f>
        <v>0</v>
      </c>
      <c r="D10" s="31">
        <f>SUMIFS('ДДС месяц'!$E:$E,'ДДС месяц'!$F:$F,$A$1,'ДДС месяц'!$J:$J,$A10,'ДДС месяц'!$C:$C,D$2)</f>
        <v>0</v>
      </c>
      <c r="E10" s="31">
        <f>SUMIFS('ДДС месяц'!$E:$E,'ДДС месяц'!$F:$F,$A$1,'ДДС месяц'!$J:$J,$A10,'ДДС месяц'!$C:$C,E$2)</f>
        <v>0</v>
      </c>
      <c r="F10" s="31">
        <f>SUMIFS('ДДС месяц'!$E:$E,'ДДС месяц'!$F:$F,$A$1,'ДДС месяц'!$J:$J,$A10,'ДДС месяц'!$C:$C,F$2)</f>
        <v>0</v>
      </c>
      <c r="G10" s="31">
        <f>SUMIFS('ДДС месяц'!$E:$E,'ДДС месяц'!$F:$F,$A$1,'ДДС месяц'!$J:$J,$A10,'ДДС месяц'!$C:$C,G$2)</f>
        <v>0</v>
      </c>
      <c r="H10" s="31">
        <f>SUMIFS('ДДС месяц'!$E:$E,'ДДС месяц'!$F:$F,$A$1,'ДДС месяц'!$J:$J,$A10,'ДДС месяц'!$C:$C,H$2)</f>
        <v>0</v>
      </c>
      <c r="I10" s="31">
        <f>SUMIFS('ДДС месяц'!$E:$E,'ДДС месяц'!$F:$F,$A$1,'ДДС месяц'!$J:$J,$A10,'ДДС месяц'!$C:$C,I$2)</f>
        <v>0</v>
      </c>
      <c r="J10" s="31">
        <f>SUMIFS('ДДС месяц'!$E:$E,'ДДС месяц'!$F:$F,$A$1,'ДДС месяц'!$J:$J,$A10,'ДДС месяц'!$C:$C,J$2)</f>
        <v>0</v>
      </c>
      <c r="K10" s="31">
        <f>SUMIFS('ДДС месяц'!$E:$E,'ДДС месяц'!$F:$F,$A$1,'ДДС месяц'!$J:$J,$A10,'ДДС месяц'!$C:$C,K$2)</f>
        <v>0</v>
      </c>
      <c r="L10" s="31">
        <f>SUMIFS('ДДС месяц'!$E:$E,'ДДС месяц'!$F:$F,$A$1,'ДДС месяц'!$J:$J,$A10,'ДДС месяц'!$C:$C,L$2)</f>
        <v>0</v>
      </c>
      <c r="M10" s="31">
        <f>SUMIFS('ДДС месяц'!$E:$E,'ДДС месяц'!$F:$F,$A$1,'ДДС месяц'!$J:$J,$A10,'ДДС месяц'!$C:$C,M$2)</f>
        <v>0</v>
      </c>
    </row>
    <row r="11">
      <c r="A11" s="30" t="str">
        <f>IFERROR(__xludf.DUMMYFUNCTION("""COMPUTED_VALUE"""),"Фулфилмент")</f>
        <v>Фулфилмент</v>
      </c>
      <c r="B11" s="31">
        <f>SUMIFS('ДДС месяц'!$E:$E,'ДДС месяц'!$F:$F,$A$1,'ДДС месяц'!$J:$J,$A11,'ДДС месяц'!$C:$C,B$2)</f>
        <v>0</v>
      </c>
      <c r="C11" s="31">
        <f>SUMIFS('ДДС месяц'!$E:$E,'ДДС месяц'!$F:$F,$A$1,'ДДС месяц'!$J:$J,$A11,'ДДС месяц'!$C:$C,C$2)</f>
        <v>0</v>
      </c>
      <c r="D11" s="31">
        <f>SUMIFS('ДДС месяц'!$E:$E,'ДДС месяц'!$F:$F,$A$1,'ДДС месяц'!$J:$J,$A11,'ДДС месяц'!$C:$C,D$2)</f>
        <v>0</v>
      </c>
      <c r="E11" s="31">
        <f>SUMIFS('ДДС месяц'!$E:$E,'ДДС месяц'!$F:$F,$A$1,'ДДС месяц'!$J:$J,$A11,'ДДС месяц'!$C:$C,E$2)</f>
        <v>0</v>
      </c>
      <c r="F11" s="31">
        <f>SUMIFS('ДДС месяц'!$E:$E,'ДДС месяц'!$F:$F,$A$1,'ДДС месяц'!$J:$J,$A11,'ДДС месяц'!$C:$C,F$2)</f>
        <v>0</v>
      </c>
      <c r="G11" s="31">
        <f>SUMIFS('ДДС месяц'!$E:$E,'ДДС месяц'!$F:$F,$A$1,'ДДС месяц'!$J:$J,$A11,'ДДС месяц'!$C:$C,G$2)</f>
        <v>0</v>
      </c>
      <c r="H11" s="31">
        <f>SUMIFS('ДДС месяц'!$E:$E,'ДДС месяц'!$F:$F,$A$1,'ДДС месяц'!$J:$J,$A11,'ДДС месяц'!$C:$C,H$2)</f>
        <v>0</v>
      </c>
      <c r="I11" s="31">
        <f>SUMIFS('ДДС месяц'!$E:$E,'ДДС месяц'!$F:$F,$A$1,'ДДС месяц'!$J:$J,$A11,'ДДС месяц'!$C:$C,I$2)</f>
        <v>0</v>
      </c>
      <c r="J11" s="31">
        <f>SUMIFS('ДДС месяц'!$E:$E,'ДДС месяц'!$F:$F,$A$1,'ДДС месяц'!$J:$J,$A11,'ДДС месяц'!$C:$C,J$2)</f>
        <v>0</v>
      </c>
      <c r="K11" s="31">
        <f>SUMIFS('ДДС месяц'!$E:$E,'ДДС месяц'!$F:$F,$A$1,'ДДС месяц'!$J:$J,$A11,'ДДС месяц'!$C:$C,K$2)</f>
        <v>-30000</v>
      </c>
      <c r="L11" s="31">
        <f>SUMIFS('ДДС месяц'!$E:$E,'ДДС месяц'!$F:$F,$A$1,'ДДС месяц'!$J:$J,$A11,'ДДС месяц'!$C:$C,L$2)</f>
        <v>0</v>
      </c>
      <c r="M11" s="31">
        <f>SUMIFS('ДДС месяц'!$E:$E,'ДДС месяц'!$F:$F,$A$1,'ДДС месяц'!$J:$J,$A11,'ДДС месяц'!$C:$C,M$2)</f>
        <v>0</v>
      </c>
    </row>
    <row r="12">
      <c r="A12" s="30" t="str">
        <f>IFERROR(__xludf.DUMMYFUNCTION("""COMPUTED_VALUE"""),"Возврат ошибочных оплат")</f>
        <v>Возврат ошибочных оплат</v>
      </c>
      <c r="B12" s="31">
        <f>SUMIFS('ДДС месяц'!$E:$E,'ДДС месяц'!$F:$F,$A$1,'ДДС месяц'!$J:$J,$A12,'ДДС месяц'!$C:$C,B$2)</f>
        <v>0</v>
      </c>
      <c r="C12" s="31">
        <f>SUMIFS('ДДС месяц'!$E:$E,'ДДС месяц'!$F:$F,$A$1,'ДДС месяц'!$J:$J,$A12,'ДДС месяц'!$C:$C,C$2)</f>
        <v>0</v>
      </c>
      <c r="D12" s="31">
        <f>SUMIFS('ДДС месяц'!$E:$E,'ДДС месяц'!$F:$F,$A$1,'ДДС месяц'!$J:$J,$A12,'ДДС месяц'!$C:$C,D$2)</f>
        <v>0</v>
      </c>
      <c r="E12" s="31">
        <f>SUMIFS('ДДС месяц'!$E:$E,'ДДС месяц'!$F:$F,$A$1,'ДДС месяц'!$J:$J,$A12,'ДДС месяц'!$C:$C,E$2)</f>
        <v>0</v>
      </c>
      <c r="F12" s="31">
        <f>SUMIFS('ДДС месяц'!$E:$E,'ДДС месяц'!$F:$F,$A$1,'ДДС месяц'!$J:$J,$A12,'ДДС месяц'!$C:$C,F$2)</f>
        <v>0</v>
      </c>
      <c r="G12" s="31">
        <f>SUMIFS('ДДС месяц'!$E:$E,'ДДС месяц'!$F:$F,$A$1,'ДДС месяц'!$J:$J,$A12,'ДДС месяц'!$C:$C,G$2)</f>
        <v>0</v>
      </c>
      <c r="H12" s="31">
        <f>SUMIFS('ДДС месяц'!$E:$E,'ДДС месяц'!$F:$F,$A$1,'ДДС месяц'!$J:$J,$A12,'ДДС месяц'!$C:$C,H$2)</f>
        <v>0</v>
      </c>
      <c r="I12" s="31">
        <f>SUMIFS('ДДС месяц'!$E:$E,'ДДС месяц'!$F:$F,$A$1,'ДДС месяц'!$J:$J,$A12,'ДДС месяц'!$C:$C,I$2)</f>
        <v>0</v>
      </c>
      <c r="J12" s="31">
        <f>SUMIFS('ДДС месяц'!$E:$E,'ДДС месяц'!$F:$F,$A$1,'ДДС месяц'!$J:$J,$A12,'ДДС месяц'!$C:$C,J$2)</f>
        <v>0</v>
      </c>
      <c r="K12" s="31">
        <f>SUMIFS('ДДС месяц'!$E:$E,'ДДС месяц'!$F:$F,$A$1,'ДДС месяц'!$J:$J,$A12,'ДДС месяц'!$C:$C,K$2)</f>
        <v>0</v>
      </c>
      <c r="L12" s="31">
        <f>SUMIFS('ДДС месяц'!$E:$E,'ДДС месяц'!$F:$F,$A$1,'ДДС месяц'!$J:$J,$A12,'ДДС месяц'!$C:$C,L$2)</f>
        <v>0</v>
      </c>
      <c r="M12" s="31">
        <f>SUMIFS('ДДС месяц'!$E:$E,'ДДС месяц'!$F:$F,$A$1,'ДДС месяц'!$J:$J,$A12,'ДДС месяц'!$C:$C,M$2)</f>
        <v>0</v>
      </c>
    </row>
    <row r="13">
      <c r="A13" s="30" t="str">
        <f>IFERROR(__xludf.DUMMYFUNCTION("""COMPUTED_VALUE"""),"Аренда и обслуживание офиса")</f>
        <v>Аренда и обслуживание офиса</v>
      </c>
      <c r="B13" s="31">
        <f>SUMIFS('ДДС месяц'!$E:$E,'ДДС месяц'!$F:$F,$A$1,'ДДС месяц'!$J:$J,$A13,'ДДС месяц'!$C:$C,B$2)</f>
        <v>0</v>
      </c>
      <c r="C13" s="31">
        <f>SUMIFS('ДДС месяц'!$E:$E,'ДДС месяц'!$F:$F,$A$1,'ДДС месяц'!$J:$J,$A13,'ДДС месяц'!$C:$C,C$2)</f>
        <v>0</v>
      </c>
      <c r="D13" s="31">
        <f>SUMIFS('ДДС месяц'!$E:$E,'ДДС месяц'!$F:$F,$A$1,'ДДС месяц'!$J:$J,$A13,'ДДС месяц'!$C:$C,D$2)</f>
        <v>0</v>
      </c>
      <c r="E13" s="31">
        <f>SUMIFS('ДДС месяц'!$E:$E,'ДДС месяц'!$F:$F,$A$1,'ДДС месяц'!$J:$J,$A13,'ДДС месяц'!$C:$C,E$2)</f>
        <v>0</v>
      </c>
      <c r="F13" s="31">
        <f>SUMIFS('ДДС месяц'!$E:$E,'ДДС месяц'!$F:$F,$A$1,'ДДС месяц'!$J:$J,$A13,'ДДС месяц'!$C:$C,F$2)</f>
        <v>0</v>
      </c>
      <c r="G13" s="31">
        <f>SUMIFS('ДДС месяц'!$E:$E,'ДДС месяц'!$F:$F,$A$1,'ДДС месяц'!$J:$J,$A13,'ДДС месяц'!$C:$C,G$2)</f>
        <v>0</v>
      </c>
      <c r="H13" s="31">
        <f>SUMIFS('ДДС месяц'!$E:$E,'ДДС месяц'!$F:$F,$A$1,'ДДС месяц'!$J:$J,$A13,'ДДС месяц'!$C:$C,H$2)</f>
        <v>0</v>
      </c>
      <c r="I13" s="31">
        <f>SUMIFS('ДДС месяц'!$E:$E,'ДДС месяц'!$F:$F,$A$1,'ДДС месяц'!$J:$J,$A13,'ДДС месяц'!$C:$C,I$2)</f>
        <v>0</v>
      </c>
      <c r="J13" s="31">
        <f>SUMIFS('ДДС месяц'!$E:$E,'ДДС месяц'!$F:$F,$A$1,'ДДС месяц'!$J:$J,$A13,'ДДС месяц'!$C:$C,J$2)</f>
        <v>0</v>
      </c>
      <c r="K13" s="31">
        <f>SUMIFS('ДДС месяц'!$E:$E,'ДДС месяц'!$F:$F,$A$1,'ДДС месяц'!$J:$J,$A13,'ДДС месяц'!$C:$C,K$2)</f>
        <v>0</v>
      </c>
      <c r="L13" s="31">
        <f>SUMIFS('ДДС месяц'!$E:$E,'ДДС месяц'!$F:$F,$A$1,'ДДС месяц'!$J:$J,$A13,'ДДС месяц'!$C:$C,L$2)</f>
        <v>0</v>
      </c>
      <c r="M13" s="31">
        <f>SUMIFS('ДДС месяц'!$E:$E,'ДДС месяц'!$F:$F,$A$1,'ДДС месяц'!$J:$J,$A13,'ДДС месяц'!$C:$C,M$2)</f>
        <v>0</v>
      </c>
    </row>
    <row r="14">
      <c r="A14" s="30" t="str">
        <f>IFERROR(__xludf.DUMMYFUNCTION("""COMPUTED_VALUE"""),"Зарплата адм-х сотрудников")</f>
        <v>Зарплата адм-х сотрудников</v>
      </c>
      <c r="B14" s="31">
        <f>SUMIFS('ДДС месяц'!$E:$E,'ДДС месяц'!$F:$F,$A$1,'ДДС месяц'!$J:$J,$A14,'ДДС месяц'!$C:$C,B$2)</f>
        <v>0</v>
      </c>
      <c r="C14" s="31">
        <f>SUMIFS('ДДС месяц'!$E:$E,'ДДС месяц'!$F:$F,$A$1,'ДДС месяц'!$J:$J,$A14,'ДДС месяц'!$C:$C,C$2)</f>
        <v>0</v>
      </c>
      <c r="D14" s="31">
        <f>SUMIFS('ДДС месяц'!$E:$E,'ДДС месяц'!$F:$F,$A$1,'ДДС месяц'!$J:$J,$A14,'ДДС месяц'!$C:$C,D$2)</f>
        <v>0</v>
      </c>
      <c r="E14" s="31">
        <f>SUMIFS('ДДС месяц'!$E:$E,'ДДС месяц'!$F:$F,$A$1,'ДДС месяц'!$J:$J,$A14,'ДДС месяц'!$C:$C,E$2)</f>
        <v>0</v>
      </c>
      <c r="F14" s="31">
        <f>SUMIFS('ДДС месяц'!$E:$E,'ДДС месяц'!$F:$F,$A$1,'ДДС месяц'!$J:$J,$A14,'ДДС месяц'!$C:$C,F$2)</f>
        <v>0</v>
      </c>
      <c r="G14" s="31">
        <f>SUMIFS('ДДС месяц'!$E:$E,'ДДС месяц'!$F:$F,$A$1,'ДДС месяц'!$J:$J,$A14,'ДДС месяц'!$C:$C,G$2)</f>
        <v>0</v>
      </c>
      <c r="H14" s="31">
        <f>SUMIFS('ДДС месяц'!$E:$E,'ДДС месяц'!$F:$F,$A$1,'ДДС месяц'!$J:$J,$A14,'ДДС месяц'!$C:$C,H$2)</f>
        <v>0</v>
      </c>
      <c r="I14" s="31">
        <f>SUMIFS('ДДС месяц'!$E:$E,'ДДС месяц'!$F:$F,$A$1,'ДДС месяц'!$J:$J,$A14,'ДДС месяц'!$C:$C,I$2)</f>
        <v>0</v>
      </c>
      <c r="J14" s="31">
        <f>SUMIFS('ДДС месяц'!$E:$E,'ДДС месяц'!$F:$F,$A$1,'ДДС месяц'!$J:$J,$A14,'ДДС месяц'!$C:$C,J$2)</f>
        <v>0</v>
      </c>
      <c r="K14" s="31">
        <f>SUMIFS('ДДС месяц'!$E:$E,'ДДС месяц'!$F:$F,$A$1,'ДДС месяц'!$J:$J,$A14,'ДДС месяц'!$C:$C,K$2)</f>
        <v>0</v>
      </c>
      <c r="L14" s="31">
        <f>SUMIFS('ДДС месяц'!$E:$E,'ДДС месяц'!$F:$F,$A$1,'ДДС месяц'!$J:$J,$A14,'ДДС месяц'!$C:$C,L$2)</f>
        <v>0</v>
      </c>
      <c r="M14" s="31">
        <f>SUMIFS('ДДС месяц'!$E:$E,'ДДС месяц'!$F:$F,$A$1,'ДДС месяц'!$J:$J,$A14,'ДДС месяц'!$C:$C,M$2)</f>
        <v>0</v>
      </c>
    </row>
    <row r="15">
      <c r="A15" s="30" t="str">
        <f>IFERROR(__xludf.DUMMYFUNCTION("""COMPUTED_VALUE"""),"Прочие поставщики и подрядчики")</f>
        <v>Прочие поставщики и подрядчики</v>
      </c>
      <c r="B15" s="31">
        <f>SUMIFS('ДДС месяц'!$E:$E,'ДДС месяц'!$F:$F,$A$1,'ДДС месяц'!$J:$J,$A15,'ДДС месяц'!$C:$C,B$2)</f>
        <v>0</v>
      </c>
      <c r="C15" s="31">
        <f>SUMIFS('ДДС месяц'!$E:$E,'ДДС месяц'!$F:$F,$A$1,'ДДС месяц'!$J:$J,$A15,'ДДС месяц'!$C:$C,C$2)</f>
        <v>0</v>
      </c>
      <c r="D15" s="31">
        <f>SUMIFS('ДДС месяц'!$E:$E,'ДДС месяц'!$F:$F,$A$1,'ДДС месяц'!$J:$J,$A15,'ДДС месяц'!$C:$C,D$2)</f>
        <v>0</v>
      </c>
      <c r="E15" s="31">
        <f>SUMIFS('ДДС месяц'!$E:$E,'ДДС месяц'!$F:$F,$A$1,'ДДС месяц'!$J:$J,$A15,'ДДС месяц'!$C:$C,E$2)</f>
        <v>0</v>
      </c>
      <c r="F15" s="31">
        <f>SUMIFS('ДДС месяц'!$E:$E,'ДДС месяц'!$F:$F,$A$1,'ДДС месяц'!$J:$J,$A15,'ДДС месяц'!$C:$C,F$2)</f>
        <v>0</v>
      </c>
      <c r="G15" s="31">
        <f>SUMIFS('ДДС месяц'!$E:$E,'ДДС месяц'!$F:$F,$A$1,'ДДС месяц'!$J:$J,$A15,'ДДС месяц'!$C:$C,G$2)</f>
        <v>0</v>
      </c>
      <c r="H15" s="31">
        <f>SUMIFS('ДДС месяц'!$E:$E,'ДДС месяц'!$F:$F,$A$1,'ДДС месяц'!$J:$J,$A15,'ДДС месяц'!$C:$C,H$2)</f>
        <v>0</v>
      </c>
      <c r="I15" s="31">
        <f>SUMIFS('ДДС месяц'!$E:$E,'ДДС месяц'!$F:$F,$A$1,'ДДС месяц'!$J:$J,$A15,'ДДС месяц'!$C:$C,I$2)</f>
        <v>0</v>
      </c>
      <c r="J15" s="31">
        <f>SUMIFS('ДДС месяц'!$E:$E,'ДДС месяц'!$F:$F,$A$1,'ДДС месяц'!$J:$J,$A15,'ДДС месяц'!$C:$C,J$2)</f>
        <v>0</v>
      </c>
      <c r="K15" s="31">
        <f>SUMIFS('ДДС месяц'!$E:$E,'ДДС месяц'!$F:$F,$A$1,'ДДС месяц'!$J:$J,$A15,'ДДС месяц'!$C:$C,K$2)</f>
        <v>0</v>
      </c>
      <c r="L15" s="31">
        <f>SUMIFS('ДДС месяц'!$E:$E,'ДДС месяц'!$F:$F,$A$1,'ДДС месяц'!$J:$J,$A15,'ДДС месяц'!$C:$C,L$2)</f>
        <v>0</v>
      </c>
      <c r="M15" s="31">
        <f>SUMIFS('ДДС месяц'!$E:$E,'ДДС месяц'!$F:$F,$A$1,'ДДС месяц'!$J:$J,$A15,'ДДС месяц'!$C:$C,M$2)</f>
        <v>0</v>
      </c>
    </row>
    <row r="16">
      <c r="A16" s="30" t="str">
        <f>IFERROR(__xludf.DUMMYFUNCTION("""COMPUTED_VALUE"""),"РКО")</f>
        <v>РКО</v>
      </c>
      <c r="B16" s="31">
        <f>SUMIFS('ДДС месяц'!$E:$E,'ДДС месяц'!$F:$F,$A$1,'ДДС месяц'!$J:$J,$A16,'ДДС месяц'!$C:$C,B$2)</f>
        <v>0</v>
      </c>
      <c r="C16" s="31">
        <f>SUMIFS('ДДС месяц'!$E:$E,'ДДС месяц'!$F:$F,$A$1,'ДДС месяц'!$J:$J,$A16,'ДДС месяц'!$C:$C,C$2)</f>
        <v>0</v>
      </c>
      <c r="D16" s="31">
        <f>SUMIFS('ДДС месяц'!$E:$E,'ДДС месяц'!$F:$F,$A$1,'ДДС месяц'!$J:$J,$A16,'ДДС месяц'!$C:$C,D$2)</f>
        <v>0</v>
      </c>
      <c r="E16" s="31">
        <f>SUMIFS('ДДС месяц'!$E:$E,'ДДС месяц'!$F:$F,$A$1,'ДДС месяц'!$J:$J,$A16,'ДДС месяц'!$C:$C,E$2)</f>
        <v>0</v>
      </c>
      <c r="F16" s="31">
        <f>SUMIFS('ДДС месяц'!$E:$E,'ДДС месяц'!$F:$F,$A$1,'ДДС месяц'!$J:$J,$A16,'ДДС месяц'!$C:$C,F$2)</f>
        <v>0</v>
      </c>
      <c r="G16" s="31">
        <f>SUMIFS('ДДС месяц'!$E:$E,'ДДС месяц'!$F:$F,$A$1,'ДДС месяц'!$J:$J,$A16,'ДДС месяц'!$C:$C,G$2)</f>
        <v>0</v>
      </c>
      <c r="H16" s="31">
        <f>SUMIFS('ДДС месяц'!$E:$E,'ДДС месяц'!$F:$F,$A$1,'ДДС месяц'!$J:$J,$A16,'ДДС месяц'!$C:$C,H$2)</f>
        <v>0</v>
      </c>
      <c r="I16" s="31">
        <f>SUMIFS('ДДС месяц'!$E:$E,'ДДС месяц'!$F:$F,$A$1,'ДДС месяц'!$J:$J,$A16,'ДДС месяц'!$C:$C,I$2)</f>
        <v>0</v>
      </c>
      <c r="J16" s="31">
        <f>SUMIFS('ДДС месяц'!$E:$E,'ДДС месяц'!$F:$F,$A$1,'ДДС месяц'!$J:$J,$A16,'ДДС месяц'!$C:$C,J$2)</f>
        <v>0</v>
      </c>
      <c r="K16" s="31">
        <f>SUMIFS('ДДС месяц'!$E:$E,'ДДС месяц'!$F:$F,$A$1,'ДДС месяц'!$J:$J,$A16,'ДДС месяц'!$C:$C,K$2)</f>
        <v>0</v>
      </c>
      <c r="L16" s="31">
        <f>SUMIFS('ДДС месяц'!$E:$E,'ДДС месяц'!$F:$F,$A$1,'ДДС месяц'!$J:$J,$A16,'ДДС месяц'!$C:$C,L$2)</f>
        <v>0</v>
      </c>
      <c r="M16" s="31">
        <f>SUMIFS('ДДС месяц'!$E:$E,'ДДС месяц'!$F:$F,$A$1,'ДДС месяц'!$J:$J,$A16,'ДДС месяц'!$C:$C,M$2)</f>
        <v>0</v>
      </c>
    </row>
    <row r="17">
      <c r="A17" s="30" t="str">
        <f>IFERROR(__xludf.DUMMYFUNCTION("""COMPUTED_VALUE"""),"Связь и почтовые расходы")</f>
        <v>Связь и почтовые расходы</v>
      </c>
      <c r="B17" s="31">
        <f>SUMIFS('ДДС месяц'!$E:$E,'ДДС месяц'!$F:$F,$A$1,'ДДС месяц'!$J:$J,$A17,'ДДС месяц'!$C:$C,B$2)</f>
        <v>0</v>
      </c>
      <c r="C17" s="31">
        <f>SUMIFS('ДДС месяц'!$E:$E,'ДДС месяц'!$F:$F,$A$1,'ДДС месяц'!$J:$J,$A17,'ДДС месяц'!$C:$C,C$2)</f>
        <v>0</v>
      </c>
      <c r="D17" s="31">
        <f>SUMIFS('ДДС месяц'!$E:$E,'ДДС месяц'!$F:$F,$A$1,'ДДС месяц'!$J:$J,$A17,'ДДС месяц'!$C:$C,D$2)</f>
        <v>0</v>
      </c>
      <c r="E17" s="31">
        <f>SUMIFS('ДДС месяц'!$E:$E,'ДДС месяц'!$F:$F,$A$1,'ДДС месяц'!$J:$J,$A17,'ДДС месяц'!$C:$C,E$2)</f>
        <v>0</v>
      </c>
      <c r="F17" s="31">
        <f>SUMIFS('ДДС месяц'!$E:$E,'ДДС месяц'!$F:$F,$A$1,'ДДС месяц'!$J:$J,$A17,'ДДС месяц'!$C:$C,F$2)</f>
        <v>0</v>
      </c>
      <c r="G17" s="31">
        <f>SUMIFS('ДДС месяц'!$E:$E,'ДДС месяц'!$F:$F,$A$1,'ДДС месяц'!$J:$J,$A17,'ДДС месяц'!$C:$C,G$2)</f>
        <v>0</v>
      </c>
      <c r="H17" s="31">
        <f>SUMIFS('ДДС месяц'!$E:$E,'ДДС месяц'!$F:$F,$A$1,'ДДС месяц'!$J:$J,$A17,'ДДС месяц'!$C:$C,H$2)</f>
        <v>0</v>
      </c>
      <c r="I17" s="31">
        <f>SUMIFS('ДДС месяц'!$E:$E,'ДДС месяц'!$F:$F,$A$1,'ДДС месяц'!$J:$J,$A17,'ДДС месяц'!$C:$C,I$2)</f>
        <v>0</v>
      </c>
      <c r="J17" s="31">
        <f>SUMIFS('ДДС месяц'!$E:$E,'ДДС месяц'!$F:$F,$A$1,'ДДС месяц'!$J:$J,$A17,'ДДС месяц'!$C:$C,J$2)</f>
        <v>0</v>
      </c>
      <c r="K17" s="31">
        <f>SUMIFS('ДДС месяц'!$E:$E,'ДДС месяц'!$F:$F,$A$1,'ДДС месяц'!$J:$J,$A17,'ДДС месяц'!$C:$C,K$2)</f>
        <v>0</v>
      </c>
      <c r="L17" s="31">
        <f>SUMIFS('ДДС месяц'!$E:$E,'ДДС месяц'!$F:$F,$A$1,'ДДС месяц'!$J:$J,$A17,'ДДС месяц'!$C:$C,L$2)</f>
        <v>0</v>
      </c>
      <c r="M17" s="31">
        <f>SUMIFS('ДДС месяц'!$E:$E,'ДДС месяц'!$F:$F,$A$1,'ДДС месяц'!$J:$J,$A17,'ДДС месяц'!$C:$C,M$2)</f>
        <v>0</v>
      </c>
    </row>
    <row r="18">
      <c r="A18" s="30" t="str">
        <f>IFERROR(__xludf.DUMMYFUNCTION("""COMPUTED_VALUE"""),"Приобретение оргтехники")</f>
        <v>Приобретение оргтехники</v>
      </c>
      <c r="B18" s="31">
        <f>SUMIFS('ДДС месяц'!$E:$E,'ДДС месяц'!$F:$F,$A$1,'ДДС месяц'!$J:$J,$A18,'ДДС месяц'!$C:$C,B$2)</f>
        <v>0</v>
      </c>
      <c r="C18" s="31">
        <f>SUMIFS('ДДС месяц'!$E:$E,'ДДС месяц'!$F:$F,$A$1,'ДДС месяц'!$J:$J,$A18,'ДДС месяц'!$C:$C,C$2)</f>
        <v>0</v>
      </c>
      <c r="D18" s="31">
        <f>SUMIFS('ДДС месяц'!$E:$E,'ДДС месяц'!$F:$F,$A$1,'ДДС месяц'!$J:$J,$A18,'ДДС месяц'!$C:$C,D$2)</f>
        <v>0</v>
      </c>
      <c r="E18" s="31">
        <f>SUMIFS('ДДС месяц'!$E:$E,'ДДС месяц'!$F:$F,$A$1,'ДДС месяц'!$J:$J,$A18,'ДДС месяц'!$C:$C,E$2)</f>
        <v>0</v>
      </c>
      <c r="F18" s="31">
        <f>SUMIFS('ДДС месяц'!$E:$E,'ДДС месяц'!$F:$F,$A$1,'ДДС месяц'!$J:$J,$A18,'ДДС месяц'!$C:$C,F$2)</f>
        <v>0</v>
      </c>
      <c r="G18" s="31">
        <f>SUMIFS('ДДС месяц'!$E:$E,'ДДС месяц'!$F:$F,$A$1,'ДДС месяц'!$J:$J,$A18,'ДДС месяц'!$C:$C,G$2)</f>
        <v>0</v>
      </c>
      <c r="H18" s="31">
        <f>SUMIFS('ДДС месяц'!$E:$E,'ДДС месяц'!$F:$F,$A$1,'ДДС месяц'!$J:$J,$A18,'ДДС месяц'!$C:$C,H$2)</f>
        <v>0</v>
      </c>
      <c r="I18" s="31">
        <f>SUMIFS('ДДС месяц'!$E:$E,'ДДС месяц'!$F:$F,$A$1,'ДДС месяц'!$J:$J,$A18,'ДДС месяц'!$C:$C,I$2)</f>
        <v>0</v>
      </c>
      <c r="J18" s="31">
        <f>SUMIFS('ДДС месяц'!$E:$E,'ДДС месяц'!$F:$F,$A$1,'ДДС месяц'!$J:$J,$A18,'ДДС месяц'!$C:$C,J$2)</f>
        <v>0</v>
      </c>
      <c r="K18" s="31">
        <f>SUMIFS('ДДС месяц'!$E:$E,'ДДС месяц'!$F:$F,$A$1,'ДДС месяц'!$J:$J,$A18,'ДДС месяц'!$C:$C,K$2)</f>
        <v>0</v>
      </c>
      <c r="L18" s="31">
        <f>SUMIFS('ДДС месяц'!$E:$E,'ДДС месяц'!$F:$F,$A$1,'ДДС месяц'!$J:$J,$A18,'ДДС месяц'!$C:$C,L$2)</f>
        <v>0</v>
      </c>
      <c r="M18" s="31">
        <f>SUMIFS('ДДС месяц'!$E:$E,'ДДС месяц'!$F:$F,$A$1,'ДДС месяц'!$J:$J,$A18,'ДДС месяц'!$C:$C,M$2)</f>
        <v>0</v>
      </c>
    </row>
    <row r="19">
      <c r="A19" s="30" t="str">
        <f>IFERROR(__xludf.DUMMYFUNCTION("""COMPUTED_VALUE"""),"Поиск персонала")</f>
        <v>Поиск персонала</v>
      </c>
      <c r="B19" s="31">
        <f>SUMIFS('ДДС месяц'!$E:$E,'ДДС месяц'!$F:$F,$A$1,'ДДС месяц'!$J:$J,$A19,'ДДС месяц'!$C:$C,B$2)</f>
        <v>0</v>
      </c>
      <c r="C19" s="31">
        <f>SUMIFS('ДДС месяц'!$E:$E,'ДДС месяц'!$F:$F,$A$1,'ДДС месяц'!$J:$J,$A19,'ДДС месяц'!$C:$C,C$2)</f>
        <v>0</v>
      </c>
      <c r="D19" s="31">
        <f>SUMIFS('ДДС месяц'!$E:$E,'ДДС месяц'!$F:$F,$A$1,'ДДС месяц'!$J:$J,$A19,'ДДС месяц'!$C:$C,D$2)</f>
        <v>0</v>
      </c>
      <c r="E19" s="31">
        <f>SUMIFS('ДДС месяц'!$E:$E,'ДДС месяц'!$F:$F,$A$1,'ДДС месяц'!$J:$J,$A19,'ДДС месяц'!$C:$C,E$2)</f>
        <v>0</v>
      </c>
      <c r="F19" s="31">
        <f>SUMIFS('ДДС месяц'!$E:$E,'ДДС месяц'!$F:$F,$A$1,'ДДС месяц'!$J:$J,$A19,'ДДС месяц'!$C:$C,F$2)</f>
        <v>0</v>
      </c>
      <c r="G19" s="31">
        <f>SUMIFS('ДДС месяц'!$E:$E,'ДДС месяц'!$F:$F,$A$1,'ДДС месяц'!$J:$J,$A19,'ДДС месяц'!$C:$C,G$2)</f>
        <v>0</v>
      </c>
      <c r="H19" s="31">
        <f>SUMIFS('ДДС месяц'!$E:$E,'ДДС месяц'!$F:$F,$A$1,'ДДС месяц'!$J:$J,$A19,'ДДС месяц'!$C:$C,H$2)</f>
        <v>0</v>
      </c>
      <c r="I19" s="31">
        <f>SUMIFS('ДДС месяц'!$E:$E,'ДДС месяц'!$F:$F,$A$1,'ДДС месяц'!$J:$J,$A19,'ДДС месяц'!$C:$C,I$2)</f>
        <v>0</v>
      </c>
      <c r="J19" s="31">
        <f>SUMIFS('ДДС месяц'!$E:$E,'ДДС месяц'!$F:$F,$A$1,'ДДС месяц'!$J:$J,$A19,'ДДС месяц'!$C:$C,J$2)</f>
        <v>0</v>
      </c>
      <c r="K19" s="31">
        <f>SUMIFS('ДДС месяц'!$E:$E,'ДДС месяц'!$F:$F,$A$1,'ДДС месяц'!$J:$J,$A19,'ДДС месяц'!$C:$C,K$2)</f>
        <v>0</v>
      </c>
      <c r="L19" s="31">
        <f>SUMIFS('ДДС месяц'!$E:$E,'ДДС месяц'!$F:$F,$A$1,'ДДС месяц'!$J:$J,$A19,'ДДС месяц'!$C:$C,L$2)</f>
        <v>0</v>
      </c>
      <c r="M19" s="31">
        <f>SUMIFS('ДДС месяц'!$E:$E,'ДДС месяц'!$F:$F,$A$1,'ДДС месяц'!$J:$J,$A19,'ДДС месяц'!$C:$C,M$2)</f>
        <v>0</v>
      </c>
    </row>
    <row r="20">
      <c r="A20" s="30" t="str">
        <f>IFERROR(__xludf.DUMMYFUNCTION("""COMPUTED_VALUE"""),"Командировки")</f>
        <v>Командировки</v>
      </c>
      <c r="B20" s="31">
        <f>SUMIFS('ДДС месяц'!$E:$E,'ДДС месяц'!$F:$F,$A$1,'ДДС месяц'!$J:$J,$A20,'ДДС месяц'!$C:$C,B$2)</f>
        <v>0</v>
      </c>
      <c r="C20" s="31">
        <f>SUMIFS('ДДС месяц'!$E:$E,'ДДС месяц'!$F:$F,$A$1,'ДДС месяц'!$J:$J,$A20,'ДДС месяц'!$C:$C,C$2)</f>
        <v>0</v>
      </c>
      <c r="D20" s="31">
        <f>SUMIFS('ДДС месяц'!$E:$E,'ДДС месяц'!$F:$F,$A$1,'ДДС месяц'!$J:$J,$A20,'ДДС месяц'!$C:$C,D$2)</f>
        <v>0</v>
      </c>
      <c r="E20" s="31">
        <f>SUMIFS('ДДС месяц'!$E:$E,'ДДС месяц'!$F:$F,$A$1,'ДДС месяц'!$J:$J,$A20,'ДДС месяц'!$C:$C,E$2)</f>
        <v>0</v>
      </c>
      <c r="F20" s="31">
        <f>SUMIFS('ДДС месяц'!$E:$E,'ДДС месяц'!$F:$F,$A$1,'ДДС месяц'!$J:$J,$A20,'ДДС месяц'!$C:$C,F$2)</f>
        <v>0</v>
      </c>
      <c r="G20" s="31">
        <f>SUMIFS('ДДС месяц'!$E:$E,'ДДС месяц'!$F:$F,$A$1,'ДДС месяц'!$J:$J,$A20,'ДДС месяц'!$C:$C,G$2)</f>
        <v>0</v>
      </c>
      <c r="H20" s="31">
        <f>SUMIFS('ДДС месяц'!$E:$E,'ДДС месяц'!$F:$F,$A$1,'ДДС месяц'!$J:$J,$A20,'ДДС месяц'!$C:$C,H$2)</f>
        <v>0</v>
      </c>
      <c r="I20" s="31">
        <f>SUMIFS('ДДС месяц'!$E:$E,'ДДС месяц'!$F:$F,$A$1,'ДДС месяц'!$J:$J,$A20,'ДДС месяц'!$C:$C,I$2)</f>
        <v>0</v>
      </c>
      <c r="J20" s="31">
        <f>SUMIFS('ДДС месяц'!$E:$E,'ДДС месяц'!$F:$F,$A$1,'ДДС месяц'!$J:$J,$A20,'ДДС месяц'!$C:$C,J$2)</f>
        <v>0</v>
      </c>
      <c r="K20" s="31">
        <f>SUMIFS('ДДС месяц'!$E:$E,'ДДС месяц'!$F:$F,$A$1,'ДДС месяц'!$J:$J,$A20,'ДДС месяц'!$C:$C,K$2)</f>
        <v>0</v>
      </c>
      <c r="L20" s="31">
        <f>SUMIFS('ДДС месяц'!$E:$E,'ДДС месяц'!$F:$F,$A$1,'ДДС месяц'!$J:$J,$A20,'ДДС месяц'!$C:$C,L$2)</f>
        <v>0</v>
      </c>
      <c r="M20" s="31">
        <f>SUMIFS('ДДС месяц'!$E:$E,'ДДС месяц'!$F:$F,$A$1,'ДДС месяц'!$J:$J,$A20,'ДДС месяц'!$C:$C,M$2)</f>
        <v>0</v>
      </c>
    </row>
    <row r="21">
      <c r="A21" s="30" t="str">
        <f>IFERROR(__xludf.DUMMYFUNCTION("""COMPUTED_VALUE"""),"Транспортные расходы")</f>
        <v>Транспортные расходы</v>
      </c>
      <c r="B21" s="31">
        <f>SUMIFS('ДДС месяц'!$E:$E,'ДДС месяц'!$F:$F,$A$1,'ДДС месяц'!$J:$J,$A21,'ДДС месяц'!$C:$C,B$2)</f>
        <v>0</v>
      </c>
      <c r="C21" s="31">
        <f>SUMIFS('ДДС месяц'!$E:$E,'ДДС месяц'!$F:$F,$A$1,'ДДС месяц'!$J:$J,$A21,'ДДС месяц'!$C:$C,C$2)</f>
        <v>0</v>
      </c>
      <c r="D21" s="31">
        <f>SUMIFS('ДДС месяц'!$E:$E,'ДДС месяц'!$F:$F,$A$1,'ДДС месяц'!$J:$J,$A21,'ДДС месяц'!$C:$C,D$2)</f>
        <v>0</v>
      </c>
      <c r="E21" s="31">
        <f>SUMIFS('ДДС месяц'!$E:$E,'ДДС месяц'!$F:$F,$A$1,'ДДС месяц'!$J:$J,$A21,'ДДС месяц'!$C:$C,E$2)</f>
        <v>0</v>
      </c>
      <c r="F21" s="31">
        <f>SUMIFS('ДДС месяц'!$E:$E,'ДДС месяц'!$F:$F,$A$1,'ДДС месяц'!$J:$J,$A21,'ДДС месяц'!$C:$C,F$2)</f>
        <v>0</v>
      </c>
      <c r="G21" s="31">
        <f>SUMIFS('ДДС месяц'!$E:$E,'ДДС месяц'!$F:$F,$A$1,'ДДС месяц'!$J:$J,$A21,'ДДС месяц'!$C:$C,G$2)</f>
        <v>0</v>
      </c>
      <c r="H21" s="31">
        <f>SUMIFS('ДДС месяц'!$E:$E,'ДДС месяц'!$F:$F,$A$1,'ДДС месяц'!$J:$J,$A21,'ДДС месяц'!$C:$C,H$2)</f>
        <v>0</v>
      </c>
      <c r="I21" s="31">
        <f>SUMIFS('ДДС месяц'!$E:$E,'ДДС месяц'!$F:$F,$A$1,'ДДС месяц'!$J:$J,$A21,'ДДС месяц'!$C:$C,I$2)</f>
        <v>0</v>
      </c>
      <c r="J21" s="31">
        <f>SUMIFS('ДДС месяц'!$E:$E,'ДДС месяц'!$F:$F,$A$1,'ДДС месяц'!$J:$J,$A21,'ДДС месяц'!$C:$C,J$2)</f>
        <v>0</v>
      </c>
      <c r="K21" s="31">
        <f>SUMIFS('ДДС месяц'!$E:$E,'ДДС месяц'!$F:$F,$A$1,'ДДС месяц'!$J:$J,$A21,'ДДС месяц'!$C:$C,K$2)</f>
        <v>0</v>
      </c>
      <c r="L21" s="31">
        <f>SUMIFS('ДДС месяц'!$E:$E,'ДДС месяц'!$F:$F,$A$1,'ДДС месяц'!$J:$J,$A21,'ДДС месяц'!$C:$C,L$2)</f>
        <v>0</v>
      </c>
      <c r="M21" s="31">
        <f>SUMIFS('ДДС месяц'!$E:$E,'ДДС месяц'!$F:$F,$A$1,'ДДС месяц'!$J:$J,$A21,'ДДС месяц'!$C:$C,M$2)</f>
        <v>0</v>
      </c>
    </row>
    <row r="22">
      <c r="A22" s="30" t="str">
        <f>IFERROR(__xludf.DUMMYFUNCTION("""COMPUTED_VALUE"""),"Обучение в компании")</f>
        <v>Обучение в компании</v>
      </c>
      <c r="B22" s="31">
        <f>SUMIFS('ДДС месяц'!$E:$E,'ДДС месяц'!$F:$F,$A$1,'ДДС месяц'!$J:$J,$A22,'ДДС месяц'!$C:$C,B$2)</f>
        <v>0</v>
      </c>
      <c r="C22" s="31">
        <f>SUMIFS('ДДС месяц'!$E:$E,'ДДС месяц'!$F:$F,$A$1,'ДДС месяц'!$J:$J,$A22,'ДДС месяц'!$C:$C,C$2)</f>
        <v>0</v>
      </c>
      <c r="D22" s="31">
        <f>SUMIFS('ДДС месяц'!$E:$E,'ДДС месяц'!$F:$F,$A$1,'ДДС месяц'!$J:$J,$A22,'ДДС месяц'!$C:$C,D$2)</f>
        <v>0</v>
      </c>
      <c r="E22" s="31">
        <f>SUMIFS('ДДС месяц'!$E:$E,'ДДС месяц'!$F:$F,$A$1,'ДДС месяц'!$J:$J,$A22,'ДДС месяц'!$C:$C,E$2)</f>
        <v>0</v>
      </c>
      <c r="F22" s="31">
        <f>SUMIFS('ДДС месяц'!$E:$E,'ДДС месяц'!$F:$F,$A$1,'ДДС месяц'!$J:$J,$A22,'ДДС месяц'!$C:$C,F$2)</f>
        <v>0</v>
      </c>
      <c r="G22" s="31">
        <f>SUMIFS('ДДС месяц'!$E:$E,'ДДС месяц'!$F:$F,$A$1,'ДДС месяц'!$J:$J,$A22,'ДДС месяц'!$C:$C,G$2)</f>
        <v>0</v>
      </c>
      <c r="H22" s="31">
        <f>SUMIFS('ДДС месяц'!$E:$E,'ДДС месяц'!$F:$F,$A$1,'ДДС месяц'!$J:$J,$A22,'ДДС месяц'!$C:$C,H$2)</f>
        <v>0</v>
      </c>
      <c r="I22" s="31">
        <f>SUMIFS('ДДС месяц'!$E:$E,'ДДС месяц'!$F:$F,$A$1,'ДДС месяц'!$J:$J,$A22,'ДДС месяц'!$C:$C,I$2)</f>
        <v>0</v>
      </c>
      <c r="J22" s="31">
        <f>SUMIFS('ДДС месяц'!$E:$E,'ДДС месяц'!$F:$F,$A$1,'ДДС месяц'!$J:$J,$A22,'ДДС месяц'!$C:$C,J$2)</f>
        <v>0</v>
      </c>
      <c r="K22" s="31">
        <f>SUMIFS('ДДС месяц'!$E:$E,'ДДС месяц'!$F:$F,$A$1,'ДДС месяц'!$J:$J,$A22,'ДДС месяц'!$C:$C,K$2)</f>
        <v>0</v>
      </c>
      <c r="L22" s="31">
        <f>SUMIFS('ДДС месяц'!$E:$E,'ДДС месяц'!$F:$F,$A$1,'ДДС месяц'!$J:$J,$A22,'ДДС месяц'!$C:$C,L$2)</f>
        <v>0</v>
      </c>
      <c r="M22" s="31">
        <f>SUMIFS('ДДС месяц'!$E:$E,'ДДС месяц'!$F:$F,$A$1,'ДДС месяц'!$J:$J,$A22,'ДДС месяц'!$C:$C,M$2)</f>
        <v>0</v>
      </c>
    </row>
    <row r="23">
      <c r="A23" s="30" t="str">
        <f>IFERROR(__xludf.DUMMYFUNCTION("""COMPUTED_VALUE"""),"Ремонт и обслуживание ОС")</f>
        <v>Ремонт и обслуживание ОС</v>
      </c>
      <c r="B23" s="31">
        <f>SUMIFS('ДДС месяц'!$E:$E,'ДДС месяц'!$F:$F,$A$1,'ДДС месяц'!$J:$J,$A23,'ДДС месяц'!$C:$C,B$2)</f>
        <v>0</v>
      </c>
      <c r="C23" s="31">
        <f>SUMIFS('ДДС месяц'!$E:$E,'ДДС месяц'!$F:$F,$A$1,'ДДС месяц'!$J:$J,$A23,'ДДС месяц'!$C:$C,C$2)</f>
        <v>0</v>
      </c>
      <c r="D23" s="31">
        <f>SUMIFS('ДДС месяц'!$E:$E,'ДДС месяц'!$F:$F,$A$1,'ДДС месяц'!$J:$J,$A23,'ДДС месяц'!$C:$C,D$2)</f>
        <v>0</v>
      </c>
      <c r="E23" s="31">
        <f>SUMIFS('ДДС месяц'!$E:$E,'ДДС месяц'!$F:$F,$A$1,'ДДС месяц'!$J:$J,$A23,'ДДС месяц'!$C:$C,E$2)</f>
        <v>0</v>
      </c>
      <c r="F23" s="31">
        <f>SUMIFS('ДДС месяц'!$E:$E,'ДДС месяц'!$F:$F,$A$1,'ДДС месяц'!$J:$J,$A23,'ДДС месяц'!$C:$C,F$2)</f>
        <v>0</v>
      </c>
      <c r="G23" s="31">
        <f>SUMIFS('ДДС месяц'!$E:$E,'ДДС месяц'!$F:$F,$A$1,'ДДС месяц'!$J:$J,$A23,'ДДС месяц'!$C:$C,G$2)</f>
        <v>0</v>
      </c>
      <c r="H23" s="31">
        <f>SUMIFS('ДДС месяц'!$E:$E,'ДДС месяц'!$F:$F,$A$1,'ДДС месяц'!$J:$J,$A23,'ДДС месяц'!$C:$C,H$2)</f>
        <v>0</v>
      </c>
      <c r="I23" s="31">
        <f>SUMIFS('ДДС месяц'!$E:$E,'ДДС месяц'!$F:$F,$A$1,'ДДС месяц'!$J:$J,$A23,'ДДС месяц'!$C:$C,I$2)</f>
        <v>0</v>
      </c>
      <c r="J23" s="31">
        <f>SUMIFS('ДДС месяц'!$E:$E,'ДДС месяц'!$F:$F,$A$1,'ДДС месяц'!$J:$J,$A23,'ДДС месяц'!$C:$C,J$2)</f>
        <v>0</v>
      </c>
      <c r="K23" s="31">
        <f>SUMIFS('ДДС месяц'!$E:$E,'ДДС месяц'!$F:$F,$A$1,'ДДС месяц'!$J:$J,$A23,'ДДС месяц'!$C:$C,K$2)</f>
        <v>0</v>
      </c>
      <c r="L23" s="31">
        <f>SUMIFS('ДДС месяц'!$E:$E,'ДДС месяц'!$F:$F,$A$1,'ДДС месяц'!$J:$J,$A23,'ДДС месяц'!$C:$C,L$2)</f>
        <v>0</v>
      </c>
      <c r="M23" s="31">
        <f>SUMIFS('ДДС месяц'!$E:$E,'ДДС месяц'!$F:$F,$A$1,'ДДС месяц'!$J:$J,$A23,'ДДС месяц'!$C:$C,M$2)</f>
        <v>0</v>
      </c>
    </row>
    <row r="24">
      <c r="A24" s="30" t="str">
        <f>IFERROR(__xludf.DUMMYFUNCTION("""COMPUTED_VALUE"""),"Зарплата коммерческого персонала")</f>
        <v>Зарплата коммерческого персонала</v>
      </c>
      <c r="B24" s="31">
        <f>SUMIFS('ДДС месяц'!$E:$E,'ДДС месяц'!$F:$F,$A$1,'ДДС месяц'!$J:$J,$A24,'ДДС месяц'!$C:$C,B$2)</f>
        <v>0</v>
      </c>
      <c r="C24" s="31">
        <f>SUMIFS('ДДС месяц'!$E:$E,'ДДС месяц'!$F:$F,$A$1,'ДДС месяц'!$J:$J,$A24,'ДДС месяц'!$C:$C,C$2)</f>
        <v>0</v>
      </c>
      <c r="D24" s="31">
        <f>SUMIFS('ДДС месяц'!$E:$E,'ДДС месяц'!$F:$F,$A$1,'ДДС месяц'!$J:$J,$A24,'ДДС месяц'!$C:$C,D$2)</f>
        <v>0</v>
      </c>
      <c r="E24" s="31">
        <f>SUMIFS('ДДС месяц'!$E:$E,'ДДС месяц'!$F:$F,$A$1,'ДДС месяц'!$J:$J,$A24,'ДДС месяц'!$C:$C,E$2)</f>
        <v>0</v>
      </c>
      <c r="F24" s="31">
        <f>SUMIFS('ДДС месяц'!$E:$E,'ДДС месяц'!$F:$F,$A$1,'ДДС месяц'!$J:$J,$A24,'ДДС месяц'!$C:$C,F$2)</f>
        <v>0</v>
      </c>
      <c r="G24" s="31">
        <f>SUMIFS('ДДС месяц'!$E:$E,'ДДС месяц'!$F:$F,$A$1,'ДДС месяц'!$J:$J,$A24,'ДДС месяц'!$C:$C,G$2)</f>
        <v>0</v>
      </c>
      <c r="H24" s="31">
        <f>SUMIFS('ДДС месяц'!$E:$E,'ДДС месяц'!$F:$F,$A$1,'ДДС месяц'!$J:$J,$A24,'ДДС месяц'!$C:$C,H$2)</f>
        <v>0</v>
      </c>
      <c r="I24" s="31">
        <f>SUMIFS('ДДС месяц'!$E:$E,'ДДС месяц'!$F:$F,$A$1,'ДДС месяц'!$J:$J,$A24,'ДДС месяц'!$C:$C,I$2)</f>
        <v>0</v>
      </c>
      <c r="J24" s="31">
        <f>SUMIFS('ДДС месяц'!$E:$E,'ДДС месяц'!$F:$F,$A$1,'ДДС месяц'!$J:$J,$A24,'ДДС месяц'!$C:$C,J$2)</f>
        <v>0</v>
      </c>
      <c r="K24" s="31">
        <f>SUMIFS('ДДС месяц'!$E:$E,'ДДС месяц'!$F:$F,$A$1,'ДДС месяц'!$J:$J,$A24,'ДДС месяц'!$C:$C,K$2)</f>
        <v>0</v>
      </c>
      <c r="L24" s="31">
        <f>SUMIFS('ДДС месяц'!$E:$E,'ДДС месяц'!$F:$F,$A$1,'ДДС месяц'!$J:$J,$A24,'ДДС месяц'!$C:$C,L$2)</f>
        <v>0</v>
      </c>
      <c r="M24" s="31">
        <f>SUMIFS('ДДС месяц'!$E:$E,'ДДС месяц'!$F:$F,$A$1,'ДДС месяц'!$J:$J,$A24,'ДДС месяц'!$C:$C,M$2)</f>
        <v>0</v>
      </c>
    </row>
    <row r="25">
      <c r="A25" s="30" t="str">
        <f>IFERROR(__xludf.DUMMYFUNCTION("""COMPUTED_VALUE"""),"Реклама в интернете")</f>
        <v>Реклама в интернете</v>
      </c>
      <c r="B25" s="31">
        <f>SUMIFS('ДДС месяц'!$E:$E,'ДДС месяц'!$F:$F,$A$1,'ДДС месяц'!$J:$J,$A25,'ДДС месяц'!$C:$C,B$2)</f>
        <v>0</v>
      </c>
      <c r="C25" s="31">
        <f>SUMIFS('ДДС месяц'!$E:$E,'ДДС месяц'!$F:$F,$A$1,'ДДС месяц'!$J:$J,$A25,'ДДС месяц'!$C:$C,C$2)</f>
        <v>0</v>
      </c>
      <c r="D25" s="31">
        <f>SUMIFS('ДДС месяц'!$E:$E,'ДДС месяц'!$F:$F,$A$1,'ДДС месяц'!$J:$J,$A25,'ДДС месяц'!$C:$C,D$2)</f>
        <v>0</v>
      </c>
      <c r="E25" s="31">
        <f>SUMIFS('ДДС месяц'!$E:$E,'ДДС месяц'!$F:$F,$A$1,'ДДС месяц'!$J:$J,$A25,'ДДС месяц'!$C:$C,E$2)</f>
        <v>0</v>
      </c>
      <c r="F25" s="31">
        <f>SUMIFS('ДДС месяц'!$E:$E,'ДДС месяц'!$F:$F,$A$1,'ДДС месяц'!$J:$J,$A25,'ДДС месяц'!$C:$C,F$2)</f>
        <v>0</v>
      </c>
      <c r="G25" s="31">
        <f>SUMIFS('ДДС месяц'!$E:$E,'ДДС месяц'!$F:$F,$A$1,'ДДС месяц'!$J:$J,$A25,'ДДС месяц'!$C:$C,G$2)</f>
        <v>0</v>
      </c>
      <c r="H25" s="31">
        <f>SUMIFS('ДДС месяц'!$E:$E,'ДДС месяц'!$F:$F,$A$1,'ДДС месяц'!$J:$J,$A25,'ДДС месяц'!$C:$C,H$2)</f>
        <v>0</v>
      </c>
      <c r="I25" s="31">
        <f>SUMIFS('ДДС месяц'!$E:$E,'ДДС месяц'!$F:$F,$A$1,'ДДС месяц'!$J:$J,$A25,'ДДС месяц'!$C:$C,I$2)</f>
        <v>0</v>
      </c>
      <c r="J25" s="31">
        <f>SUMIFS('ДДС месяц'!$E:$E,'ДДС месяц'!$F:$F,$A$1,'ДДС месяц'!$J:$J,$A25,'ДДС месяц'!$C:$C,J$2)</f>
        <v>0</v>
      </c>
      <c r="K25" s="31">
        <f>SUMIFS('ДДС месяц'!$E:$E,'ДДС месяц'!$F:$F,$A$1,'ДДС месяц'!$J:$J,$A25,'ДДС месяц'!$C:$C,K$2)</f>
        <v>0</v>
      </c>
      <c r="L25" s="31">
        <f>SUMIFS('ДДС месяц'!$E:$E,'ДДС месяц'!$F:$F,$A$1,'ДДС месяц'!$J:$J,$A25,'ДДС месяц'!$C:$C,L$2)</f>
        <v>0</v>
      </c>
      <c r="M25" s="31">
        <f>SUMIFS('ДДС месяц'!$E:$E,'ДДС месяц'!$F:$F,$A$1,'ДДС месяц'!$J:$J,$A25,'ДДС месяц'!$C:$C,M$2)</f>
        <v>0</v>
      </c>
    </row>
    <row r="26">
      <c r="A26" s="30" t="str">
        <f>IFERROR(__xludf.DUMMYFUNCTION("""COMPUTED_VALUE"""),"Печатная и сувенирная продукция")</f>
        <v>Печатная и сувенирная продукция</v>
      </c>
      <c r="B26" s="31">
        <f>SUMIFS('ДДС месяц'!$E:$E,'ДДС месяц'!$F:$F,$A$1,'ДДС месяц'!$J:$J,$A26,'ДДС месяц'!$C:$C,B$2)</f>
        <v>0</v>
      </c>
      <c r="C26" s="31">
        <f>SUMIFS('ДДС месяц'!$E:$E,'ДДС месяц'!$F:$F,$A$1,'ДДС месяц'!$J:$J,$A26,'ДДС месяц'!$C:$C,C$2)</f>
        <v>0</v>
      </c>
      <c r="D26" s="31">
        <f>SUMIFS('ДДС месяц'!$E:$E,'ДДС месяц'!$F:$F,$A$1,'ДДС месяц'!$J:$J,$A26,'ДДС месяц'!$C:$C,D$2)</f>
        <v>0</v>
      </c>
      <c r="E26" s="31">
        <f>SUMIFS('ДДС месяц'!$E:$E,'ДДС месяц'!$F:$F,$A$1,'ДДС месяц'!$J:$J,$A26,'ДДС месяц'!$C:$C,E$2)</f>
        <v>0</v>
      </c>
      <c r="F26" s="31">
        <f>SUMIFS('ДДС месяц'!$E:$E,'ДДС месяц'!$F:$F,$A$1,'ДДС месяц'!$J:$J,$A26,'ДДС месяц'!$C:$C,F$2)</f>
        <v>0</v>
      </c>
      <c r="G26" s="31">
        <f>SUMIFS('ДДС месяц'!$E:$E,'ДДС месяц'!$F:$F,$A$1,'ДДС месяц'!$J:$J,$A26,'ДДС месяц'!$C:$C,G$2)</f>
        <v>0</v>
      </c>
      <c r="H26" s="31">
        <f>SUMIFS('ДДС месяц'!$E:$E,'ДДС месяц'!$F:$F,$A$1,'ДДС месяц'!$J:$J,$A26,'ДДС месяц'!$C:$C,H$2)</f>
        <v>0</v>
      </c>
      <c r="I26" s="31">
        <f>SUMIFS('ДДС месяц'!$E:$E,'ДДС месяц'!$F:$F,$A$1,'ДДС месяц'!$J:$J,$A26,'ДДС месяц'!$C:$C,I$2)</f>
        <v>0</v>
      </c>
      <c r="J26" s="31">
        <f>SUMIFS('ДДС месяц'!$E:$E,'ДДС месяц'!$F:$F,$A$1,'ДДС месяц'!$J:$J,$A26,'ДДС месяц'!$C:$C,J$2)</f>
        <v>0</v>
      </c>
      <c r="K26" s="31">
        <f>SUMIFS('ДДС месяц'!$E:$E,'ДДС месяц'!$F:$F,$A$1,'ДДС месяц'!$J:$J,$A26,'ДДС месяц'!$C:$C,K$2)</f>
        <v>0</v>
      </c>
      <c r="L26" s="31">
        <f>SUMIFS('ДДС месяц'!$E:$E,'ДДС месяц'!$F:$F,$A$1,'ДДС месяц'!$J:$J,$A26,'ДДС месяц'!$C:$C,L$2)</f>
        <v>0</v>
      </c>
      <c r="M26" s="31">
        <f>SUMIFS('ДДС месяц'!$E:$E,'ДДС месяц'!$F:$F,$A$1,'ДДС месяц'!$J:$J,$A26,'ДДС месяц'!$C:$C,M$2)</f>
        <v>0</v>
      </c>
    </row>
    <row r="27">
      <c r="A27" s="30" t="str">
        <f>IFERROR(__xludf.DUMMYFUNCTION("""COMPUTED_VALUE"""),"Представительские расходы")</f>
        <v>Представительские расходы</v>
      </c>
      <c r="B27" s="31">
        <f>SUMIFS('ДДС месяц'!$E:$E,'ДДС месяц'!$F:$F,$A$1,'ДДС месяц'!$J:$J,$A27,'ДДС месяц'!$C:$C,B$2)</f>
        <v>0</v>
      </c>
      <c r="C27" s="31">
        <f>SUMIFS('ДДС месяц'!$E:$E,'ДДС месяц'!$F:$F,$A$1,'ДДС месяц'!$J:$J,$A27,'ДДС месяц'!$C:$C,C$2)</f>
        <v>0</v>
      </c>
      <c r="D27" s="31">
        <f>SUMIFS('ДДС месяц'!$E:$E,'ДДС месяц'!$F:$F,$A$1,'ДДС месяц'!$J:$J,$A27,'ДДС месяц'!$C:$C,D$2)</f>
        <v>0</v>
      </c>
      <c r="E27" s="31">
        <f>SUMIFS('ДДС месяц'!$E:$E,'ДДС месяц'!$F:$F,$A$1,'ДДС месяц'!$J:$J,$A27,'ДДС месяц'!$C:$C,E$2)</f>
        <v>0</v>
      </c>
      <c r="F27" s="31">
        <f>SUMIFS('ДДС месяц'!$E:$E,'ДДС месяц'!$F:$F,$A$1,'ДДС месяц'!$J:$J,$A27,'ДДС месяц'!$C:$C,F$2)</f>
        <v>0</v>
      </c>
      <c r="G27" s="31">
        <f>SUMIFS('ДДС месяц'!$E:$E,'ДДС месяц'!$F:$F,$A$1,'ДДС месяц'!$J:$J,$A27,'ДДС месяц'!$C:$C,G$2)</f>
        <v>0</v>
      </c>
      <c r="H27" s="31">
        <f>SUMIFS('ДДС месяц'!$E:$E,'ДДС месяц'!$F:$F,$A$1,'ДДС месяц'!$J:$J,$A27,'ДДС месяц'!$C:$C,H$2)</f>
        <v>0</v>
      </c>
      <c r="I27" s="31">
        <f>SUMIFS('ДДС месяц'!$E:$E,'ДДС месяц'!$F:$F,$A$1,'ДДС месяц'!$J:$J,$A27,'ДДС месяц'!$C:$C,I$2)</f>
        <v>0</v>
      </c>
      <c r="J27" s="31">
        <f>SUMIFS('ДДС месяц'!$E:$E,'ДДС месяц'!$F:$F,$A$1,'ДДС месяц'!$J:$J,$A27,'ДДС месяц'!$C:$C,J$2)</f>
        <v>0</v>
      </c>
      <c r="K27" s="31">
        <f>SUMIFS('ДДС месяц'!$E:$E,'ДДС месяц'!$F:$F,$A$1,'ДДС месяц'!$J:$J,$A27,'ДДС месяц'!$C:$C,K$2)</f>
        <v>0</v>
      </c>
      <c r="L27" s="31">
        <f>SUMIFS('ДДС месяц'!$E:$E,'ДДС месяц'!$F:$F,$A$1,'ДДС месяц'!$J:$J,$A27,'ДДС месяц'!$C:$C,L$2)</f>
        <v>0</v>
      </c>
      <c r="M27" s="31">
        <f>SUMIFS('ДДС месяц'!$E:$E,'ДДС месяц'!$F:$F,$A$1,'ДДС месяц'!$J:$J,$A27,'ДДС месяц'!$C:$C,M$2)</f>
        <v>0</v>
      </c>
    </row>
    <row r="28">
      <c r="A28" s="30" t="str">
        <f>IFERROR(__xludf.DUMMYFUNCTION("""COMPUTED_VALUE"""),"Прочие на маркетинг и рекламу")</f>
        <v>Прочие на маркетинг и рекламу</v>
      </c>
      <c r="B28" s="31">
        <f>SUMIFS('ДДС месяц'!$E:$E,'ДДС месяц'!$F:$F,$A$1,'ДДС месяц'!$J:$J,$A28,'ДДС месяц'!$C:$C,B$2)</f>
        <v>0</v>
      </c>
      <c r="C28" s="31">
        <f>SUMIFS('ДДС месяц'!$E:$E,'ДДС месяц'!$F:$F,$A$1,'ДДС месяц'!$J:$J,$A28,'ДДС месяц'!$C:$C,C$2)</f>
        <v>0</v>
      </c>
      <c r="D28" s="31">
        <f>SUMIFS('ДДС месяц'!$E:$E,'ДДС месяц'!$F:$F,$A$1,'ДДС месяц'!$J:$J,$A28,'ДДС месяц'!$C:$C,D$2)</f>
        <v>0</v>
      </c>
      <c r="E28" s="31">
        <f>SUMIFS('ДДС месяц'!$E:$E,'ДДС месяц'!$F:$F,$A$1,'ДДС месяц'!$J:$J,$A28,'ДДС месяц'!$C:$C,E$2)</f>
        <v>0</v>
      </c>
      <c r="F28" s="31">
        <f>SUMIFS('ДДС месяц'!$E:$E,'ДДС месяц'!$F:$F,$A$1,'ДДС месяц'!$J:$J,$A28,'ДДС месяц'!$C:$C,F$2)</f>
        <v>0</v>
      </c>
      <c r="G28" s="31">
        <f>SUMIFS('ДДС месяц'!$E:$E,'ДДС месяц'!$F:$F,$A$1,'ДДС месяц'!$J:$J,$A28,'ДДС месяц'!$C:$C,G$2)</f>
        <v>0</v>
      </c>
      <c r="H28" s="31">
        <f>SUMIFS('ДДС месяц'!$E:$E,'ДДС месяц'!$F:$F,$A$1,'ДДС месяц'!$J:$J,$A28,'ДДС месяц'!$C:$C,H$2)</f>
        <v>0</v>
      </c>
      <c r="I28" s="31">
        <f>SUMIFS('ДДС месяц'!$E:$E,'ДДС месяц'!$F:$F,$A$1,'ДДС месяц'!$J:$J,$A28,'ДДС месяц'!$C:$C,I$2)</f>
        <v>0</v>
      </c>
      <c r="J28" s="31">
        <f>SUMIFS('ДДС месяц'!$E:$E,'ДДС месяц'!$F:$F,$A$1,'ДДС месяц'!$J:$J,$A28,'ДДС месяц'!$C:$C,J$2)</f>
        <v>0</v>
      </c>
      <c r="K28" s="31">
        <f>SUMIFS('ДДС месяц'!$E:$E,'ДДС месяц'!$F:$F,$A$1,'ДДС месяц'!$J:$J,$A28,'ДДС месяц'!$C:$C,K$2)</f>
        <v>0</v>
      </c>
      <c r="L28" s="31">
        <f>SUMIFS('ДДС месяц'!$E:$E,'ДДС месяц'!$F:$F,$A$1,'ДДС месяц'!$J:$J,$A28,'ДДС месяц'!$C:$C,L$2)</f>
        <v>0</v>
      </c>
      <c r="M28" s="31">
        <f>SUMIFS('ДДС месяц'!$E:$E,'ДДС месяц'!$F:$F,$A$1,'ДДС месяц'!$J:$J,$A28,'ДДС месяц'!$C:$C,M$2)</f>
        <v>0</v>
      </c>
    </row>
    <row r="29">
      <c r="A29" s="30" t="str">
        <f>IFERROR(__xludf.DUMMYFUNCTION("""COMPUTED_VALUE"""),"Налог на прибыль")</f>
        <v>Налог на прибыль</v>
      </c>
      <c r="B29" s="31">
        <f>SUMIFS('ДДС месяц'!$E:$E,'ДДС месяц'!$F:$F,$A$1,'ДДС месяц'!$J:$J,$A29,'ДДС месяц'!$C:$C,B$2)</f>
        <v>0</v>
      </c>
      <c r="C29" s="31">
        <f>SUMIFS('ДДС месяц'!$E:$E,'ДДС месяц'!$F:$F,$A$1,'ДДС месяц'!$J:$J,$A29,'ДДС месяц'!$C:$C,C$2)</f>
        <v>0</v>
      </c>
      <c r="D29" s="31">
        <f>SUMIFS('ДДС месяц'!$E:$E,'ДДС месяц'!$F:$F,$A$1,'ДДС месяц'!$J:$J,$A29,'ДДС месяц'!$C:$C,D$2)</f>
        <v>0</v>
      </c>
      <c r="E29" s="31">
        <f>SUMIFS('ДДС месяц'!$E:$E,'ДДС месяц'!$F:$F,$A$1,'ДДС месяц'!$J:$J,$A29,'ДДС месяц'!$C:$C,E$2)</f>
        <v>0</v>
      </c>
      <c r="F29" s="31">
        <f>SUMIFS('ДДС месяц'!$E:$E,'ДДС месяц'!$F:$F,$A$1,'ДДС месяц'!$J:$J,$A29,'ДДС месяц'!$C:$C,F$2)</f>
        <v>0</v>
      </c>
      <c r="G29" s="31">
        <f>SUMIFS('ДДС месяц'!$E:$E,'ДДС месяц'!$F:$F,$A$1,'ДДС месяц'!$J:$J,$A29,'ДДС месяц'!$C:$C,G$2)</f>
        <v>0</v>
      </c>
      <c r="H29" s="31">
        <f>SUMIFS('ДДС месяц'!$E:$E,'ДДС месяц'!$F:$F,$A$1,'ДДС месяц'!$J:$J,$A29,'ДДС месяц'!$C:$C,H$2)</f>
        <v>0</v>
      </c>
      <c r="I29" s="31">
        <f>SUMIFS('ДДС месяц'!$E:$E,'ДДС месяц'!$F:$F,$A$1,'ДДС месяц'!$J:$J,$A29,'ДДС месяц'!$C:$C,I$2)</f>
        <v>0</v>
      </c>
      <c r="J29" s="31">
        <f>SUMIFS('ДДС месяц'!$E:$E,'ДДС месяц'!$F:$F,$A$1,'ДДС месяц'!$J:$J,$A29,'ДДС месяц'!$C:$C,J$2)</f>
        <v>0</v>
      </c>
      <c r="K29" s="31">
        <f>SUMIFS('ДДС месяц'!$E:$E,'ДДС месяц'!$F:$F,$A$1,'ДДС месяц'!$J:$J,$A29,'ДДС месяц'!$C:$C,K$2)</f>
        <v>0</v>
      </c>
      <c r="L29" s="31">
        <f>SUMIFS('ДДС месяц'!$E:$E,'ДДС месяц'!$F:$F,$A$1,'ДДС месяц'!$J:$J,$A29,'ДДС месяц'!$C:$C,L$2)</f>
        <v>0</v>
      </c>
      <c r="M29" s="31">
        <f>SUMIFS('ДДС месяц'!$E:$E,'ДДС месяц'!$F:$F,$A$1,'ДДС месяц'!$J:$J,$A29,'ДДС месяц'!$C:$C,M$2)</f>
        <v>0</v>
      </c>
    </row>
    <row r="30">
      <c r="A30" s="30" t="str">
        <f>IFERROR(__xludf.DUMMYFUNCTION("""COMPUTED_VALUE"""),"Налоги с ФОТ")</f>
        <v>Налоги с ФОТ</v>
      </c>
      <c r="B30" s="31">
        <f>SUMIFS('ДДС месяц'!$E:$E,'ДДС месяц'!$F:$F,$A$1,'ДДС месяц'!$J:$J,$A30,'ДДС месяц'!$C:$C,B$2)</f>
        <v>0</v>
      </c>
      <c r="C30" s="31">
        <f>SUMIFS('ДДС месяц'!$E:$E,'ДДС месяц'!$F:$F,$A$1,'ДДС месяц'!$J:$J,$A30,'ДДС месяц'!$C:$C,C$2)</f>
        <v>0</v>
      </c>
      <c r="D30" s="31">
        <f>SUMIFS('ДДС месяц'!$E:$E,'ДДС месяц'!$F:$F,$A$1,'ДДС месяц'!$J:$J,$A30,'ДДС месяц'!$C:$C,D$2)</f>
        <v>0</v>
      </c>
      <c r="E30" s="31">
        <f>SUMIFS('ДДС месяц'!$E:$E,'ДДС месяц'!$F:$F,$A$1,'ДДС месяц'!$J:$J,$A30,'ДДС месяц'!$C:$C,E$2)</f>
        <v>0</v>
      </c>
      <c r="F30" s="31">
        <f>SUMIFS('ДДС месяц'!$E:$E,'ДДС месяц'!$F:$F,$A$1,'ДДС месяц'!$J:$J,$A30,'ДДС месяц'!$C:$C,F$2)</f>
        <v>0</v>
      </c>
      <c r="G30" s="31">
        <f>SUMIFS('ДДС месяц'!$E:$E,'ДДС месяц'!$F:$F,$A$1,'ДДС месяц'!$J:$J,$A30,'ДДС месяц'!$C:$C,G$2)</f>
        <v>0</v>
      </c>
      <c r="H30" s="31">
        <f>SUMIFS('ДДС месяц'!$E:$E,'ДДС месяц'!$F:$F,$A$1,'ДДС месяц'!$J:$J,$A30,'ДДС месяц'!$C:$C,H$2)</f>
        <v>0</v>
      </c>
      <c r="I30" s="31">
        <f>SUMIFS('ДДС месяц'!$E:$E,'ДДС месяц'!$F:$F,$A$1,'ДДС месяц'!$J:$J,$A30,'ДДС месяц'!$C:$C,I$2)</f>
        <v>0</v>
      </c>
      <c r="J30" s="31">
        <f>SUMIFS('ДДС месяц'!$E:$E,'ДДС месяц'!$F:$F,$A$1,'ДДС месяц'!$J:$J,$A30,'ДДС месяц'!$C:$C,J$2)</f>
        <v>0</v>
      </c>
      <c r="K30" s="31">
        <f>SUMIFS('ДДС месяц'!$E:$E,'ДДС месяц'!$F:$F,$A$1,'ДДС месяц'!$J:$J,$A30,'ДДС месяц'!$C:$C,K$2)</f>
        <v>0</v>
      </c>
      <c r="L30" s="31">
        <f>SUMIFS('ДДС месяц'!$E:$E,'ДДС месяц'!$F:$F,$A$1,'ДДС месяц'!$J:$J,$A30,'ДДС месяц'!$C:$C,L$2)</f>
        <v>0</v>
      </c>
      <c r="M30" s="31">
        <f>SUMIFS('ДДС месяц'!$E:$E,'ДДС месяц'!$F:$F,$A$1,'ДДС месяц'!$J:$J,$A30,'ДДС месяц'!$C:$C,M$2)</f>
        <v>0</v>
      </c>
    </row>
    <row r="31">
      <c r="A31" s="30"/>
      <c r="B31" s="31">
        <f>SUMIFS('ДДС месяц'!$E:$E,'ДДС месяц'!$F:$F,$A$1,'ДДС месяц'!$J:$J,$A31,'ДДС месяц'!$C:$C,B$2)</f>
        <v>0</v>
      </c>
      <c r="C31" s="31">
        <f>SUMIFS('ДДС месяц'!$E:$E,'ДДС месяц'!$F:$F,$A$1,'ДДС месяц'!$J:$J,$A31,'ДДС месяц'!$C:$C,C$2)</f>
        <v>0</v>
      </c>
      <c r="D31" s="31">
        <f>SUMIFS('ДДС месяц'!$E:$E,'ДДС месяц'!$F:$F,$A$1,'ДДС месяц'!$J:$J,$A31,'ДДС месяц'!$C:$C,D$2)</f>
        <v>0</v>
      </c>
      <c r="E31" s="31">
        <f>SUMIFS('ДДС месяц'!$E:$E,'ДДС месяц'!$F:$F,$A$1,'ДДС месяц'!$J:$J,$A31,'ДДС месяц'!$C:$C,E$2)</f>
        <v>0</v>
      </c>
      <c r="F31" s="31">
        <f>SUMIFS('ДДС месяц'!$E:$E,'ДДС месяц'!$F:$F,$A$1,'ДДС месяц'!$J:$J,$A31,'ДДС месяц'!$C:$C,F$2)</f>
        <v>0</v>
      </c>
      <c r="G31" s="31">
        <f>SUMIFS('ДДС месяц'!$E:$E,'ДДС месяц'!$F:$F,$A$1,'ДДС месяц'!$J:$J,$A31,'ДДС месяц'!$C:$C,G$2)</f>
        <v>0</v>
      </c>
      <c r="H31" s="31">
        <f>SUMIFS('ДДС месяц'!$E:$E,'ДДС месяц'!$F:$F,$A$1,'ДДС месяц'!$J:$J,$A31,'ДДС месяц'!$C:$C,H$2)</f>
        <v>0</v>
      </c>
      <c r="I31" s="31">
        <f>SUMIFS('ДДС месяц'!$E:$E,'ДДС месяц'!$F:$F,$A$1,'ДДС месяц'!$J:$J,$A31,'ДДС месяц'!$C:$C,I$2)</f>
        <v>0</v>
      </c>
      <c r="J31" s="31">
        <f>SUMIFS('ДДС месяц'!$E:$E,'ДДС месяц'!$F:$F,$A$1,'ДДС месяц'!$J:$J,$A31,'ДДС месяц'!$C:$C,J$2)</f>
        <v>0</v>
      </c>
      <c r="K31" s="31">
        <f>SUMIFS('ДДС месяц'!$E:$E,'ДДС месяц'!$F:$F,$A$1,'ДДС месяц'!$J:$J,$A31,'ДДС месяц'!$C:$C,K$2)</f>
        <v>0</v>
      </c>
      <c r="L31" s="31">
        <f>SUMIFS('ДДС месяц'!$E:$E,'ДДС месяц'!$F:$F,$A$1,'ДДС месяц'!$J:$J,$A31,'ДДС месяц'!$C:$C,L$2)</f>
        <v>0</v>
      </c>
      <c r="M31" s="31">
        <f>SUMIFS('ДДС месяц'!$E:$E,'ДДС месяц'!$F:$F,$A$1,'ДДС месяц'!$J:$J,$A31,'ДДС месяц'!$C:$C,M$2)</f>
        <v>0</v>
      </c>
    </row>
    <row r="32" hidden="1">
      <c r="A32" s="30"/>
      <c r="B32" s="31">
        <f>SUMIFS('ДДС месяц'!$E:$E,'ДДС месяц'!$F:$F,$A$1,'ДДС месяц'!$J:$J,$A32,'ДДС месяц'!$C:$C,B$2)</f>
        <v>0</v>
      </c>
      <c r="C32" s="31">
        <f>SUMIFS('ДДС месяц'!$E:$E,'ДДС месяц'!$F:$F,$A$1,'ДДС месяц'!$J:$J,$A32,'ДДС месяц'!$C:$C,C$2)</f>
        <v>0</v>
      </c>
      <c r="D32" s="31">
        <f>SUMIFS('ДДС месяц'!$E:$E,'ДДС месяц'!$F:$F,$A$1,'ДДС месяц'!$J:$J,$A32,'ДДС месяц'!$C:$C,D$2)</f>
        <v>0</v>
      </c>
      <c r="E32" s="31">
        <f>SUMIFS('ДДС месяц'!$E:$E,'ДДС месяц'!$F:$F,$A$1,'ДДС месяц'!$J:$J,$A32,'ДДС месяц'!$C:$C,E$2)</f>
        <v>0</v>
      </c>
      <c r="F32" s="31">
        <f>SUMIFS('ДДС месяц'!$E:$E,'ДДС месяц'!$F:$F,$A$1,'ДДС месяц'!$J:$J,$A32,'ДДС месяц'!$C:$C,F$2)</f>
        <v>0</v>
      </c>
      <c r="G32" s="31">
        <f>SUMIFS('ДДС месяц'!$E:$E,'ДДС месяц'!$F:$F,$A$1,'ДДС месяц'!$J:$J,$A32,'ДДС месяц'!$C:$C,G$2)</f>
        <v>0</v>
      </c>
      <c r="H32" s="31">
        <f>SUMIFS('ДДС месяц'!$E:$E,'ДДС месяц'!$F:$F,$A$1,'ДДС месяц'!$J:$J,$A32,'ДДС месяц'!$C:$C,H$2)</f>
        <v>0</v>
      </c>
      <c r="I32" s="31">
        <f>SUMIFS('ДДС месяц'!$E:$E,'ДДС месяц'!$F:$F,$A$1,'ДДС месяц'!$J:$J,$A32,'ДДС месяц'!$C:$C,I$2)</f>
        <v>0</v>
      </c>
      <c r="J32" s="31">
        <f>SUMIFS('ДДС месяц'!$E:$E,'ДДС месяц'!$F:$F,$A$1,'ДДС месяц'!$J:$J,$A32,'ДДС месяц'!$C:$C,J$2)</f>
        <v>0</v>
      </c>
      <c r="K32" s="31">
        <f>SUMIFS('ДДС месяц'!$E:$E,'ДДС месяц'!$F:$F,$A$1,'ДДС месяц'!$J:$J,$A32,'ДДС месяц'!$C:$C,K$2)</f>
        <v>0</v>
      </c>
      <c r="L32" s="31">
        <f>SUMIFS('ДДС месяц'!$E:$E,'ДДС месяц'!$F:$F,$A$1,'ДДС месяц'!$J:$J,$A32,'ДДС месяц'!$C:$C,L$2)</f>
        <v>0</v>
      </c>
      <c r="M32" s="31">
        <f>SUMIFS('ДДС месяц'!$E:$E,'ДДС месяц'!$F:$F,$A$1,'ДДС месяц'!$J:$J,$A32,'ДДС месяц'!$C:$C,M$2)</f>
        <v>0</v>
      </c>
    </row>
    <row r="33" hidden="1">
      <c r="A33" s="30"/>
      <c r="B33" s="31">
        <f>SUMIFS('ДДС месяц'!$E:$E,'ДДС месяц'!$F:$F,$A$1,'ДДС месяц'!$J:$J,$A33,'ДДС месяц'!$C:$C,B$2)</f>
        <v>0</v>
      </c>
      <c r="C33" s="31">
        <f>SUMIFS('ДДС месяц'!$E:$E,'ДДС месяц'!$F:$F,$A$1,'ДДС месяц'!$J:$J,$A33,'ДДС месяц'!$C:$C,C$2)</f>
        <v>0</v>
      </c>
      <c r="D33" s="31">
        <f>SUMIFS('ДДС месяц'!$E:$E,'ДДС месяц'!$F:$F,$A$1,'ДДС месяц'!$J:$J,$A33,'ДДС месяц'!$C:$C,D$2)</f>
        <v>0</v>
      </c>
      <c r="E33" s="31">
        <f>SUMIFS('ДДС месяц'!$E:$E,'ДДС месяц'!$F:$F,$A$1,'ДДС месяц'!$J:$J,$A33,'ДДС месяц'!$C:$C,E$2)</f>
        <v>0</v>
      </c>
      <c r="F33" s="31">
        <f>SUMIFS('ДДС месяц'!$E:$E,'ДДС месяц'!$F:$F,$A$1,'ДДС месяц'!$J:$J,$A33,'ДДС месяц'!$C:$C,F$2)</f>
        <v>0</v>
      </c>
      <c r="G33" s="31">
        <f>SUMIFS('ДДС месяц'!$E:$E,'ДДС месяц'!$F:$F,$A$1,'ДДС месяц'!$J:$J,$A33,'ДДС месяц'!$C:$C,G$2)</f>
        <v>0</v>
      </c>
      <c r="H33" s="31">
        <f>SUMIFS('ДДС месяц'!$E:$E,'ДДС месяц'!$F:$F,$A$1,'ДДС месяц'!$J:$J,$A33,'ДДС месяц'!$C:$C,H$2)</f>
        <v>0</v>
      </c>
      <c r="I33" s="31">
        <f>SUMIFS('ДДС месяц'!$E:$E,'ДДС месяц'!$F:$F,$A$1,'ДДС месяц'!$J:$J,$A33,'ДДС месяц'!$C:$C,I$2)</f>
        <v>0</v>
      </c>
      <c r="J33" s="31">
        <f>SUMIFS('ДДС месяц'!$E:$E,'ДДС месяц'!$F:$F,$A$1,'ДДС месяц'!$J:$J,$A33,'ДДС месяц'!$C:$C,J$2)</f>
        <v>0</v>
      </c>
      <c r="K33" s="31">
        <f>SUMIFS('ДДС месяц'!$E:$E,'ДДС месяц'!$F:$F,$A$1,'ДДС месяц'!$J:$J,$A33,'ДДС месяц'!$C:$C,K$2)</f>
        <v>0</v>
      </c>
      <c r="L33" s="31">
        <f>SUMIFS('ДДС месяц'!$E:$E,'ДДС месяц'!$F:$F,$A$1,'ДДС месяц'!$J:$J,$A33,'ДДС месяц'!$C:$C,L$2)</f>
        <v>0</v>
      </c>
      <c r="M33" s="31">
        <f>SUMIFS('ДДС месяц'!$E:$E,'ДДС месяц'!$F:$F,$A$1,'ДДС месяц'!$J:$J,$A33,'ДДС месяц'!$C:$C,M$2)</f>
        <v>0</v>
      </c>
    </row>
    <row r="34" hidden="1">
      <c r="A34" s="30"/>
      <c r="B34" s="31">
        <f>SUMIFS('ДДС месяц'!$E:$E,'ДДС месяц'!$F:$F,$A$1,'ДДС месяц'!$J:$J,$A34,'ДДС месяц'!$C:$C,B$2)</f>
        <v>0</v>
      </c>
      <c r="C34" s="31">
        <f>SUMIFS('ДДС месяц'!$E:$E,'ДДС месяц'!$F:$F,$A$1,'ДДС месяц'!$J:$J,$A34,'ДДС месяц'!$C:$C,C$2)</f>
        <v>0</v>
      </c>
      <c r="D34" s="31">
        <f>SUMIFS('ДДС месяц'!$E:$E,'ДДС месяц'!$F:$F,$A$1,'ДДС месяц'!$J:$J,$A34,'ДДС месяц'!$C:$C,D$2)</f>
        <v>0</v>
      </c>
      <c r="E34" s="31">
        <f>SUMIFS('ДДС месяц'!$E:$E,'ДДС месяц'!$F:$F,$A$1,'ДДС месяц'!$J:$J,$A34,'ДДС месяц'!$C:$C,E$2)</f>
        <v>0</v>
      </c>
      <c r="F34" s="31">
        <f>SUMIFS('ДДС месяц'!$E:$E,'ДДС месяц'!$F:$F,$A$1,'ДДС месяц'!$J:$J,$A34,'ДДС месяц'!$C:$C,F$2)</f>
        <v>0</v>
      </c>
      <c r="G34" s="31">
        <f>SUMIFS('ДДС месяц'!$E:$E,'ДДС месяц'!$F:$F,$A$1,'ДДС месяц'!$J:$J,$A34,'ДДС месяц'!$C:$C,G$2)</f>
        <v>0</v>
      </c>
      <c r="H34" s="31">
        <f>SUMIFS('ДДС месяц'!$E:$E,'ДДС месяц'!$F:$F,$A$1,'ДДС месяц'!$J:$J,$A34,'ДДС месяц'!$C:$C,H$2)</f>
        <v>0</v>
      </c>
      <c r="I34" s="31">
        <f>SUMIFS('ДДС месяц'!$E:$E,'ДДС месяц'!$F:$F,$A$1,'ДДС месяц'!$J:$J,$A34,'ДДС месяц'!$C:$C,I$2)</f>
        <v>0</v>
      </c>
      <c r="J34" s="31">
        <f>SUMIFS('ДДС месяц'!$E:$E,'ДДС месяц'!$F:$F,$A$1,'ДДС месяц'!$J:$J,$A34,'ДДС месяц'!$C:$C,J$2)</f>
        <v>0</v>
      </c>
      <c r="K34" s="31">
        <f>SUMIFS('ДДС месяц'!$E:$E,'ДДС месяц'!$F:$F,$A$1,'ДДС месяц'!$J:$J,$A34,'ДДС месяц'!$C:$C,K$2)</f>
        <v>0</v>
      </c>
      <c r="L34" s="31">
        <f>SUMIFS('ДДС месяц'!$E:$E,'ДДС месяц'!$F:$F,$A$1,'ДДС месяц'!$J:$J,$A34,'ДДС месяц'!$C:$C,L$2)</f>
        <v>0</v>
      </c>
      <c r="M34" s="31">
        <f>SUMIFS('ДДС месяц'!$E:$E,'ДДС месяц'!$F:$F,$A$1,'ДДС месяц'!$J:$J,$A34,'ДДС месяц'!$C:$C,M$2)</f>
        <v>0</v>
      </c>
    </row>
    <row r="35" hidden="1">
      <c r="A35" s="30"/>
      <c r="B35" s="31">
        <f>SUMIFS('ДДС месяц'!$E:$E,'ДДС месяц'!$F:$F,$A$1,'ДДС месяц'!$J:$J,$A35,'ДДС месяц'!$C:$C,B$2)</f>
        <v>0</v>
      </c>
      <c r="C35" s="31">
        <f>SUMIFS('ДДС месяц'!$E:$E,'ДДС месяц'!$F:$F,$A$1,'ДДС месяц'!$J:$J,$A35,'ДДС месяц'!$C:$C,C$2)</f>
        <v>0</v>
      </c>
      <c r="D35" s="31">
        <f>SUMIFS('ДДС месяц'!$E:$E,'ДДС месяц'!$F:$F,$A$1,'ДДС месяц'!$J:$J,$A35,'ДДС месяц'!$C:$C,D$2)</f>
        <v>0</v>
      </c>
      <c r="E35" s="31">
        <f>SUMIFS('ДДС месяц'!$E:$E,'ДДС месяц'!$F:$F,$A$1,'ДДС месяц'!$J:$J,$A35,'ДДС месяц'!$C:$C,E$2)</f>
        <v>0</v>
      </c>
      <c r="F35" s="31">
        <f>SUMIFS('ДДС месяц'!$E:$E,'ДДС месяц'!$F:$F,$A$1,'ДДС месяц'!$J:$J,$A35,'ДДС месяц'!$C:$C,F$2)</f>
        <v>0</v>
      </c>
      <c r="G35" s="31">
        <f>SUMIFS('ДДС месяц'!$E:$E,'ДДС месяц'!$F:$F,$A$1,'ДДС месяц'!$J:$J,$A35,'ДДС месяц'!$C:$C,G$2)</f>
        <v>0</v>
      </c>
      <c r="H35" s="31">
        <f>SUMIFS('ДДС месяц'!$E:$E,'ДДС месяц'!$F:$F,$A$1,'ДДС месяц'!$J:$J,$A35,'ДДС месяц'!$C:$C,H$2)</f>
        <v>0</v>
      </c>
      <c r="I35" s="31">
        <f>SUMIFS('ДДС месяц'!$E:$E,'ДДС месяц'!$F:$F,$A$1,'ДДС месяц'!$J:$J,$A35,'ДДС месяц'!$C:$C,I$2)</f>
        <v>0</v>
      </c>
      <c r="J35" s="31">
        <f>SUMIFS('ДДС месяц'!$E:$E,'ДДС месяц'!$F:$F,$A$1,'ДДС месяц'!$J:$J,$A35,'ДДС месяц'!$C:$C,J$2)</f>
        <v>0</v>
      </c>
      <c r="K35" s="31">
        <f>SUMIFS('ДДС месяц'!$E:$E,'ДДС месяц'!$F:$F,$A$1,'ДДС месяц'!$J:$J,$A35,'ДДС месяц'!$C:$C,K$2)</f>
        <v>0</v>
      </c>
      <c r="L35" s="31">
        <f>SUMIFS('ДДС месяц'!$E:$E,'ДДС месяц'!$F:$F,$A$1,'ДДС месяц'!$J:$J,$A35,'ДДС месяц'!$C:$C,L$2)</f>
        <v>0</v>
      </c>
      <c r="M35" s="31">
        <f>SUMIFS('ДДС месяц'!$E:$E,'ДДС месяц'!$F:$F,$A$1,'ДДС месяц'!$J:$J,$A35,'ДДС месяц'!$C:$C,M$2)</f>
        <v>0</v>
      </c>
    </row>
    <row r="36" hidden="1">
      <c r="A36" s="30"/>
      <c r="B36" s="31">
        <f>SUMIFS('ДДС месяц'!$E:$E,'ДДС месяц'!$F:$F,$A$1,'ДДС месяц'!$J:$J,$A36,'ДДС месяц'!$C:$C,B$2)</f>
        <v>0</v>
      </c>
      <c r="C36" s="31">
        <f>SUMIFS('ДДС месяц'!$E:$E,'ДДС месяц'!$F:$F,$A$1,'ДДС месяц'!$J:$J,$A36,'ДДС месяц'!$C:$C,C$2)</f>
        <v>0</v>
      </c>
      <c r="D36" s="31">
        <f>SUMIFS('ДДС месяц'!$E:$E,'ДДС месяц'!$F:$F,$A$1,'ДДС месяц'!$J:$J,$A36,'ДДС месяц'!$C:$C,D$2)</f>
        <v>0</v>
      </c>
      <c r="E36" s="31">
        <f>SUMIFS('ДДС месяц'!$E:$E,'ДДС месяц'!$F:$F,$A$1,'ДДС месяц'!$J:$J,$A36,'ДДС месяц'!$C:$C,E$2)</f>
        <v>0</v>
      </c>
      <c r="F36" s="31">
        <f>SUMIFS('ДДС месяц'!$E:$E,'ДДС месяц'!$F:$F,$A$1,'ДДС месяц'!$J:$J,$A36,'ДДС месяц'!$C:$C,F$2)</f>
        <v>0</v>
      </c>
      <c r="G36" s="31">
        <f>SUMIFS('ДДС месяц'!$E:$E,'ДДС месяц'!$F:$F,$A$1,'ДДС месяц'!$J:$J,$A36,'ДДС месяц'!$C:$C,G$2)</f>
        <v>0</v>
      </c>
      <c r="H36" s="31">
        <f>SUMIFS('ДДС месяц'!$E:$E,'ДДС месяц'!$F:$F,$A$1,'ДДС месяц'!$J:$J,$A36,'ДДС месяц'!$C:$C,H$2)</f>
        <v>0</v>
      </c>
      <c r="I36" s="31">
        <f>SUMIFS('ДДС месяц'!$E:$E,'ДДС месяц'!$F:$F,$A$1,'ДДС месяц'!$J:$J,$A36,'ДДС месяц'!$C:$C,I$2)</f>
        <v>0</v>
      </c>
      <c r="J36" s="31">
        <f>SUMIFS('ДДС месяц'!$E:$E,'ДДС месяц'!$F:$F,$A$1,'ДДС месяц'!$J:$J,$A36,'ДДС месяц'!$C:$C,J$2)</f>
        <v>0</v>
      </c>
      <c r="K36" s="31">
        <f>SUMIFS('ДДС месяц'!$E:$E,'ДДС месяц'!$F:$F,$A$1,'ДДС месяц'!$J:$J,$A36,'ДДС месяц'!$C:$C,K$2)</f>
        <v>0</v>
      </c>
      <c r="L36" s="31">
        <f>SUMIFS('ДДС месяц'!$E:$E,'ДДС месяц'!$F:$F,$A$1,'ДДС месяц'!$J:$J,$A36,'ДДС месяц'!$C:$C,L$2)</f>
        <v>0</v>
      </c>
      <c r="M36" s="31">
        <f>SUMIFS('ДДС месяц'!$E:$E,'ДДС месяц'!$F:$F,$A$1,'ДДС месяц'!$J:$J,$A36,'ДДС месяц'!$C:$C,M$2)</f>
        <v>0</v>
      </c>
    </row>
    <row r="37" hidden="1">
      <c r="A37" s="30"/>
      <c r="B37" s="31">
        <f>SUMIFS('ДДС месяц'!$E:$E,'ДДС месяц'!$F:$F,$A$1,'ДДС месяц'!$J:$J,$A37,'ДДС месяц'!$C:$C,B$2)</f>
        <v>0</v>
      </c>
      <c r="C37" s="31">
        <f>SUMIFS('ДДС месяц'!$E:$E,'ДДС месяц'!$F:$F,$A$1,'ДДС месяц'!$J:$J,$A37,'ДДС месяц'!$C:$C,C$2)</f>
        <v>0</v>
      </c>
      <c r="D37" s="31">
        <f>SUMIFS('ДДС месяц'!$E:$E,'ДДС месяц'!$F:$F,$A$1,'ДДС месяц'!$J:$J,$A37,'ДДС месяц'!$C:$C,D$2)</f>
        <v>0</v>
      </c>
      <c r="E37" s="31">
        <f>SUMIFS('ДДС месяц'!$E:$E,'ДДС месяц'!$F:$F,$A$1,'ДДС месяц'!$J:$J,$A37,'ДДС месяц'!$C:$C,E$2)</f>
        <v>0</v>
      </c>
      <c r="F37" s="31">
        <f>SUMIFS('ДДС месяц'!$E:$E,'ДДС месяц'!$F:$F,$A$1,'ДДС месяц'!$J:$J,$A37,'ДДС месяц'!$C:$C,F$2)</f>
        <v>0</v>
      </c>
      <c r="G37" s="31">
        <f>SUMIFS('ДДС месяц'!$E:$E,'ДДС месяц'!$F:$F,$A$1,'ДДС месяц'!$J:$J,$A37,'ДДС месяц'!$C:$C,G$2)</f>
        <v>0</v>
      </c>
      <c r="H37" s="31">
        <f>SUMIFS('ДДС месяц'!$E:$E,'ДДС месяц'!$F:$F,$A$1,'ДДС месяц'!$J:$J,$A37,'ДДС месяц'!$C:$C,H$2)</f>
        <v>0</v>
      </c>
      <c r="I37" s="31">
        <f>SUMIFS('ДДС месяц'!$E:$E,'ДДС месяц'!$F:$F,$A$1,'ДДС месяц'!$J:$J,$A37,'ДДС месяц'!$C:$C,I$2)</f>
        <v>0</v>
      </c>
      <c r="J37" s="31">
        <f>SUMIFS('ДДС месяц'!$E:$E,'ДДС месяц'!$F:$F,$A$1,'ДДС месяц'!$J:$J,$A37,'ДДС месяц'!$C:$C,J$2)</f>
        <v>0</v>
      </c>
      <c r="K37" s="31">
        <f>SUMIFS('ДДС месяц'!$E:$E,'ДДС месяц'!$F:$F,$A$1,'ДДС месяц'!$J:$J,$A37,'ДДС месяц'!$C:$C,K$2)</f>
        <v>0</v>
      </c>
      <c r="L37" s="31">
        <f>SUMIFS('ДДС месяц'!$E:$E,'ДДС месяц'!$F:$F,$A$1,'ДДС месяц'!$J:$J,$A37,'ДДС месяц'!$C:$C,L$2)</f>
        <v>0</v>
      </c>
      <c r="M37" s="31">
        <f>SUMIFS('ДДС месяц'!$E:$E,'ДДС месяц'!$F:$F,$A$1,'ДДС месяц'!$J:$J,$A37,'ДДС месяц'!$C:$C,M$2)</f>
        <v>0</v>
      </c>
    </row>
    <row r="38" hidden="1">
      <c r="A38" s="30"/>
      <c r="B38" s="31">
        <f>SUMIFS('ДДС месяц'!$E:$E,'ДДС месяц'!$F:$F,$A$1,'ДДС месяц'!$J:$J,$A38,'ДДС месяц'!$C:$C,B$2)</f>
        <v>0</v>
      </c>
      <c r="C38" s="31">
        <f>SUMIFS('ДДС месяц'!$E:$E,'ДДС месяц'!$F:$F,$A$1,'ДДС месяц'!$J:$J,$A38,'ДДС месяц'!$C:$C,C$2)</f>
        <v>0</v>
      </c>
      <c r="D38" s="31">
        <f>SUMIFS('ДДС месяц'!$E:$E,'ДДС месяц'!$F:$F,$A$1,'ДДС месяц'!$J:$J,$A38,'ДДС месяц'!$C:$C,D$2)</f>
        <v>0</v>
      </c>
      <c r="E38" s="31">
        <f>SUMIFS('ДДС месяц'!$E:$E,'ДДС месяц'!$F:$F,$A$1,'ДДС месяц'!$J:$J,$A38,'ДДС месяц'!$C:$C,E$2)</f>
        <v>0</v>
      </c>
      <c r="F38" s="31">
        <f>SUMIFS('ДДС месяц'!$E:$E,'ДДС месяц'!$F:$F,$A$1,'ДДС месяц'!$J:$J,$A38,'ДДС месяц'!$C:$C,F$2)</f>
        <v>0</v>
      </c>
      <c r="G38" s="31">
        <f>SUMIFS('ДДС месяц'!$E:$E,'ДДС месяц'!$F:$F,$A$1,'ДДС месяц'!$J:$J,$A38,'ДДС месяц'!$C:$C,G$2)</f>
        <v>0</v>
      </c>
      <c r="H38" s="31">
        <f>SUMIFS('ДДС месяц'!$E:$E,'ДДС месяц'!$F:$F,$A$1,'ДДС месяц'!$J:$J,$A38,'ДДС месяц'!$C:$C,H$2)</f>
        <v>0</v>
      </c>
      <c r="I38" s="31">
        <f>SUMIFS('ДДС месяц'!$E:$E,'ДДС месяц'!$F:$F,$A$1,'ДДС месяц'!$J:$J,$A38,'ДДС месяц'!$C:$C,I$2)</f>
        <v>0</v>
      </c>
      <c r="J38" s="31">
        <f>SUMIFS('ДДС месяц'!$E:$E,'ДДС месяц'!$F:$F,$A$1,'ДДС месяц'!$J:$J,$A38,'ДДС месяц'!$C:$C,J$2)</f>
        <v>0</v>
      </c>
      <c r="K38" s="31">
        <f>SUMIFS('ДДС месяц'!$E:$E,'ДДС месяц'!$F:$F,$A$1,'ДДС месяц'!$J:$J,$A38,'ДДС месяц'!$C:$C,K$2)</f>
        <v>0</v>
      </c>
      <c r="L38" s="31">
        <f>SUMIFS('ДДС месяц'!$E:$E,'ДДС месяц'!$F:$F,$A$1,'ДДС месяц'!$J:$J,$A38,'ДДС месяц'!$C:$C,L$2)</f>
        <v>0</v>
      </c>
      <c r="M38" s="31">
        <f>SUMIFS('ДДС месяц'!$E:$E,'ДДС месяц'!$F:$F,$A$1,'ДДС месяц'!$J:$J,$A38,'ДДС месяц'!$C:$C,M$2)</f>
        <v>0</v>
      </c>
    </row>
    <row r="39" hidden="1">
      <c r="A39" s="30"/>
      <c r="B39" s="31">
        <f>SUMIFS('ДДС месяц'!$E:$E,'ДДС месяц'!$F:$F,$A$1,'ДДС месяц'!$J:$J,$A39,'ДДС месяц'!$C:$C,B$2)</f>
        <v>0</v>
      </c>
      <c r="C39" s="31">
        <f>SUMIFS('ДДС месяц'!$E:$E,'ДДС месяц'!$F:$F,$A$1,'ДДС месяц'!$J:$J,$A39,'ДДС месяц'!$C:$C,C$2)</f>
        <v>0</v>
      </c>
      <c r="D39" s="31">
        <f>SUMIFS('ДДС месяц'!$E:$E,'ДДС месяц'!$F:$F,$A$1,'ДДС месяц'!$J:$J,$A39,'ДДС месяц'!$C:$C,D$2)</f>
        <v>0</v>
      </c>
      <c r="E39" s="31">
        <f>SUMIFS('ДДС месяц'!$E:$E,'ДДС месяц'!$F:$F,$A$1,'ДДС месяц'!$J:$J,$A39,'ДДС месяц'!$C:$C,E$2)</f>
        <v>0</v>
      </c>
      <c r="F39" s="31">
        <f>SUMIFS('ДДС месяц'!$E:$E,'ДДС месяц'!$F:$F,$A$1,'ДДС месяц'!$J:$J,$A39,'ДДС месяц'!$C:$C,F$2)</f>
        <v>0</v>
      </c>
      <c r="G39" s="31">
        <f>SUMIFS('ДДС месяц'!$E:$E,'ДДС месяц'!$F:$F,$A$1,'ДДС месяц'!$J:$J,$A39,'ДДС месяц'!$C:$C,G$2)</f>
        <v>0</v>
      </c>
      <c r="H39" s="31">
        <f>SUMIFS('ДДС месяц'!$E:$E,'ДДС месяц'!$F:$F,$A$1,'ДДС месяц'!$J:$J,$A39,'ДДС месяц'!$C:$C,H$2)</f>
        <v>0</v>
      </c>
      <c r="I39" s="31">
        <f>SUMIFS('ДДС месяц'!$E:$E,'ДДС месяц'!$F:$F,$A$1,'ДДС месяц'!$J:$J,$A39,'ДДС месяц'!$C:$C,I$2)</f>
        <v>0</v>
      </c>
      <c r="J39" s="31">
        <f>SUMIFS('ДДС месяц'!$E:$E,'ДДС месяц'!$F:$F,$A$1,'ДДС месяц'!$J:$J,$A39,'ДДС месяц'!$C:$C,J$2)</f>
        <v>0</v>
      </c>
      <c r="K39" s="31">
        <f>SUMIFS('ДДС месяц'!$E:$E,'ДДС месяц'!$F:$F,$A$1,'ДДС месяц'!$J:$J,$A39,'ДДС месяц'!$C:$C,K$2)</f>
        <v>0</v>
      </c>
      <c r="L39" s="31">
        <f>SUMIFS('ДДС месяц'!$E:$E,'ДДС месяц'!$F:$F,$A$1,'ДДС месяц'!$J:$J,$A39,'ДДС месяц'!$C:$C,L$2)</f>
        <v>0</v>
      </c>
      <c r="M39" s="31">
        <f>SUMIFS('ДДС месяц'!$E:$E,'ДДС месяц'!$F:$F,$A$1,'ДДС месяц'!$J:$J,$A39,'ДДС месяц'!$C:$C,M$2)</f>
        <v>0</v>
      </c>
    </row>
    <row r="40" hidden="1">
      <c r="A40" s="30"/>
      <c r="B40" s="31">
        <f>SUMIFS('ДДС месяц'!$E:$E,'ДДС месяц'!$F:$F,$A$1,'ДДС месяц'!$J:$J,$A40,'ДДС месяц'!$C:$C,B$2)</f>
        <v>0</v>
      </c>
      <c r="C40" s="31">
        <f>SUMIFS('ДДС месяц'!$E:$E,'ДДС месяц'!$F:$F,$A$1,'ДДС месяц'!$J:$J,$A40,'ДДС месяц'!$C:$C,C$2)</f>
        <v>0</v>
      </c>
      <c r="D40" s="31">
        <f>SUMIFS('ДДС месяц'!$E:$E,'ДДС месяц'!$F:$F,$A$1,'ДДС месяц'!$J:$J,$A40,'ДДС месяц'!$C:$C,D$2)</f>
        <v>0</v>
      </c>
      <c r="E40" s="31">
        <f>SUMIFS('ДДС месяц'!$E:$E,'ДДС месяц'!$F:$F,$A$1,'ДДС месяц'!$J:$J,$A40,'ДДС месяц'!$C:$C,E$2)</f>
        <v>0</v>
      </c>
      <c r="F40" s="31">
        <f>SUMIFS('ДДС месяц'!$E:$E,'ДДС месяц'!$F:$F,$A$1,'ДДС месяц'!$J:$J,$A40,'ДДС месяц'!$C:$C,F$2)</f>
        <v>0</v>
      </c>
      <c r="G40" s="31">
        <f>SUMIFS('ДДС месяц'!$E:$E,'ДДС месяц'!$F:$F,$A$1,'ДДС месяц'!$J:$J,$A40,'ДДС месяц'!$C:$C,G$2)</f>
        <v>0</v>
      </c>
      <c r="H40" s="31">
        <f>SUMIFS('ДДС месяц'!$E:$E,'ДДС месяц'!$F:$F,$A$1,'ДДС месяц'!$J:$J,$A40,'ДДС месяц'!$C:$C,H$2)</f>
        <v>0</v>
      </c>
      <c r="I40" s="31">
        <f>SUMIFS('ДДС месяц'!$E:$E,'ДДС месяц'!$F:$F,$A$1,'ДДС месяц'!$J:$J,$A40,'ДДС месяц'!$C:$C,I$2)</f>
        <v>0</v>
      </c>
      <c r="J40" s="31">
        <f>SUMIFS('ДДС месяц'!$E:$E,'ДДС месяц'!$F:$F,$A$1,'ДДС месяц'!$J:$J,$A40,'ДДС месяц'!$C:$C,J$2)</f>
        <v>0</v>
      </c>
      <c r="K40" s="31">
        <f>SUMIFS('ДДС месяц'!$E:$E,'ДДС месяц'!$F:$F,$A$1,'ДДС месяц'!$J:$J,$A40,'ДДС месяц'!$C:$C,K$2)</f>
        <v>0</v>
      </c>
      <c r="L40" s="31">
        <f>SUMIFS('ДДС месяц'!$E:$E,'ДДС месяц'!$F:$F,$A$1,'ДДС месяц'!$J:$J,$A40,'ДДС месяц'!$C:$C,L$2)</f>
        <v>0</v>
      </c>
      <c r="M40" s="31">
        <f>SUMIFS('ДДС месяц'!$E:$E,'ДДС месяц'!$F:$F,$A$1,'ДДС месяц'!$J:$J,$A40,'ДДС месяц'!$C:$C,M$2)</f>
        <v>0</v>
      </c>
    </row>
    <row r="41" hidden="1">
      <c r="A41" s="30"/>
      <c r="B41" s="31">
        <f>SUMIFS('ДДС месяц'!$E:$E,'ДДС месяц'!$F:$F,$A$1,'ДДС месяц'!$J:$J,$A41,'ДДС месяц'!$C:$C,B$2)</f>
        <v>0</v>
      </c>
      <c r="C41" s="31">
        <f>SUMIFS('ДДС месяц'!$E:$E,'ДДС месяц'!$F:$F,$A$1,'ДДС месяц'!$J:$J,$A41,'ДДС месяц'!$C:$C,C$2)</f>
        <v>0</v>
      </c>
      <c r="D41" s="31">
        <f>SUMIFS('ДДС месяц'!$E:$E,'ДДС месяц'!$F:$F,$A$1,'ДДС месяц'!$J:$J,$A41,'ДДС месяц'!$C:$C,D$2)</f>
        <v>0</v>
      </c>
      <c r="E41" s="31">
        <f>SUMIFS('ДДС месяц'!$E:$E,'ДДС месяц'!$F:$F,$A$1,'ДДС месяц'!$J:$J,$A41,'ДДС месяц'!$C:$C,E$2)</f>
        <v>0</v>
      </c>
      <c r="F41" s="31">
        <f>SUMIFS('ДДС месяц'!$E:$E,'ДДС месяц'!$F:$F,$A$1,'ДДС месяц'!$J:$J,$A41,'ДДС месяц'!$C:$C,F$2)</f>
        <v>0</v>
      </c>
      <c r="G41" s="31">
        <f>SUMIFS('ДДС месяц'!$E:$E,'ДДС месяц'!$F:$F,$A$1,'ДДС месяц'!$J:$J,$A41,'ДДС месяц'!$C:$C,G$2)</f>
        <v>0</v>
      </c>
      <c r="H41" s="31">
        <f>SUMIFS('ДДС месяц'!$E:$E,'ДДС месяц'!$F:$F,$A$1,'ДДС месяц'!$J:$J,$A41,'ДДС месяц'!$C:$C,H$2)</f>
        <v>0</v>
      </c>
      <c r="I41" s="31">
        <f>SUMIFS('ДДС месяц'!$E:$E,'ДДС месяц'!$F:$F,$A$1,'ДДС месяц'!$J:$J,$A41,'ДДС месяц'!$C:$C,I$2)</f>
        <v>0</v>
      </c>
      <c r="J41" s="31">
        <f>SUMIFS('ДДС месяц'!$E:$E,'ДДС месяц'!$F:$F,$A$1,'ДДС месяц'!$J:$J,$A41,'ДДС месяц'!$C:$C,J$2)</f>
        <v>0</v>
      </c>
      <c r="K41" s="31">
        <f>SUMIFS('ДДС месяц'!$E:$E,'ДДС месяц'!$F:$F,$A$1,'ДДС месяц'!$J:$J,$A41,'ДДС месяц'!$C:$C,K$2)</f>
        <v>0</v>
      </c>
      <c r="L41" s="31">
        <f>SUMIFS('ДДС месяц'!$E:$E,'ДДС месяц'!$F:$F,$A$1,'ДДС месяц'!$J:$J,$A41,'ДДС месяц'!$C:$C,L$2)</f>
        <v>0</v>
      </c>
      <c r="M41" s="31">
        <f>SUMIFS('ДДС месяц'!$E:$E,'ДДС месяц'!$F:$F,$A$1,'ДДС месяц'!$J:$J,$A41,'ДДС месяц'!$C:$C,M$2)</f>
        <v>0</v>
      </c>
    </row>
    <row r="42" hidden="1">
      <c r="A42" s="30"/>
      <c r="B42" s="31">
        <f>SUMIFS('ДДС месяц'!$E:$E,'ДДС месяц'!$F:$F,$A$1,'ДДС месяц'!$J:$J,$A42,'ДДС месяц'!$C:$C,B$2)</f>
        <v>0</v>
      </c>
      <c r="C42" s="31">
        <f>SUMIFS('ДДС месяц'!$E:$E,'ДДС месяц'!$F:$F,$A$1,'ДДС месяц'!$J:$J,$A42,'ДДС месяц'!$C:$C,C$2)</f>
        <v>0</v>
      </c>
      <c r="D42" s="31">
        <f>SUMIFS('ДДС месяц'!$E:$E,'ДДС месяц'!$F:$F,$A$1,'ДДС месяц'!$J:$J,$A42,'ДДС месяц'!$C:$C,D$2)</f>
        <v>0</v>
      </c>
      <c r="E42" s="31">
        <f>SUMIFS('ДДС месяц'!$E:$E,'ДДС месяц'!$F:$F,$A$1,'ДДС месяц'!$J:$J,$A42,'ДДС месяц'!$C:$C,E$2)</f>
        <v>0</v>
      </c>
      <c r="F42" s="31">
        <f>SUMIFS('ДДС месяц'!$E:$E,'ДДС месяц'!$F:$F,$A$1,'ДДС месяц'!$J:$J,$A42,'ДДС месяц'!$C:$C,F$2)</f>
        <v>0</v>
      </c>
      <c r="G42" s="31">
        <f>SUMIFS('ДДС месяц'!$E:$E,'ДДС месяц'!$F:$F,$A$1,'ДДС месяц'!$J:$J,$A42,'ДДС месяц'!$C:$C,G$2)</f>
        <v>0</v>
      </c>
      <c r="H42" s="31">
        <f>SUMIFS('ДДС месяц'!$E:$E,'ДДС месяц'!$F:$F,$A$1,'ДДС месяц'!$J:$J,$A42,'ДДС месяц'!$C:$C,H$2)</f>
        <v>0</v>
      </c>
      <c r="I42" s="31">
        <f>SUMIFS('ДДС месяц'!$E:$E,'ДДС месяц'!$F:$F,$A$1,'ДДС месяц'!$J:$J,$A42,'ДДС месяц'!$C:$C,I$2)</f>
        <v>0</v>
      </c>
      <c r="J42" s="31">
        <f>SUMIFS('ДДС месяц'!$E:$E,'ДДС месяц'!$F:$F,$A$1,'ДДС месяц'!$J:$J,$A42,'ДДС месяц'!$C:$C,J$2)</f>
        <v>0</v>
      </c>
      <c r="K42" s="31">
        <f>SUMIFS('ДДС месяц'!$E:$E,'ДДС месяц'!$F:$F,$A$1,'ДДС месяц'!$J:$J,$A42,'ДДС месяц'!$C:$C,K$2)</f>
        <v>0</v>
      </c>
      <c r="L42" s="31">
        <f>SUMIFS('ДДС месяц'!$E:$E,'ДДС месяц'!$F:$F,$A$1,'ДДС месяц'!$J:$J,$A42,'ДДС месяц'!$C:$C,L$2)</f>
        <v>0</v>
      </c>
      <c r="M42" s="31">
        <f>SUMIFS('ДДС месяц'!$E:$E,'ДДС месяц'!$F:$F,$A$1,'ДДС месяц'!$J:$J,$A42,'ДДС месяц'!$C:$C,M$2)</f>
        <v>0</v>
      </c>
    </row>
    <row r="43" hidden="1">
      <c r="A43" s="30"/>
      <c r="B43" s="31">
        <f>SUMIFS('ДДС месяц'!$E:$E,'ДДС месяц'!$F:$F,$A$1,'ДДС месяц'!$J:$J,$A43,'ДДС месяц'!$C:$C,B$2)</f>
        <v>0</v>
      </c>
      <c r="C43" s="31">
        <f>SUMIFS('ДДС месяц'!$E:$E,'ДДС месяц'!$F:$F,$A$1,'ДДС месяц'!$J:$J,$A43,'ДДС месяц'!$C:$C,C$2)</f>
        <v>0</v>
      </c>
      <c r="D43" s="31">
        <f>SUMIFS('ДДС месяц'!$E:$E,'ДДС месяц'!$F:$F,$A$1,'ДДС месяц'!$J:$J,$A43,'ДДС месяц'!$C:$C,D$2)</f>
        <v>0</v>
      </c>
      <c r="E43" s="31">
        <f>SUMIFS('ДДС месяц'!$E:$E,'ДДС месяц'!$F:$F,$A$1,'ДДС месяц'!$J:$J,$A43,'ДДС месяц'!$C:$C,E$2)</f>
        <v>0</v>
      </c>
      <c r="F43" s="31">
        <f>SUMIFS('ДДС месяц'!$E:$E,'ДДС месяц'!$F:$F,$A$1,'ДДС месяц'!$J:$J,$A43,'ДДС месяц'!$C:$C,F$2)</f>
        <v>0</v>
      </c>
      <c r="G43" s="31">
        <f>SUMIFS('ДДС месяц'!$E:$E,'ДДС месяц'!$F:$F,$A$1,'ДДС месяц'!$J:$J,$A43,'ДДС месяц'!$C:$C,G$2)</f>
        <v>0</v>
      </c>
      <c r="H43" s="31">
        <f>SUMIFS('ДДС месяц'!$E:$E,'ДДС месяц'!$F:$F,$A$1,'ДДС месяц'!$J:$J,$A43,'ДДС месяц'!$C:$C,H$2)</f>
        <v>0</v>
      </c>
      <c r="I43" s="31">
        <f>SUMIFS('ДДС месяц'!$E:$E,'ДДС месяц'!$F:$F,$A$1,'ДДС месяц'!$J:$J,$A43,'ДДС месяц'!$C:$C,I$2)</f>
        <v>0</v>
      </c>
      <c r="J43" s="31">
        <f>SUMIFS('ДДС месяц'!$E:$E,'ДДС месяц'!$F:$F,$A$1,'ДДС месяц'!$J:$J,$A43,'ДДС месяц'!$C:$C,J$2)</f>
        <v>0</v>
      </c>
      <c r="K43" s="31">
        <f>SUMIFS('ДДС месяц'!$E:$E,'ДДС месяц'!$F:$F,$A$1,'ДДС месяц'!$J:$J,$A43,'ДДС месяц'!$C:$C,K$2)</f>
        <v>0</v>
      </c>
      <c r="L43" s="31">
        <f>SUMIFS('ДДС месяц'!$E:$E,'ДДС месяц'!$F:$F,$A$1,'ДДС месяц'!$J:$J,$A43,'ДДС месяц'!$C:$C,L$2)</f>
        <v>0</v>
      </c>
      <c r="M43" s="31">
        <f>SUMIFS('ДДС месяц'!$E:$E,'ДДС месяц'!$F:$F,$A$1,'ДДС месяц'!$J:$J,$A43,'ДДС месяц'!$C:$C,M$2)</f>
        <v>0</v>
      </c>
    </row>
    <row r="44" hidden="1">
      <c r="A44" s="30"/>
      <c r="B44" s="31">
        <f>SUMIFS('ДДС месяц'!$E:$E,'ДДС месяц'!$F:$F,$A$1,'ДДС месяц'!$J:$J,$A44,'ДДС месяц'!$C:$C,B$2)</f>
        <v>0</v>
      </c>
      <c r="C44" s="31">
        <f>SUMIFS('ДДС месяц'!$E:$E,'ДДС месяц'!$F:$F,$A$1,'ДДС месяц'!$J:$J,$A44,'ДДС месяц'!$C:$C,C$2)</f>
        <v>0</v>
      </c>
      <c r="D44" s="31">
        <f>SUMIFS('ДДС месяц'!$E:$E,'ДДС месяц'!$F:$F,$A$1,'ДДС месяц'!$J:$J,$A44,'ДДС месяц'!$C:$C,D$2)</f>
        <v>0</v>
      </c>
      <c r="E44" s="31">
        <f>SUMIFS('ДДС месяц'!$E:$E,'ДДС месяц'!$F:$F,$A$1,'ДДС месяц'!$J:$J,$A44,'ДДС месяц'!$C:$C,E$2)</f>
        <v>0</v>
      </c>
      <c r="F44" s="31">
        <f>SUMIFS('ДДС месяц'!$E:$E,'ДДС месяц'!$F:$F,$A$1,'ДДС месяц'!$J:$J,$A44,'ДДС месяц'!$C:$C,F$2)</f>
        <v>0</v>
      </c>
      <c r="G44" s="31">
        <f>SUMIFS('ДДС месяц'!$E:$E,'ДДС месяц'!$F:$F,$A$1,'ДДС месяц'!$J:$J,$A44,'ДДС месяц'!$C:$C,G$2)</f>
        <v>0</v>
      </c>
      <c r="H44" s="31">
        <f>SUMIFS('ДДС месяц'!$E:$E,'ДДС месяц'!$F:$F,$A$1,'ДДС месяц'!$J:$J,$A44,'ДДС месяц'!$C:$C,H$2)</f>
        <v>0</v>
      </c>
      <c r="I44" s="31">
        <f>SUMIFS('ДДС месяц'!$E:$E,'ДДС месяц'!$F:$F,$A$1,'ДДС месяц'!$J:$J,$A44,'ДДС месяц'!$C:$C,I$2)</f>
        <v>0</v>
      </c>
      <c r="J44" s="31">
        <f>SUMIFS('ДДС месяц'!$E:$E,'ДДС месяц'!$F:$F,$A$1,'ДДС месяц'!$J:$J,$A44,'ДДС месяц'!$C:$C,J$2)</f>
        <v>0</v>
      </c>
      <c r="K44" s="31">
        <f>SUMIFS('ДДС месяц'!$E:$E,'ДДС месяц'!$F:$F,$A$1,'ДДС месяц'!$J:$J,$A44,'ДДС месяц'!$C:$C,K$2)</f>
        <v>0</v>
      </c>
      <c r="L44" s="31">
        <f>SUMIFS('ДДС месяц'!$E:$E,'ДДС месяц'!$F:$F,$A$1,'ДДС месяц'!$J:$J,$A44,'ДДС месяц'!$C:$C,L$2)</f>
        <v>0</v>
      </c>
      <c r="M44" s="31">
        <f>SUMIFS('ДДС месяц'!$E:$E,'ДДС месяц'!$F:$F,$A$1,'ДДС месяц'!$J:$J,$A44,'ДДС месяц'!$C:$C,M$2)</f>
        <v>0</v>
      </c>
    </row>
    <row r="45" hidden="1">
      <c r="A45" s="30"/>
      <c r="B45" s="31">
        <f>SUMIFS('ДДС месяц'!$E:$E,'ДДС месяц'!$F:$F,$A$1,'ДДС месяц'!$J:$J,$A45,'ДДС месяц'!$C:$C,B$2)</f>
        <v>0</v>
      </c>
      <c r="C45" s="31">
        <f>SUMIFS('ДДС месяц'!$E:$E,'ДДС месяц'!$F:$F,$A$1,'ДДС месяц'!$J:$J,$A45,'ДДС месяц'!$C:$C,C$2)</f>
        <v>0</v>
      </c>
      <c r="D45" s="31">
        <f>SUMIFS('ДДС месяц'!$E:$E,'ДДС месяц'!$F:$F,$A$1,'ДДС месяц'!$J:$J,$A45,'ДДС месяц'!$C:$C,D$2)</f>
        <v>0</v>
      </c>
      <c r="E45" s="31">
        <f>SUMIFS('ДДС месяц'!$E:$E,'ДДС месяц'!$F:$F,$A$1,'ДДС месяц'!$J:$J,$A45,'ДДС месяц'!$C:$C,E$2)</f>
        <v>0</v>
      </c>
      <c r="F45" s="31">
        <f>SUMIFS('ДДС месяц'!$E:$E,'ДДС месяц'!$F:$F,$A$1,'ДДС месяц'!$J:$J,$A45,'ДДС месяц'!$C:$C,F$2)</f>
        <v>0</v>
      </c>
      <c r="G45" s="31">
        <f>SUMIFS('ДДС месяц'!$E:$E,'ДДС месяц'!$F:$F,$A$1,'ДДС месяц'!$J:$J,$A45,'ДДС месяц'!$C:$C,G$2)</f>
        <v>0</v>
      </c>
      <c r="H45" s="31">
        <f>SUMIFS('ДДС месяц'!$E:$E,'ДДС месяц'!$F:$F,$A$1,'ДДС месяц'!$J:$J,$A45,'ДДС месяц'!$C:$C,H$2)</f>
        <v>0</v>
      </c>
      <c r="I45" s="31">
        <f>SUMIFS('ДДС месяц'!$E:$E,'ДДС месяц'!$F:$F,$A$1,'ДДС месяц'!$J:$J,$A45,'ДДС месяц'!$C:$C,I$2)</f>
        <v>0</v>
      </c>
      <c r="J45" s="31">
        <f>SUMIFS('ДДС месяц'!$E:$E,'ДДС месяц'!$F:$F,$A$1,'ДДС месяц'!$J:$J,$A45,'ДДС месяц'!$C:$C,J$2)</f>
        <v>0</v>
      </c>
      <c r="K45" s="31">
        <f>SUMIFS('ДДС месяц'!$E:$E,'ДДС месяц'!$F:$F,$A$1,'ДДС месяц'!$J:$J,$A45,'ДДС месяц'!$C:$C,K$2)</f>
        <v>0</v>
      </c>
      <c r="L45" s="31">
        <f>SUMIFS('ДДС месяц'!$E:$E,'ДДС месяц'!$F:$F,$A$1,'ДДС месяц'!$J:$J,$A45,'ДДС месяц'!$C:$C,L$2)</f>
        <v>0</v>
      </c>
      <c r="M45" s="31">
        <f>SUMIFS('ДДС месяц'!$E:$E,'ДДС месяц'!$F:$F,$A$1,'ДДС месяц'!$J:$J,$A45,'ДДС месяц'!$C:$C,M$2)</f>
        <v>0</v>
      </c>
    </row>
    <row r="46" hidden="1">
      <c r="A46" s="30"/>
      <c r="B46" s="31">
        <f>SUMIFS('ДДС месяц'!$E:$E,'ДДС месяц'!$F:$F,$A$1,'ДДС месяц'!$J:$J,$A46,'ДДС месяц'!$C:$C,B$2)</f>
        <v>0</v>
      </c>
      <c r="C46" s="31">
        <f>SUMIFS('ДДС месяц'!$E:$E,'ДДС месяц'!$F:$F,$A$1,'ДДС месяц'!$J:$J,$A46,'ДДС месяц'!$C:$C,C$2)</f>
        <v>0</v>
      </c>
      <c r="D46" s="31">
        <f>SUMIFS('ДДС месяц'!$E:$E,'ДДС месяц'!$F:$F,$A$1,'ДДС месяц'!$J:$J,$A46,'ДДС месяц'!$C:$C,D$2)</f>
        <v>0</v>
      </c>
      <c r="E46" s="31">
        <f>SUMIFS('ДДС месяц'!$E:$E,'ДДС месяц'!$F:$F,$A$1,'ДДС месяц'!$J:$J,$A46,'ДДС месяц'!$C:$C,E$2)</f>
        <v>0</v>
      </c>
      <c r="F46" s="31">
        <f>SUMIFS('ДДС месяц'!$E:$E,'ДДС месяц'!$F:$F,$A$1,'ДДС месяц'!$J:$J,$A46,'ДДС месяц'!$C:$C,F$2)</f>
        <v>0</v>
      </c>
      <c r="G46" s="31">
        <f>SUMIFS('ДДС месяц'!$E:$E,'ДДС месяц'!$F:$F,$A$1,'ДДС месяц'!$J:$J,$A46,'ДДС месяц'!$C:$C,G$2)</f>
        <v>0</v>
      </c>
      <c r="H46" s="31">
        <f>SUMIFS('ДДС месяц'!$E:$E,'ДДС месяц'!$F:$F,$A$1,'ДДС месяц'!$J:$J,$A46,'ДДС месяц'!$C:$C,H$2)</f>
        <v>0</v>
      </c>
      <c r="I46" s="31">
        <f>SUMIFS('ДДС месяц'!$E:$E,'ДДС месяц'!$F:$F,$A$1,'ДДС месяц'!$J:$J,$A46,'ДДС месяц'!$C:$C,I$2)</f>
        <v>0</v>
      </c>
      <c r="J46" s="31">
        <f>SUMIFS('ДДС месяц'!$E:$E,'ДДС месяц'!$F:$F,$A$1,'ДДС месяц'!$J:$J,$A46,'ДДС месяц'!$C:$C,J$2)</f>
        <v>0</v>
      </c>
      <c r="K46" s="31">
        <f>SUMIFS('ДДС месяц'!$E:$E,'ДДС месяц'!$F:$F,$A$1,'ДДС месяц'!$J:$J,$A46,'ДДС месяц'!$C:$C,K$2)</f>
        <v>0</v>
      </c>
      <c r="L46" s="31">
        <f>SUMIFS('ДДС месяц'!$E:$E,'ДДС месяц'!$F:$F,$A$1,'ДДС месяц'!$J:$J,$A46,'ДДС месяц'!$C:$C,L$2)</f>
        <v>0</v>
      </c>
      <c r="M46" s="31">
        <f>SUMIFS('ДДС месяц'!$E:$E,'ДДС месяц'!$F:$F,$A$1,'ДДС месяц'!$J:$J,$A46,'ДДС месяц'!$C:$C,M$2)</f>
        <v>0</v>
      </c>
    </row>
    <row r="47" hidden="1">
      <c r="A47" s="30"/>
      <c r="B47" s="31">
        <f>SUMIFS('ДДС месяц'!$E:$E,'ДДС месяц'!$F:$F,$A$1,'ДДС месяц'!$J:$J,$A47,'ДДС месяц'!$C:$C,B$2)</f>
        <v>0</v>
      </c>
      <c r="C47" s="31">
        <f>SUMIFS('ДДС месяц'!$E:$E,'ДДС месяц'!$F:$F,$A$1,'ДДС месяц'!$J:$J,$A47,'ДДС месяц'!$C:$C,C$2)</f>
        <v>0</v>
      </c>
      <c r="D47" s="31">
        <f>SUMIFS('ДДС месяц'!$E:$E,'ДДС месяц'!$F:$F,$A$1,'ДДС месяц'!$J:$J,$A47,'ДДС месяц'!$C:$C,D$2)</f>
        <v>0</v>
      </c>
      <c r="E47" s="31">
        <f>SUMIFS('ДДС месяц'!$E:$E,'ДДС месяц'!$F:$F,$A$1,'ДДС месяц'!$J:$J,$A47,'ДДС месяц'!$C:$C,E$2)</f>
        <v>0</v>
      </c>
      <c r="F47" s="31">
        <f>SUMIFS('ДДС месяц'!$E:$E,'ДДС месяц'!$F:$F,$A$1,'ДДС месяц'!$J:$J,$A47,'ДДС месяц'!$C:$C,F$2)</f>
        <v>0</v>
      </c>
      <c r="G47" s="31">
        <f>SUMIFS('ДДС месяц'!$E:$E,'ДДС месяц'!$F:$F,$A$1,'ДДС месяц'!$J:$J,$A47,'ДДС месяц'!$C:$C,G$2)</f>
        <v>0</v>
      </c>
      <c r="H47" s="31">
        <f>SUMIFS('ДДС месяц'!$E:$E,'ДДС месяц'!$F:$F,$A$1,'ДДС месяц'!$J:$J,$A47,'ДДС месяц'!$C:$C,H$2)</f>
        <v>0</v>
      </c>
      <c r="I47" s="31">
        <f>SUMIFS('ДДС месяц'!$E:$E,'ДДС месяц'!$F:$F,$A$1,'ДДС месяц'!$J:$J,$A47,'ДДС месяц'!$C:$C,I$2)</f>
        <v>0</v>
      </c>
      <c r="J47" s="31">
        <f>SUMIFS('ДДС месяц'!$E:$E,'ДДС месяц'!$F:$F,$A$1,'ДДС месяц'!$J:$J,$A47,'ДДС месяц'!$C:$C,J$2)</f>
        <v>0</v>
      </c>
      <c r="K47" s="31">
        <f>SUMIFS('ДДС месяц'!$E:$E,'ДДС месяц'!$F:$F,$A$1,'ДДС месяц'!$J:$J,$A47,'ДДС месяц'!$C:$C,K$2)</f>
        <v>0</v>
      </c>
      <c r="L47" s="31">
        <f>SUMIFS('ДДС месяц'!$E:$E,'ДДС месяц'!$F:$F,$A$1,'ДДС месяц'!$J:$J,$A47,'ДДС месяц'!$C:$C,L$2)</f>
        <v>0</v>
      </c>
      <c r="M47" s="31">
        <f>SUMIFS('ДДС месяц'!$E:$E,'ДДС месяц'!$F:$F,$A$1,'ДДС месяц'!$J:$J,$A47,'ДДС месяц'!$C:$C,M$2)</f>
        <v>0</v>
      </c>
    </row>
    <row r="48" hidden="1">
      <c r="A48" s="30"/>
      <c r="B48" s="31">
        <f>SUMIFS('ДДС месяц'!$E:$E,'ДДС месяц'!$F:$F,$A$1,'ДДС месяц'!$J:$J,$A48,'ДДС месяц'!$C:$C,B$2)</f>
        <v>0</v>
      </c>
      <c r="C48" s="31">
        <f>SUMIFS('ДДС месяц'!$E:$E,'ДДС месяц'!$F:$F,$A$1,'ДДС месяц'!$J:$J,$A48,'ДДС месяц'!$C:$C,C$2)</f>
        <v>0</v>
      </c>
      <c r="D48" s="31">
        <f>SUMIFS('ДДС месяц'!$E:$E,'ДДС месяц'!$F:$F,$A$1,'ДДС месяц'!$J:$J,$A48,'ДДС месяц'!$C:$C,D$2)</f>
        <v>0</v>
      </c>
      <c r="E48" s="31">
        <f>SUMIFS('ДДС месяц'!$E:$E,'ДДС месяц'!$F:$F,$A$1,'ДДС месяц'!$J:$J,$A48,'ДДС месяц'!$C:$C,E$2)</f>
        <v>0</v>
      </c>
      <c r="F48" s="31">
        <f>SUMIFS('ДДС месяц'!$E:$E,'ДДС месяц'!$F:$F,$A$1,'ДДС месяц'!$J:$J,$A48,'ДДС месяц'!$C:$C,F$2)</f>
        <v>0</v>
      </c>
      <c r="G48" s="31">
        <f>SUMIFS('ДДС месяц'!$E:$E,'ДДС месяц'!$F:$F,$A$1,'ДДС месяц'!$J:$J,$A48,'ДДС месяц'!$C:$C,G$2)</f>
        <v>0</v>
      </c>
      <c r="H48" s="31">
        <f>SUMIFS('ДДС месяц'!$E:$E,'ДДС месяц'!$F:$F,$A$1,'ДДС месяц'!$J:$J,$A48,'ДДС месяц'!$C:$C,H$2)</f>
        <v>0</v>
      </c>
      <c r="I48" s="31">
        <f>SUMIFS('ДДС месяц'!$E:$E,'ДДС месяц'!$F:$F,$A$1,'ДДС месяц'!$J:$J,$A48,'ДДС месяц'!$C:$C,I$2)</f>
        <v>0</v>
      </c>
      <c r="J48" s="31">
        <f>SUMIFS('ДДС месяц'!$E:$E,'ДДС месяц'!$F:$F,$A$1,'ДДС месяц'!$J:$J,$A48,'ДДС месяц'!$C:$C,J$2)</f>
        <v>0</v>
      </c>
      <c r="K48" s="31">
        <f>SUMIFS('ДДС месяц'!$E:$E,'ДДС месяц'!$F:$F,$A$1,'ДДС месяц'!$J:$J,$A48,'ДДС месяц'!$C:$C,K$2)</f>
        <v>0</v>
      </c>
      <c r="L48" s="31">
        <f>SUMIFS('ДДС месяц'!$E:$E,'ДДС месяц'!$F:$F,$A$1,'ДДС месяц'!$J:$J,$A48,'ДДС месяц'!$C:$C,L$2)</f>
        <v>0</v>
      </c>
      <c r="M48" s="31">
        <f>SUMIFS('ДДС месяц'!$E:$E,'ДДС месяц'!$F:$F,$A$1,'ДДС месяц'!$J:$J,$A48,'ДДС месяц'!$C:$C,M$2)</f>
        <v>0</v>
      </c>
    </row>
    <row r="49" hidden="1">
      <c r="A49" s="30"/>
      <c r="B49" s="31">
        <f>SUMIFS('ДДС месяц'!$E:$E,'ДДС месяц'!$F:$F,$A$1,'ДДС месяц'!$J:$J,$A49,'ДДС месяц'!$C:$C,B$2)</f>
        <v>0</v>
      </c>
      <c r="C49" s="31">
        <f>SUMIFS('ДДС месяц'!$E:$E,'ДДС месяц'!$F:$F,$A$1,'ДДС месяц'!$J:$J,$A49,'ДДС месяц'!$C:$C,C$2)</f>
        <v>0</v>
      </c>
      <c r="D49" s="31">
        <f>SUMIFS('ДДС месяц'!$E:$E,'ДДС месяц'!$F:$F,$A$1,'ДДС месяц'!$J:$J,$A49,'ДДС месяц'!$C:$C,D$2)</f>
        <v>0</v>
      </c>
      <c r="E49" s="31">
        <f>SUMIFS('ДДС месяц'!$E:$E,'ДДС месяц'!$F:$F,$A$1,'ДДС месяц'!$J:$J,$A49,'ДДС месяц'!$C:$C,E$2)</f>
        <v>0</v>
      </c>
      <c r="F49" s="31">
        <f>SUMIFS('ДДС месяц'!$E:$E,'ДДС месяц'!$F:$F,$A$1,'ДДС месяц'!$J:$J,$A49,'ДДС месяц'!$C:$C,F$2)</f>
        <v>0</v>
      </c>
      <c r="G49" s="31">
        <f>SUMIFS('ДДС месяц'!$E:$E,'ДДС месяц'!$F:$F,$A$1,'ДДС месяц'!$J:$J,$A49,'ДДС месяц'!$C:$C,G$2)</f>
        <v>0</v>
      </c>
      <c r="H49" s="31">
        <f>SUMIFS('ДДС месяц'!$E:$E,'ДДС месяц'!$F:$F,$A$1,'ДДС месяц'!$J:$J,$A49,'ДДС месяц'!$C:$C,H$2)</f>
        <v>0</v>
      </c>
      <c r="I49" s="31">
        <f>SUMIFS('ДДС месяц'!$E:$E,'ДДС месяц'!$F:$F,$A$1,'ДДС месяц'!$J:$J,$A49,'ДДС месяц'!$C:$C,I$2)</f>
        <v>0</v>
      </c>
      <c r="J49" s="31">
        <f>SUMIFS('ДДС месяц'!$E:$E,'ДДС месяц'!$F:$F,$A$1,'ДДС месяц'!$J:$J,$A49,'ДДС месяц'!$C:$C,J$2)</f>
        <v>0</v>
      </c>
      <c r="K49" s="31">
        <f>SUMIFS('ДДС месяц'!$E:$E,'ДДС месяц'!$F:$F,$A$1,'ДДС месяц'!$J:$J,$A49,'ДДС месяц'!$C:$C,K$2)</f>
        <v>0</v>
      </c>
      <c r="L49" s="31">
        <f>SUMIFS('ДДС месяц'!$E:$E,'ДДС месяц'!$F:$F,$A$1,'ДДС месяц'!$J:$J,$A49,'ДДС месяц'!$C:$C,L$2)</f>
        <v>0</v>
      </c>
      <c r="M49" s="31">
        <f>SUMIFS('ДДС месяц'!$E:$E,'ДДС месяц'!$F:$F,$A$1,'ДДС месяц'!$J:$J,$A49,'ДДС месяц'!$C:$C,M$2)</f>
        <v>0</v>
      </c>
    </row>
    <row r="50" hidden="1">
      <c r="A50" s="30"/>
      <c r="B50" s="31">
        <f>SUMIFS('ДДС месяц'!$E:$E,'ДДС месяц'!$F:$F,$A$1,'ДДС месяц'!$J:$J,$A50,'ДДС месяц'!$C:$C,B$2)</f>
        <v>0</v>
      </c>
      <c r="C50" s="31">
        <f>SUMIFS('ДДС месяц'!$E:$E,'ДДС месяц'!$F:$F,$A$1,'ДДС месяц'!$J:$J,$A50,'ДДС месяц'!$C:$C,C$2)</f>
        <v>0</v>
      </c>
      <c r="D50" s="31">
        <f>SUMIFS('ДДС месяц'!$E:$E,'ДДС месяц'!$F:$F,$A$1,'ДДС месяц'!$J:$J,$A50,'ДДС месяц'!$C:$C,D$2)</f>
        <v>0</v>
      </c>
      <c r="E50" s="31">
        <f>SUMIFS('ДДС месяц'!$E:$E,'ДДС месяц'!$F:$F,$A$1,'ДДС месяц'!$J:$J,$A50,'ДДС месяц'!$C:$C,E$2)</f>
        <v>0</v>
      </c>
      <c r="F50" s="31">
        <f>SUMIFS('ДДС месяц'!$E:$E,'ДДС месяц'!$F:$F,$A$1,'ДДС месяц'!$J:$J,$A50,'ДДС месяц'!$C:$C,F$2)</f>
        <v>0</v>
      </c>
      <c r="G50" s="31">
        <f>SUMIFS('ДДС месяц'!$E:$E,'ДДС месяц'!$F:$F,$A$1,'ДДС месяц'!$J:$J,$A50,'ДДС месяц'!$C:$C,G$2)</f>
        <v>0</v>
      </c>
      <c r="H50" s="31">
        <f>SUMIFS('ДДС месяц'!$E:$E,'ДДС месяц'!$F:$F,$A$1,'ДДС месяц'!$J:$J,$A50,'ДДС месяц'!$C:$C,H$2)</f>
        <v>0</v>
      </c>
      <c r="I50" s="31">
        <f>SUMIFS('ДДС месяц'!$E:$E,'ДДС месяц'!$F:$F,$A$1,'ДДС месяц'!$J:$J,$A50,'ДДС месяц'!$C:$C,I$2)</f>
        <v>0</v>
      </c>
      <c r="J50" s="31">
        <f>SUMIFS('ДДС месяц'!$E:$E,'ДДС месяц'!$F:$F,$A$1,'ДДС месяц'!$J:$J,$A50,'ДДС месяц'!$C:$C,J$2)</f>
        <v>0</v>
      </c>
      <c r="K50" s="31">
        <f>SUMIFS('ДДС месяц'!$E:$E,'ДДС месяц'!$F:$F,$A$1,'ДДС месяц'!$J:$J,$A50,'ДДС месяц'!$C:$C,K$2)</f>
        <v>0</v>
      </c>
      <c r="L50" s="31">
        <f>SUMIFS('ДДС месяц'!$E:$E,'ДДС месяц'!$F:$F,$A$1,'ДДС месяц'!$J:$J,$A50,'ДДС месяц'!$C:$C,L$2)</f>
        <v>0</v>
      </c>
      <c r="M50" s="31">
        <f>SUMIFS('ДДС месяц'!$E:$E,'ДДС месяц'!$F:$F,$A$1,'ДДС месяц'!$J:$J,$A50,'ДДС месяц'!$C:$C,M$2)</f>
        <v>0</v>
      </c>
    </row>
    <row r="51" hidden="1">
      <c r="A51" s="30"/>
      <c r="B51" s="31">
        <f>SUMIFS('ДДС месяц'!$E:$E,'ДДС месяц'!$F:$F,$A$1,'ДДС месяц'!$J:$J,$A51,'ДДС месяц'!$C:$C,B$2)</f>
        <v>0</v>
      </c>
      <c r="C51" s="31">
        <f>SUMIFS('ДДС месяц'!$E:$E,'ДДС месяц'!$F:$F,$A$1,'ДДС месяц'!$J:$J,$A51,'ДДС месяц'!$C:$C,C$2)</f>
        <v>0</v>
      </c>
      <c r="D51" s="31">
        <f>SUMIFS('ДДС месяц'!$E:$E,'ДДС месяц'!$F:$F,$A$1,'ДДС месяц'!$J:$J,$A51,'ДДС месяц'!$C:$C,D$2)</f>
        <v>0</v>
      </c>
      <c r="E51" s="31">
        <f>SUMIFS('ДДС месяц'!$E:$E,'ДДС месяц'!$F:$F,$A$1,'ДДС месяц'!$J:$J,$A51,'ДДС месяц'!$C:$C,E$2)</f>
        <v>0</v>
      </c>
      <c r="F51" s="31">
        <f>SUMIFS('ДДС месяц'!$E:$E,'ДДС месяц'!$F:$F,$A$1,'ДДС месяц'!$J:$J,$A51,'ДДС месяц'!$C:$C,F$2)</f>
        <v>0</v>
      </c>
      <c r="G51" s="31">
        <f>SUMIFS('ДДС месяц'!$E:$E,'ДДС месяц'!$F:$F,$A$1,'ДДС месяц'!$J:$J,$A51,'ДДС месяц'!$C:$C,G$2)</f>
        <v>0</v>
      </c>
      <c r="H51" s="31">
        <f>SUMIFS('ДДС месяц'!$E:$E,'ДДС месяц'!$F:$F,$A$1,'ДДС месяц'!$J:$J,$A51,'ДДС месяц'!$C:$C,H$2)</f>
        <v>0</v>
      </c>
      <c r="I51" s="31">
        <f>SUMIFS('ДДС месяц'!$E:$E,'ДДС месяц'!$F:$F,$A$1,'ДДС месяц'!$J:$J,$A51,'ДДС месяц'!$C:$C,I$2)</f>
        <v>0</v>
      </c>
      <c r="J51" s="31">
        <f>SUMIFS('ДДС месяц'!$E:$E,'ДДС месяц'!$F:$F,$A$1,'ДДС месяц'!$J:$J,$A51,'ДДС месяц'!$C:$C,J$2)</f>
        <v>0</v>
      </c>
      <c r="K51" s="31">
        <f>SUMIFS('ДДС месяц'!$E:$E,'ДДС месяц'!$F:$F,$A$1,'ДДС месяц'!$J:$J,$A51,'ДДС месяц'!$C:$C,K$2)</f>
        <v>0</v>
      </c>
      <c r="L51" s="31">
        <f>SUMIFS('ДДС месяц'!$E:$E,'ДДС месяц'!$F:$F,$A$1,'ДДС месяц'!$J:$J,$A51,'ДДС месяц'!$C:$C,L$2)</f>
        <v>0</v>
      </c>
      <c r="M51" s="31">
        <f>SUMIFS('ДДС месяц'!$E:$E,'ДДС месяц'!$F:$F,$A$1,'ДДС месяц'!$J:$J,$A51,'ДДС месяц'!$C:$C,M$2)</f>
        <v>0</v>
      </c>
    </row>
    <row r="52" hidden="1">
      <c r="A52" s="30"/>
      <c r="B52" s="31">
        <f>SUMIFS('ДДС месяц'!$E:$E,'ДДС месяц'!$F:$F,$A$1,'ДДС месяц'!$J:$J,$A52,'ДДС месяц'!$C:$C,B$2)</f>
        <v>0</v>
      </c>
      <c r="C52" s="31">
        <f>SUMIFS('ДДС месяц'!$E:$E,'ДДС месяц'!$F:$F,$A$1,'ДДС месяц'!$J:$J,$A52,'ДДС месяц'!$C:$C,C$2)</f>
        <v>0</v>
      </c>
      <c r="D52" s="31">
        <f>SUMIFS('ДДС месяц'!$E:$E,'ДДС месяц'!$F:$F,$A$1,'ДДС месяц'!$J:$J,$A52,'ДДС месяц'!$C:$C,D$2)</f>
        <v>0</v>
      </c>
      <c r="E52" s="31">
        <f>SUMIFS('ДДС месяц'!$E:$E,'ДДС месяц'!$F:$F,$A$1,'ДДС месяц'!$J:$J,$A52,'ДДС месяц'!$C:$C,E$2)</f>
        <v>0</v>
      </c>
      <c r="F52" s="31">
        <f>SUMIFS('ДДС месяц'!$E:$E,'ДДС месяц'!$F:$F,$A$1,'ДДС месяц'!$J:$J,$A52,'ДДС месяц'!$C:$C,F$2)</f>
        <v>0</v>
      </c>
      <c r="G52" s="31">
        <f>SUMIFS('ДДС месяц'!$E:$E,'ДДС месяц'!$F:$F,$A$1,'ДДС месяц'!$J:$J,$A52,'ДДС месяц'!$C:$C,G$2)</f>
        <v>0</v>
      </c>
      <c r="H52" s="31">
        <f>SUMIFS('ДДС месяц'!$E:$E,'ДДС месяц'!$F:$F,$A$1,'ДДС месяц'!$J:$J,$A52,'ДДС месяц'!$C:$C,H$2)</f>
        <v>0</v>
      </c>
      <c r="I52" s="31">
        <f>SUMIFS('ДДС месяц'!$E:$E,'ДДС месяц'!$F:$F,$A$1,'ДДС месяц'!$J:$J,$A52,'ДДС месяц'!$C:$C,I$2)</f>
        <v>0</v>
      </c>
      <c r="J52" s="31">
        <f>SUMIFS('ДДС месяц'!$E:$E,'ДДС месяц'!$F:$F,$A$1,'ДДС месяц'!$J:$J,$A52,'ДДС месяц'!$C:$C,J$2)</f>
        <v>0</v>
      </c>
      <c r="K52" s="31">
        <f>SUMIFS('ДДС месяц'!$E:$E,'ДДС месяц'!$F:$F,$A$1,'ДДС месяц'!$J:$J,$A52,'ДДС месяц'!$C:$C,K$2)</f>
        <v>0</v>
      </c>
      <c r="L52" s="31">
        <f>SUMIFS('ДДС месяц'!$E:$E,'ДДС месяц'!$F:$F,$A$1,'ДДС месяц'!$J:$J,$A52,'ДДС месяц'!$C:$C,L$2)</f>
        <v>0</v>
      </c>
      <c r="M52" s="31">
        <f>SUMIFS('ДДС месяц'!$E:$E,'ДДС месяц'!$F:$F,$A$1,'ДДС месяц'!$J:$J,$A52,'ДДС месяц'!$C:$C,M$2)</f>
        <v>0</v>
      </c>
    </row>
    <row r="53" hidden="1">
      <c r="A53" s="30"/>
      <c r="B53" s="31">
        <f>SUMIFS('ДДС месяц'!$E:$E,'ДДС месяц'!$F:$F,$A$1,'ДДС месяц'!$J:$J,$A53,'ДДС месяц'!$C:$C,B$2)</f>
        <v>0</v>
      </c>
      <c r="C53" s="31">
        <f>SUMIFS('ДДС месяц'!$E:$E,'ДДС месяц'!$F:$F,$A$1,'ДДС месяц'!$J:$J,$A53,'ДДС месяц'!$C:$C,C$2)</f>
        <v>0</v>
      </c>
      <c r="D53" s="31">
        <f>SUMIFS('ДДС месяц'!$E:$E,'ДДС месяц'!$F:$F,$A$1,'ДДС месяц'!$J:$J,$A53,'ДДС месяц'!$C:$C,D$2)</f>
        <v>0</v>
      </c>
      <c r="E53" s="31">
        <f>SUMIFS('ДДС месяц'!$E:$E,'ДДС месяц'!$F:$F,$A$1,'ДДС месяц'!$J:$J,$A53,'ДДС месяц'!$C:$C,E$2)</f>
        <v>0</v>
      </c>
      <c r="F53" s="31">
        <f>SUMIFS('ДДС месяц'!$E:$E,'ДДС месяц'!$F:$F,$A$1,'ДДС месяц'!$J:$J,$A53,'ДДС месяц'!$C:$C,F$2)</f>
        <v>0</v>
      </c>
      <c r="G53" s="31">
        <f>SUMIFS('ДДС месяц'!$E:$E,'ДДС месяц'!$F:$F,$A$1,'ДДС месяц'!$J:$J,$A53,'ДДС месяц'!$C:$C,G$2)</f>
        <v>0</v>
      </c>
      <c r="H53" s="31">
        <f>SUMIFS('ДДС месяц'!$E:$E,'ДДС месяц'!$F:$F,$A$1,'ДДС месяц'!$J:$J,$A53,'ДДС месяц'!$C:$C,H$2)</f>
        <v>0</v>
      </c>
      <c r="I53" s="31">
        <f>SUMIFS('ДДС месяц'!$E:$E,'ДДС месяц'!$F:$F,$A$1,'ДДС месяц'!$J:$J,$A53,'ДДС месяц'!$C:$C,I$2)</f>
        <v>0</v>
      </c>
      <c r="J53" s="31">
        <f>SUMIFS('ДДС месяц'!$E:$E,'ДДС месяц'!$F:$F,$A$1,'ДДС месяц'!$J:$J,$A53,'ДДС месяц'!$C:$C,J$2)</f>
        <v>0</v>
      </c>
      <c r="K53" s="31">
        <f>SUMIFS('ДДС месяц'!$E:$E,'ДДС месяц'!$F:$F,$A$1,'ДДС месяц'!$J:$J,$A53,'ДДС месяц'!$C:$C,K$2)</f>
        <v>0</v>
      </c>
      <c r="L53" s="31">
        <f>SUMIFS('ДДС месяц'!$E:$E,'ДДС месяц'!$F:$F,$A$1,'ДДС месяц'!$J:$J,$A53,'ДДС месяц'!$C:$C,L$2)</f>
        <v>0</v>
      </c>
      <c r="M53" s="31">
        <f>SUMIFS('ДДС месяц'!$E:$E,'ДДС месяц'!$F:$F,$A$1,'ДДС месяц'!$J:$J,$A53,'ДДС месяц'!$C:$C,M$2)</f>
        <v>0</v>
      </c>
    </row>
    <row r="54" hidden="1">
      <c r="A54" s="30"/>
      <c r="B54" s="31">
        <f>SUMIFS('ДДС месяц'!$E:$E,'ДДС месяц'!$F:$F,$A$1,'ДДС месяц'!$J:$J,$A54,'ДДС месяц'!$C:$C,B$2)</f>
        <v>0</v>
      </c>
      <c r="C54" s="31">
        <f>SUMIFS('ДДС месяц'!$E:$E,'ДДС месяц'!$F:$F,$A$1,'ДДС месяц'!$J:$J,$A54,'ДДС месяц'!$C:$C,C$2)</f>
        <v>0</v>
      </c>
      <c r="D54" s="31">
        <f>SUMIFS('ДДС месяц'!$E:$E,'ДДС месяц'!$F:$F,$A$1,'ДДС месяц'!$J:$J,$A54,'ДДС месяц'!$C:$C,D$2)</f>
        <v>0</v>
      </c>
      <c r="E54" s="31">
        <f>SUMIFS('ДДС месяц'!$E:$E,'ДДС месяц'!$F:$F,$A$1,'ДДС месяц'!$J:$J,$A54,'ДДС месяц'!$C:$C,E$2)</f>
        <v>0</v>
      </c>
      <c r="F54" s="31">
        <f>SUMIFS('ДДС месяц'!$E:$E,'ДДС месяц'!$F:$F,$A$1,'ДДС месяц'!$J:$J,$A54,'ДДС месяц'!$C:$C,F$2)</f>
        <v>0</v>
      </c>
      <c r="G54" s="31">
        <f>SUMIFS('ДДС месяц'!$E:$E,'ДДС месяц'!$F:$F,$A$1,'ДДС месяц'!$J:$J,$A54,'ДДС месяц'!$C:$C,G$2)</f>
        <v>0</v>
      </c>
      <c r="H54" s="31">
        <f>SUMIFS('ДДС месяц'!$E:$E,'ДДС месяц'!$F:$F,$A$1,'ДДС месяц'!$J:$J,$A54,'ДДС месяц'!$C:$C,H$2)</f>
        <v>0</v>
      </c>
      <c r="I54" s="31">
        <f>SUMIFS('ДДС месяц'!$E:$E,'ДДС месяц'!$F:$F,$A$1,'ДДС месяц'!$J:$J,$A54,'ДДС месяц'!$C:$C,I$2)</f>
        <v>0</v>
      </c>
      <c r="J54" s="31">
        <f>SUMIFS('ДДС месяц'!$E:$E,'ДДС месяц'!$F:$F,$A$1,'ДДС месяц'!$J:$J,$A54,'ДДС месяц'!$C:$C,J$2)</f>
        <v>0</v>
      </c>
      <c r="K54" s="31">
        <f>SUMIFS('ДДС месяц'!$E:$E,'ДДС месяц'!$F:$F,$A$1,'ДДС месяц'!$J:$J,$A54,'ДДС месяц'!$C:$C,K$2)</f>
        <v>0</v>
      </c>
      <c r="L54" s="31">
        <f>SUMIFS('ДДС месяц'!$E:$E,'ДДС месяц'!$F:$F,$A$1,'ДДС месяц'!$J:$J,$A54,'ДДС месяц'!$C:$C,L$2)</f>
        <v>0</v>
      </c>
      <c r="M54" s="31">
        <f>SUMIFS('ДДС месяц'!$E:$E,'ДДС месяц'!$F:$F,$A$1,'ДДС месяц'!$J:$J,$A54,'ДДС месяц'!$C:$C,M$2)</f>
        <v>0</v>
      </c>
    </row>
    <row r="55" hidden="1">
      <c r="A55" s="30"/>
      <c r="B55" s="31">
        <f>SUMIFS('ДДС месяц'!$E:$E,'ДДС месяц'!$F:$F,$A$1,'ДДС месяц'!$J:$J,$A55,'ДДС месяц'!$C:$C,B$2)</f>
        <v>0</v>
      </c>
      <c r="C55" s="31">
        <f>SUMIFS('ДДС месяц'!$E:$E,'ДДС месяц'!$F:$F,$A$1,'ДДС месяц'!$J:$J,$A55,'ДДС месяц'!$C:$C,C$2)</f>
        <v>0</v>
      </c>
      <c r="D55" s="31">
        <f>SUMIFS('ДДС месяц'!$E:$E,'ДДС месяц'!$F:$F,$A$1,'ДДС месяц'!$J:$J,$A55,'ДДС месяц'!$C:$C,D$2)</f>
        <v>0</v>
      </c>
      <c r="E55" s="31">
        <f>SUMIFS('ДДС месяц'!$E:$E,'ДДС месяц'!$F:$F,$A$1,'ДДС месяц'!$J:$J,$A55,'ДДС месяц'!$C:$C,E$2)</f>
        <v>0</v>
      </c>
      <c r="F55" s="31">
        <f>SUMIFS('ДДС месяц'!$E:$E,'ДДС месяц'!$F:$F,$A$1,'ДДС месяц'!$J:$J,$A55,'ДДС месяц'!$C:$C,F$2)</f>
        <v>0</v>
      </c>
      <c r="G55" s="31">
        <f>SUMIFS('ДДС месяц'!$E:$E,'ДДС месяц'!$F:$F,$A$1,'ДДС месяц'!$J:$J,$A55,'ДДС месяц'!$C:$C,G$2)</f>
        <v>0</v>
      </c>
      <c r="H55" s="31">
        <f>SUMIFS('ДДС месяц'!$E:$E,'ДДС месяц'!$F:$F,$A$1,'ДДС месяц'!$J:$J,$A55,'ДДС месяц'!$C:$C,H$2)</f>
        <v>0</v>
      </c>
      <c r="I55" s="31">
        <f>SUMIFS('ДДС месяц'!$E:$E,'ДДС месяц'!$F:$F,$A$1,'ДДС месяц'!$J:$J,$A55,'ДДС месяц'!$C:$C,I$2)</f>
        <v>0</v>
      </c>
      <c r="J55" s="31">
        <f>SUMIFS('ДДС месяц'!$E:$E,'ДДС месяц'!$F:$F,$A$1,'ДДС месяц'!$J:$J,$A55,'ДДС месяц'!$C:$C,J$2)</f>
        <v>0</v>
      </c>
      <c r="K55" s="31">
        <f>SUMIFS('ДДС месяц'!$E:$E,'ДДС месяц'!$F:$F,$A$1,'ДДС месяц'!$J:$J,$A55,'ДДС месяц'!$C:$C,K$2)</f>
        <v>0</v>
      </c>
      <c r="L55" s="31">
        <f>SUMIFS('ДДС месяц'!$E:$E,'ДДС месяц'!$F:$F,$A$1,'ДДС месяц'!$J:$J,$A55,'ДДС месяц'!$C:$C,L$2)</f>
        <v>0</v>
      </c>
      <c r="M55" s="31">
        <f>SUMIFS('ДДС месяц'!$E:$E,'ДДС месяц'!$F:$F,$A$1,'ДДС месяц'!$J:$J,$A55,'ДДС месяц'!$C:$C,M$2)</f>
        <v>0</v>
      </c>
    </row>
    <row r="56" hidden="1">
      <c r="A56" s="30"/>
      <c r="B56" s="31">
        <f>SUMIFS('ДДС месяц'!$E:$E,'ДДС месяц'!$F:$F,$A$1,'ДДС месяц'!$J:$J,$A56,'ДДС месяц'!$C:$C,B$2)</f>
        <v>0</v>
      </c>
      <c r="C56" s="31">
        <f>SUMIFS('ДДС месяц'!$E:$E,'ДДС месяц'!$F:$F,$A$1,'ДДС месяц'!$J:$J,$A56,'ДДС месяц'!$C:$C,C$2)</f>
        <v>0</v>
      </c>
      <c r="D56" s="31">
        <f>SUMIFS('ДДС месяц'!$E:$E,'ДДС месяц'!$F:$F,$A$1,'ДДС месяц'!$J:$J,$A56,'ДДС месяц'!$C:$C,D$2)</f>
        <v>0</v>
      </c>
      <c r="E56" s="31">
        <f>SUMIFS('ДДС месяц'!$E:$E,'ДДС месяц'!$F:$F,$A$1,'ДДС месяц'!$J:$J,$A56,'ДДС месяц'!$C:$C,E$2)</f>
        <v>0</v>
      </c>
      <c r="F56" s="31">
        <f>SUMIFS('ДДС месяц'!$E:$E,'ДДС месяц'!$F:$F,$A$1,'ДДС месяц'!$J:$J,$A56,'ДДС месяц'!$C:$C,F$2)</f>
        <v>0</v>
      </c>
      <c r="G56" s="31">
        <f>SUMIFS('ДДС месяц'!$E:$E,'ДДС месяц'!$F:$F,$A$1,'ДДС месяц'!$J:$J,$A56,'ДДС месяц'!$C:$C,G$2)</f>
        <v>0</v>
      </c>
      <c r="H56" s="31">
        <f>SUMIFS('ДДС месяц'!$E:$E,'ДДС месяц'!$F:$F,$A$1,'ДДС месяц'!$J:$J,$A56,'ДДС месяц'!$C:$C,H$2)</f>
        <v>0</v>
      </c>
      <c r="I56" s="31">
        <f>SUMIFS('ДДС месяц'!$E:$E,'ДДС месяц'!$F:$F,$A$1,'ДДС месяц'!$J:$J,$A56,'ДДС месяц'!$C:$C,I$2)</f>
        <v>0</v>
      </c>
      <c r="J56" s="31">
        <f>SUMIFS('ДДС месяц'!$E:$E,'ДДС месяц'!$F:$F,$A$1,'ДДС месяц'!$J:$J,$A56,'ДДС месяц'!$C:$C,J$2)</f>
        <v>0</v>
      </c>
      <c r="K56" s="31">
        <f>SUMIFS('ДДС месяц'!$E:$E,'ДДС месяц'!$F:$F,$A$1,'ДДС месяц'!$J:$J,$A56,'ДДС месяц'!$C:$C,K$2)</f>
        <v>0</v>
      </c>
      <c r="L56" s="31">
        <f>SUMIFS('ДДС месяц'!$E:$E,'ДДС месяц'!$F:$F,$A$1,'ДДС месяц'!$J:$J,$A56,'ДДС месяц'!$C:$C,L$2)</f>
        <v>0</v>
      </c>
      <c r="M56" s="31">
        <f>SUMIFS('ДДС месяц'!$E:$E,'ДДС месяц'!$F:$F,$A$1,'ДДС месяц'!$J:$J,$A56,'ДДС месяц'!$C:$C,M$2)</f>
        <v>0</v>
      </c>
    </row>
    <row r="57" hidden="1">
      <c r="A57" s="30"/>
      <c r="B57" s="31">
        <f>SUMIFS('ДДС месяц'!$E:$E,'ДДС месяц'!$F:$F,$A$1,'ДДС месяц'!$J:$J,$A57,'ДДС месяц'!$C:$C,B$2)</f>
        <v>0</v>
      </c>
      <c r="C57" s="31">
        <f>SUMIFS('ДДС месяц'!$E:$E,'ДДС месяц'!$F:$F,$A$1,'ДДС месяц'!$J:$J,$A57,'ДДС месяц'!$C:$C,C$2)</f>
        <v>0</v>
      </c>
      <c r="D57" s="31">
        <f>SUMIFS('ДДС месяц'!$E:$E,'ДДС месяц'!$F:$F,$A$1,'ДДС месяц'!$J:$J,$A57,'ДДС месяц'!$C:$C,D$2)</f>
        <v>0</v>
      </c>
      <c r="E57" s="31">
        <f>SUMIFS('ДДС месяц'!$E:$E,'ДДС месяц'!$F:$F,$A$1,'ДДС месяц'!$J:$J,$A57,'ДДС месяц'!$C:$C,E$2)</f>
        <v>0</v>
      </c>
      <c r="F57" s="31">
        <f>SUMIFS('ДДС месяц'!$E:$E,'ДДС месяц'!$F:$F,$A$1,'ДДС месяц'!$J:$J,$A57,'ДДС месяц'!$C:$C,F$2)</f>
        <v>0</v>
      </c>
      <c r="G57" s="31">
        <f>SUMIFS('ДДС месяц'!$E:$E,'ДДС месяц'!$F:$F,$A$1,'ДДС месяц'!$J:$J,$A57,'ДДС месяц'!$C:$C,G$2)</f>
        <v>0</v>
      </c>
      <c r="H57" s="31">
        <f>SUMIFS('ДДС месяц'!$E:$E,'ДДС месяц'!$F:$F,$A$1,'ДДС месяц'!$J:$J,$A57,'ДДС месяц'!$C:$C,H$2)</f>
        <v>0</v>
      </c>
      <c r="I57" s="31">
        <f>SUMIFS('ДДС месяц'!$E:$E,'ДДС месяц'!$F:$F,$A$1,'ДДС месяц'!$J:$J,$A57,'ДДС месяц'!$C:$C,I$2)</f>
        <v>0</v>
      </c>
      <c r="J57" s="31">
        <f>SUMIFS('ДДС месяц'!$E:$E,'ДДС месяц'!$F:$F,$A$1,'ДДС месяц'!$J:$J,$A57,'ДДС месяц'!$C:$C,J$2)</f>
        <v>0</v>
      </c>
      <c r="K57" s="31">
        <f>SUMIFS('ДДС месяц'!$E:$E,'ДДС месяц'!$F:$F,$A$1,'ДДС месяц'!$J:$J,$A57,'ДДС месяц'!$C:$C,K$2)</f>
        <v>0</v>
      </c>
      <c r="L57" s="31">
        <f>SUMIFS('ДДС месяц'!$E:$E,'ДДС месяц'!$F:$F,$A$1,'ДДС месяц'!$J:$J,$A57,'ДДС месяц'!$C:$C,L$2)</f>
        <v>0</v>
      </c>
      <c r="M57" s="31">
        <f>SUMIFS('ДДС месяц'!$E:$E,'ДДС месяц'!$F:$F,$A$1,'ДДС месяц'!$J:$J,$A57,'ДДС месяц'!$C:$C,M$2)</f>
        <v>0</v>
      </c>
    </row>
    <row r="58" hidden="1">
      <c r="A58" s="30"/>
      <c r="B58" s="31">
        <f>SUMIFS('ДДС месяц'!$E:$E,'ДДС месяц'!$F:$F,$A$1,'ДДС месяц'!$J:$J,$A58,'ДДС месяц'!$C:$C,B$2)</f>
        <v>0</v>
      </c>
      <c r="C58" s="31">
        <f>SUMIFS('ДДС месяц'!$E:$E,'ДДС месяц'!$F:$F,$A$1,'ДДС месяц'!$J:$J,$A58,'ДДС месяц'!$C:$C,C$2)</f>
        <v>0</v>
      </c>
      <c r="D58" s="31">
        <f>SUMIFS('ДДС месяц'!$E:$E,'ДДС месяц'!$F:$F,$A$1,'ДДС месяц'!$J:$J,$A58,'ДДС месяц'!$C:$C,D$2)</f>
        <v>0</v>
      </c>
      <c r="E58" s="31">
        <f>SUMIFS('ДДС месяц'!$E:$E,'ДДС месяц'!$F:$F,$A$1,'ДДС месяц'!$J:$J,$A58,'ДДС месяц'!$C:$C,E$2)</f>
        <v>0</v>
      </c>
      <c r="F58" s="31">
        <f>SUMIFS('ДДС месяц'!$E:$E,'ДДС месяц'!$F:$F,$A$1,'ДДС месяц'!$J:$J,$A58,'ДДС месяц'!$C:$C,F$2)</f>
        <v>0</v>
      </c>
      <c r="G58" s="31">
        <f>SUMIFS('ДДС месяц'!$E:$E,'ДДС месяц'!$F:$F,$A$1,'ДДС месяц'!$J:$J,$A58,'ДДС месяц'!$C:$C,G$2)</f>
        <v>0</v>
      </c>
      <c r="H58" s="31">
        <f>SUMIFS('ДДС месяц'!$E:$E,'ДДС месяц'!$F:$F,$A$1,'ДДС месяц'!$J:$J,$A58,'ДДС месяц'!$C:$C,H$2)</f>
        <v>0</v>
      </c>
      <c r="I58" s="31">
        <f>SUMIFS('ДДС месяц'!$E:$E,'ДДС месяц'!$F:$F,$A$1,'ДДС месяц'!$J:$J,$A58,'ДДС месяц'!$C:$C,I$2)</f>
        <v>0</v>
      </c>
      <c r="J58" s="31">
        <f>SUMIFS('ДДС месяц'!$E:$E,'ДДС месяц'!$F:$F,$A$1,'ДДС месяц'!$J:$J,$A58,'ДДС месяц'!$C:$C,J$2)</f>
        <v>0</v>
      </c>
      <c r="K58" s="31">
        <f>SUMIFS('ДДС месяц'!$E:$E,'ДДС месяц'!$F:$F,$A$1,'ДДС месяц'!$J:$J,$A58,'ДДС месяц'!$C:$C,K$2)</f>
        <v>0</v>
      </c>
      <c r="L58" s="31">
        <f>SUMIFS('ДДС месяц'!$E:$E,'ДДС месяц'!$F:$F,$A$1,'ДДС месяц'!$J:$J,$A58,'ДДС месяц'!$C:$C,L$2)</f>
        <v>0</v>
      </c>
      <c r="M58" s="31">
        <f>SUMIFS('ДДС месяц'!$E:$E,'ДДС месяц'!$F:$F,$A$1,'ДДС месяц'!$J:$J,$A58,'ДДС месяц'!$C:$C,M$2)</f>
        <v>0</v>
      </c>
    </row>
    <row r="59" hidden="1">
      <c r="A59" s="30"/>
      <c r="B59" s="31">
        <f>SUMIFS('ДДС месяц'!$E:$E,'ДДС месяц'!$F:$F,$A$1,'ДДС месяц'!$J:$J,$A59,'ДДС месяц'!$C:$C,B$2)</f>
        <v>0</v>
      </c>
      <c r="C59" s="31">
        <f>SUMIFS('ДДС месяц'!$E:$E,'ДДС месяц'!$F:$F,$A$1,'ДДС месяц'!$J:$J,$A59,'ДДС месяц'!$C:$C,C$2)</f>
        <v>0</v>
      </c>
      <c r="D59" s="31">
        <f>SUMIFS('ДДС месяц'!$E:$E,'ДДС месяц'!$F:$F,$A$1,'ДДС месяц'!$J:$J,$A59,'ДДС месяц'!$C:$C,D$2)</f>
        <v>0</v>
      </c>
      <c r="E59" s="31">
        <f>SUMIFS('ДДС месяц'!$E:$E,'ДДС месяц'!$F:$F,$A$1,'ДДС месяц'!$J:$J,$A59,'ДДС месяц'!$C:$C,E$2)</f>
        <v>0</v>
      </c>
      <c r="F59" s="31">
        <f>SUMIFS('ДДС месяц'!$E:$E,'ДДС месяц'!$F:$F,$A$1,'ДДС месяц'!$J:$J,$A59,'ДДС месяц'!$C:$C,F$2)</f>
        <v>0</v>
      </c>
      <c r="G59" s="31">
        <f>SUMIFS('ДДС месяц'!$E:$E,'ДДС месяц'!$F:$F,$A$1,'ДДС месяц'!$J:$J,$A59,'ДДС месяц'!$C:$C,G$2)</f>
        <v>0</v>
      </c>
      <c r="H59" s="31">
        <f>SUMIFS('ДДС месяц'!$E:$E,'ДДС месяц'!$F:$F,$A$1,'ДДС месяц'!$J:$J,$A59,'ДДС месяц'!$C:$C,H$2)</f>
        <v>0</v>
      </c>
      <c r="I59" s="31">
        <f>SUMIFS('ДДС месяц'!$E:$E,'ДДС месяц'!$F:$F,$A$1,'ДДС месяц'!$J:$J,$A59,'ДДС месяц'!$C:$C,I$2)</f>
        <v>0</v>
      </c>
      <c r="J59" s="31">
        <f>SUMIFS('ДДС месяц'!$E:$E,'ДДС месяц'!$F:$F,$A$1,'ДДС месяц'!$J:$J,$A59,'ДДС месяц'!$C:$C,J$2)</f>
        <v>0</v>
      </c>
      <c r="K59" s="31">
        <f>SUMIFS('ДДС месяц'!$E:$E,'ДДС месяц'!$F:$F,$A$1,'ДДС месяц'!$J:$J,$A59,'ДДС месяц'!$C:$C,K$2)</f>
        <v>0</v>
      </c>
      <c r="L59" s="31">
        <f>SUMIFS('ДДС месяц'!$E:$E,'ДДС месяц'!$F:$F,$A$1,'ДДС месяц'!$J:$J,$A59,'ДДС месяц'!$C:$C,L$2)</f>
        <v>0</v>
      </c>
      <c r="M59" s="31">
        <f>SUMIFS('ДДС месяц'!$E:$E,'ДДС месяц'!$F:$F,$A$1,'ДДС месяц'!$J:$J,$A59,'ДДС месяц'!$C:$C,M$2)</f>
        <v>0</v>
      </c>
    </row>
    <row r="60" hidden="1">
      <c r="A60" s="30"/>
      <c r="B60" s="31">
        <f>SUMIFS('ДДС месяц'!$E:$E,'ДДС месяц'!$F:$F,$A$1,'ДДС месяц'!$J:$J,$A60,'ДДС месяц'!$C:$C,B$2)</f>
        <v>0</v>
      </c>
      <c r="C60" s="31">
        <f>SUMIFS('ДДС месяц'!$E:$E,'ДДС месяц'!$F:$F,$A$1,'ДДС месяц'!$J:$J,$A60,'ДДС месяц'!$C:$C,C$2)</f>
        <v>0</v>
      </c>
      <c r="D60" s="31">
        <f>SUMIFS('ДДС месяц'!$E:$E,'ДДС месяц'!$F:$F,$A$1,'ДДС месяц'!$J:$J,$A60,'ДДС месяц'!$C:$C,D$2)</f>
        <v>0</v>
      </c>
      <c r="E60" s="31">
        <f>SUMIFS('ДДС месяц'!$E:$E,'ДДС месяц'!$F:$F,$A$1,'ДДС месяц'!$J:$J,$A60,'ДДС месяц'!$C:$C,E$2)</f>
        <v>0</v>
      </c>
      <c r="F60" s="31">
        <f>SUMIFS('ДДС месяц'!$E:$E,'ДДС месяц'!$F:$F,$A$1,'ДДС месяц'!$J:$J,$A60,'ДДС месяц'!$C:$C,F$2)</f>
        <v>0</v>
      </c>
      <c r="G60" s="31">
        <f>SUMIFS('ДДС месяц'!$E:$E,'ДДС месяц'!$F:$F,$A$1,'ДДС месяц'!$J:$J,$A60,'ДДС месяц'!$C:$C,G$2)</f>
        <v>0</v>
      </c>
      <c r="H60" s="31">
        <f>SUMIFS('ДДС месяц'!$E:$E,'ДДС месяц'!$F:$F,$A$1,'ДДС месяц'!$J:$J,$A60,'ДДС месяц'!$C:$C,H$2)</f>
        <v>0</v>
      </c>
      <c r="I60" s="31">
        <f>SUMIFS('ДДС месяц'!$E:$E,'ДДС месяц'!$F:$F,$A$1,'ДДС месяц'!$J:$J,$A60,'ДДС месяц'!$C:$C,I$2)</f>
        <v>0</v>
      </c>
      <c r="J60" s="31">
        <f>SUMIFS('ДДС месяц'!$E:$E,'ДДС месяц'!$F:$F,$A$1,'ДДС месяц'!$J:$J,$A60,'ДДС месяц'!$C:$C,J$2)</f>
        <v>0</v>
      </c>
      <c r="K60" s="31">
        <f>SUMIFS('ДДС месяц'!$E:$E,'ДДС месяц'!$F:$F,$A$1,'ДДС месяц'!$J:$J,$A60,'ДДС месяц'!$C:$C,K$2)</f>
        <v>0</v>
      </c>
      <c r="L60" s="31">
        <f>SUMIFS('ДДС месяц'!$E:$E,'ДДС месяц'!$F:$F,$A$1,'ДДС месяц'!$J:$J,$A60,'ДДС месяц'!$C:$C,L$2)</f>
        <v>0</v>
      </c>
      <c r="M60" s="31">
        <f>SUMIFS('ДДС месяц'!$E:$E,'ДДС месяц'!$F:$F,$A$1,'ДДС месяц'!$J:$J,$A60,'ДДС месяц'!$C:$C,M$2)</f>
        <v>0</v>
      </c>
    </row>
    <row r="61" hidden="1">
      <c r="A61" s="30"/>
      <c r="B61" s="31">
        <f>SUMIFS('ДДС месяц'!$E:$E,'ДДС месяц'!$F:$F,$A$1,'ДДС месяц'!$J:$J,$A61,'ДДС месяц'!$C:$C,B$2)</f>
        <v>0</v>
      </c>
      <c r="C61" s="31">
        <f>SUMIFS('ДДС месяц'!$E:$E,'ДДС месяц'!$F:$F,$A$1,'ДДС месяц'!$J:$J,$A61,'ДДС месяц'!$C:$C,C$2)</f>
        <v>0</v>
      </c>
      <c r="D61" s="31">
        <f>SUMIFS('ДДС месяц'!$E:$E,'ДДС месяц'!$F:$F,$A$1,'ДДС месяц'!$J:$J,$A61,'ДДС месяц'!$C:$C,D$2)</f>
        <v>0</v>
      </c>
      <c r="E61" s="31">
        <f>SUMIFS('ДДС месяц'!$E:$E,'ДДС месяц'!$F:$F,$A$1,'ДДС месяц'!$J:$J,$A61,'ДДС месяц'!$C:$C,E$2)</f>
        <v>0</v>
      </c>
      <c r="F61" s="31">
        <f>SUMIFS('ДДС месяц'!$E:$E,'ДДС месяц'!$F:$F,$A$1,'ДДС месяц'!$J:$J,$A61,'ДДС месяц'!$C:$C,F$2)</f>
        <v>0</v>
      </c>
      <c r="G61" s="31">
        <f>SUMIFS('ДДС месяц'!$E:$E,'ДДС месяц'!$F:$F,$A$1,'ДДС месяц'!$J:$J,$A61,'ДДС месяц'!$C:$C,G$2)</f>
        <v>0</v>
      </c>
      <c r="H61" s="31">
        <f>SUMIFS('ДДС месяц'!$E:$E,'ДДС месяц'!$F:$F,$A$1,'ДДС месяц'!$J:$J,$A61,'ДДС месяц'!$C:$C,H$2)</f>
        <v>0</v>
      </c>
      <c r="I61" s="31">
        <f>SUMIFS('ДДС месяц'!$E:$E,'ДДС месяц'!$F:$F,$A$1,'ДДС месяц'!$J:$J,$A61,'ДДС месяц'!$C:$C,I$2)</f>
        <v>0</v>
      </c>
      <c r="J61" s="31">
        <f>SUMIFS('ДДС месяц'!$E:$E,'ДДС месяц'!$F:$F,$A$1,'ДДС месяц'!$J:$J,$A61,'ДДС месяц'!$C:$C,J$2)</f>
        <v>0</v>
      </c>
      <c r="K61" s="31">
        <f>SUMIFS('ДДС месяц'!$E:$E,'ДДС месяц'!$F:$F,$A$1,'ДДС месяц'!$J:$J,$A61,'ДДС месяц'!$C:$C,K$2)</f>
        <v>0</v>
      </c>
      <c r="L61" s="31">
        <f>SUMIFS('ДДС месяц'!$E:$E,'ДДС месяц'!$F:$F,$A$1,'ДДС месяц'!$J:$J,$A61,'ДДС месяц'!$C:$C,L$2)</f>
        <v>0</v>
      </c>
      <c r="M61" s="31">
        <f>SUMIFS('ДДС месяц'!$E:$E,'ДДС месяц'!$F:$F,$A$1,'ДДС месяц'!$J:$J,$A61,'ДДС месяц'!$C:$C,M$2)</f>
        <v>0</v>
      </c>
    </row>
    <row r="62" hidden="1">
      <c r="A62" s="30"/>
      <c r="B62" s="31">
        <f>SUMIFS('ДДС месяц'!$E:$E,'ДДС месяц'!$F:$F,$A$1,'ДДС месяц'!$J:$J,$A62,'ДДС месяц'!$C:$C,B$2)</f>
        <v>0</v>
      </c>
      <c r="C62" s="31">
        <f>SUMIFS('ДДС месяц'!$E:$E,'ДДС месяц'!$F:$F,$A$1,'ДДС месяц'!$J:$J,$A62,'ДДС месяц'!$C:$C,C$2)</f>
        <v>0</v>
      </c>
      <c r="D62" s="31">
        <f>SUMIFS('ДДС месяц'!$E:$E,'ДДС месяц'!$F:$F,$A$1,'ДДС месяц'!$J:$J,$A62,'ДДС месяц'!$C:$C,D$2)</f>
        <v>0</v>
      </c>
      <c r="E62" s="31">
        <f>SUMIFS('ДДС месяц'!$E:$E,'ДДС месяц'!$F:$F,$A$1,'ДДС месяц'!$J:$J,$A62,'ДДС месяц'!$C:$C,E$2)</f>
        <v>0</v>
      </c>
      <c r="F62" s="31">
        <f>SUMIFS('ДДС месяц'!$E:$E,'ДДС месяц'!$F:$F,$A$1,'ДДС месяц'!$J:$J,$A62,'ДДС месяц'!$C:$C,F$2)</f>
        <v>0</v>
      </c>
      <c r="G62" s="31">
        <f>SUMIFS('ДДС месяц'!$E:$E,'ДДС месяц'!$F:$F,$A$1,'ДДС месяц'!$J:$J,$A62,'ДДС месяц'!$C:$C,G$2)</f>
        <v>0</v>
      </c>
      <c r="H62" s="31">
        <f>SUMIFS('ДДС месяц'!$E:$E,'ДДС месяц'!$F:$F,$A$1,'ДДС месяц'!$J:$J,$A62,'ДДС месяц'!$C:$C,H$2)</f>
        <v>0</v>
      </c>
      <c r="I62" s="31">
        <f>SUMIFS('ДДС месяц'!$E:$E,'ДДС месяц'!$F:$F,$A$1,'ДДС месяц'!$J:$J,$A62,'ДДС месяц'!$C:$C,I$2)</f>
        <v>0</v>
      </c>
      <c r="J62" s="31">
        <f>SUMIFS('ДДС месяц'!$E:$E,'ДДС месяц'!$F:$F,$A$1,'ДДС месяц'!$J:$J,$A62,'ДДС месяц'!$C:$C,J$2)</f>
        <v>0</v>
      </c>
      <c r="K62" s="31">
        <f>SUMIFS('ДДС месяц'!$E:$E,'ДДС месяц'!$F:$F,$A$1,'ДДС месяц'!$J:$J,$A62,'ДДС месяц'!$C:$C,K$2)</f>
        <v>0</v>
      </c>
      <c r="L62" s="31">
        <f>SUMIFS('ДДС месяц'!$E:$E,'ДДС месяц'!$F:$F,$A$1,'ДДС месяц'!$J:$J,$A62,'ДДС месяц'!$C:$C,L$2)</f>
        <v>0</v>
      </c>
      <c r="M62" s="31">
        <f>SUMIFS('ДДС месяц'!$E:$E,'ДДС месяц'!$F:$F,$A$1,'ДДС месяц'!$J:$J,$A62,'ДДС месяц'!$C:$C,M$2)</f>
        <v>0</v>
      </c>
    </row>
    <row r="63" hidden="1">
      <c r="A63" s="30"/>
      <c r="B63" s="31">
        <f>SUMIFS('ДДС месяц'!$E:$E,'ДДС месяц'!$F:$F,$A$1,'ДДС месяц'!$J:$J,$A63,'ДДС месяц'!$C:$C,B$2)</f>
        <v>0</v>
      </c>
      <c r="C63" s="31">
        <f>SUMIFS('ДДС месяц'!$E:$E,'ДДС месяц'!$F:$F,$A$1,'ДДС месяц'!$J:$J,$A63,'ДДС месяц'!$C:$C,C$2)</f>
        <v>0</v>
      </c>
      <c r="D63" s="31">
        <f>SUMIFS('ДДС месяц'!$E:$E,'ДДС месяц'!$F:$F,$A$1,'ДДС месяц'!$J:$J,$A63,'ДДС месяц'!$C:$C,D$2)</f>
        <v>0</v>
      </c>
      <c r="E63" s="31">
        <f>SUMIFS('ДДС месяц'!$E:$E,'ДДС месяц'!$F:$F,$A$1,'ДДС месяц'!$J:$J,$A63,'ДДС месяц'!$C:$C,E$2)</f>
        <v>0</v>
      </c>
      <c r="F63" s="31">
        <f>SUMIFS('ДДС месяц'!$E:$E,'ДДС месяц'!$F:$F,$A$1,'ДДС месяц'!$J:$J,$A63,'ДДС месяц'!$C:$C,F$2)</f>
        <v>0</v>
      </c>
      <c r="G63" s="31">
        <f>SUMIFS('ДДС месяц'!$E:$E,'ДДС месяц'!$F:$F,$A$1,'ДДС месяц'!$J:$J,$A63,'ДДС месяц'!$C:$C,G$2)</f>
        <v>0</v>
      </c>
      <c r="H63" s="31">
        <f>SUMIFS('ДДС месяц'!$E:$E,'ДДС месяц'!$F:$F,$A$1,'ДДС месяц'!$J:$J,$A63,'ДДС месяц'!$C:$C,H$2)</f>
        <v>0</v>
      </c>
      <c r="I63" s="31">
        <f>SUMIFS('ДДС месяц'!$E:$E,'ДДС месяц'!$F:$F,$A$1,'ДДС месяц'!$J:$J,$A63,'ДДС месяц'!$C:$C,I$2)</f>
        <v>0</v>
      </c>
      <c r="J63" s="31">
        <f>SUMIFS('ДДС месяц'!$E:$E,'ДДС месяц'!$F:$F,$A$1,'ДДС месяц'!$J:$J,$A63,'ДДС месяц'!$C:$C,J$2)</f>
        <v>0</v>
      </c>
      <c r="K63" s="31">
        <f>SUMIFS('ДДС месяц'!$E:$E,'ДДС месяц'!$F:$F,$A$1,'ДДС месяц'!$J:$J,$A63,'ДДС месяц'!$C:$C,K$2)</f>
        <v>0</v>
      </c>
      <c r="L63" s="31">
        <f>SUMIFS('ДДС месяц'!$E:$E,'ДДС месяц'!$F:$F,$A$1,'ДДС месяц'!$J:$J,$A63,'ДДС месяц'!$C:$C,L$2)</f>
        <v>0</v>
      </c>
      <c r="M63" s="31">
        <f>SUMIFS('ДДС месяц'!$E:$E,'ДДС месяц'!$F:$F,$A$1,'ДДС месяц'!$J:$J,$A63,'ДДС месяц'!$C:$C,M$2)</f>
        <v>0</v>
      </c>
    </row>
    <row r="64" hidden="1">
      <c r="A64" s="30"/>
      <c r="B64" s="31">
        <f>SUMIFS('ДДС месяц'!$E:$E,'ДДС месяц'!$F:$F,$A$1,'ДДС месяц'!$J:$J,$A64,'ДДС месяц'!$C:$C,B$2)</f>
        <v>0</v>
      </c>
      <c r="C64" s="31">
        <f>SUMIFS('ДДС месяц'!$E:$E,'ДДС месяц'!$F:$F,$A$1,'ДДС месяц'!$J:$J,$A64,'ДДС месяц'!$C:$C,C$2)</f>
        <v>0</v>
      </c>
      <c r="D64" s="31">
        <f>SUMIFS('ДДС месяц'!$E:$E,'ДДС месяц'!$F:$F,$A$1,'ДДС месяц'!$J:$J,$A64,'ДДС месяц'!$C:$C,D$2)</f>
        <v>0</v>
      </c>
      <c r="E64" s="31">
        <f>SUMIFS('ДДС месяц'!$E:$E,'ДДС месяц'!$F:$F,$A$1,'ДДС месяц'!$J:$J,$A64,'ДДС месяц'!$C:$C,E$2)</f>
        <v>0</v>
      </c>
      <c r="F64" s="31">
        <f>SUMIFS('ДДС месяц'!$E:$E,'ДДС месяц'!$F:$F,$A$1,'ДДС месяц'!$J:$J,$A64,'ДДС месяц'!$C:$C,F$2)</f>
        <v>0</v>
      </c>
      <c r="G64" s="31">
        <f>SUMIFS('ДДС месяц'!$E:$E,'ДДС месяц'!$F:$F,$A$1,'ДДС месяц'!$J:$J,$A64,'ДДС месяц'!$C:$C,G$2)</f>
        <v>0</v>
      </c>
      <c r="H64" s="31">
        <f>SUMIFS('ДДС месяц'!$E:$E,'ДДС месяц'!$F:$F,$A$1,'ДДС месяц'!$J:$J,$A64,'ДДС месяц'!$C:$C,H$2)</f>
        <v>0</v>
      </c>
      <c r="I64" s="31">
        <f>SUMIFS('ДДС месяц'!$E:$E,'ДДС месяц'!$F:$F,$A$1,'ДДС месяц'!$J:$J,$A64,'ДДС месяц'!$C:$C,I$2)</f>
        <v>0</v>
      </c>
      <c r="J64" s="31">
        <f>SUMIFS('ДДС месяц'!$E:$E,'ДДС месяц'!$F:$F,$A$1,'ДДС месяц'!$J:$J,$A64,'ДДС месяц'!$C:$C,J$2)</f>
        <v>0</v>
      </c>
      <c r="K64" s="31">
        <f>SUMIFS('ДДС месяц'!$E:$E,'ДДС месяц'!$F:$F,$A$1,'ДДС месяц'!$J:$J,$A64,'ДДС месяц'!$C:$C,K$2)</f>
        <v>0</v>
      </c>
      <c r="L64" s="31">
        <f>SUMIFS('ДДС месяц'!$E:$E,'ДДС месяц'!$F:$F,$A$1,'ДДС месяц'!$J:$J,$A64,'ДДС месяц'!$C:$C,L$2)</f>
        <v>0</v>
      </c>
      <c r="M64" s="31">
        <f>SUMIFS('ДДС месяц'!$E:$E,'ДДС месяц'!$F:$F,$A$1,'ДДС месяц'!$J:$J,$A64,'ДДС месяц'!$C:$C,M$2)</f>
        <v>0</v>
      </c>
    </row>
    <row r="65" hidden="1">
      <c r="A65" s="30"/>
      <c r="B65" s="31">
        <f>SUMIFS('ДДС месяц'!$E:$E,'ДДС месяц'!$F:$F,$A$1,'ДДС месяц'!$J:$J,$A65,'ДДС месяц'!$C:$C,B$2)</f>
        <v>0</v>
      </c>
      <c r="C65" s="31">
        <f>SUMIFS('ДДС месяц'!$E:$E,'ДДС месяц'!$F:$F,$A$1,'ДДС месяц'!$J:$J,$A65,'ДДС месяц'!$C:$C,C$2)</f>
        <v>0</v>
      </c>
      <c r="D65" s="31">
        <f>SUMIFS('ДДС месяц'!$E:$E,'ДДС месяц'!$F:$F,$A$1,'ДДС месяц'!$J:$J,$A65,'ДДС месяц'!$C:$C,D$2)</f>
        <v>0</v>
      </c>
      <c r="E65" s="31">
        <f>SUMIFS('ДДС месяц'!$E:$E,'ДДС месяц'!$F:$F,$A$1,'ДДС месяц'!$J:$J,$A65,'ДДС месяц'!$C:$C,E$2)</f>
        <v>0</v>
      </c>
      <c r="F65" s="31">
        <f>SUMIFS('ДДС месяц'!$E:$E,'ДДС месяц'!$F:$F,$A$1,'ДДС месяц'!$J:$J,$A65,'ДДС месяц'!$C:$C,F$2)</f>
        <v>0</v>
      </c>
      <c r="G65" s="31">
        <f>SUMIFS('ДДС месяц'!$E:$E,'ДДС месяц'!$F:$F,$A$1,'ДДС месяц'!$J:$J,$A65,'ДДС месяц'!$C:$C,G$2)</f>
        <v>0</v>
      </c>
      <c r="H65" s="31">
        <f>SUMIFS('ДДС месяц'!$E:$E,'ДДС месяц'!$F:$F,$A$1,'ДДС месяц'!$J:$J,$A65,'ДДС месяц'!$C:$C,H$2)</f>
        <v>0</v>
      </c>
      <c r="I65" s="31">
        <f>SUMIFS('ДДС месяц'!$E:$E,'ДДС месяц'!$F:$F,$A$1,'ДДС месяц'!$J:$J,$A65,'ДДС месяц'!$C:$C,I$2)</f>
        <v>0</v>
      </c>
      <c r="J65" s="31">
        <f>SUMIFS('ДДС месяц'!$E:$E,'ДДС месяц'!$F:$F,$A$1,'ДДС месяц'!$J:$J,$A65,'ДДС месяц'!$C:$C,J$2)</f>
        <v>0</v>
      </c>
      <c r="K65" s="31">
        <f>SUMIFS('ДДС месяц'!$E:$E,'ДДС месяц'!$F:$F,$A$1,'ДДС месяц'!$J:$J,$A65,'ДДС месяц'!$C:$C,K$2)</f>
        <v>0</v>
      </c>
      <c r="L65" s="31">
        <f>SUMIFS('ДДС месяц'!$E:$E,'ДДС месяц'!$F:$F,$A$1,'ДДС месяц'!$J:$J,$A65,'ДДС месяц'!$C:$C,L$2)</f>
        <v>0</v>
      </c>
      <c r="M65" s="31">
        <f>SUMIFS('ДДС месяц'!$E:$E,'ДДС месяц'!$F:$F,$A$1,'ДДС месяц'!$J:$J,$A65,'ДДС месяц'!$C:$C,M$2)</f>
        <v>0</v>
      </c>
    </row>
    <row r="66" hidden="1">
      <c r="A66" s="30"/>
      <c r="B66" s="31">
        <f>SUMIFS('ДДС месяц'!$E:$E,'ДДС месяц'!$F:$F,$A$1,'ДДС месяц'!$J:$J,$A66,'ДДС месяц'!$C:$C,B$2)</f>
        <v>0</v>
      </c>
      <c r="C66" s="31">
        <f>SUMIFS('ДДС месяц'!$E:$E,'ДДС месяц'!$F:$F,$A$1,'ДДС месяц'!$J:$J,$A66,'ДДС месяц'!$C:$C,C$2)</f>
        <v>0</v>
      </c>
      <c r="D66" s="31">
        <f>SUMIFS('ДДС месяц'!$E:$E,'ДДС месяц'!$F:$F,$A$1,'ДДС месяц'!$J:$J,$A66,'ДДС месяц'!$C:$C,D$2)</f>
        <v>0</v>
      </c>
      <c r="E66" s="31">
        <f>SUMIFS('ДДС месяц'!$E:$E,'ДДС месяц'!$F:$F,$A$1,'ДДС месяц'!$J:$J,$A66,'ДДС месяц'!$C:$C,E$2)</f>
        <v>0</v>
      </c>
      <c r="F66" s="31">
        <f>SUMIFS('ДДС месяц'!$E:$E,'ДДС месяц'!$F:$F,$A$1,'ДДС месяц'!$J:$J,$A66,'ДДС месяц'!$C:$C,F$2)</f>
        <v>0</v>
      </c>
      <c r="G66" s="31">
        <f>SUMIFS('ДДС месяц'!$E:$E,'ДДС месяц'!$F:$F,$A$1,'ДДС месяц'!$J:$J,$A66,'ДДС месяц'!$C:$C,G$2)</f>
        <v>0</v>
      </c>
      <c r="H66" s="31">
        <f>SUMIFS('ДДС месяц'!$E:$E,'ДДС месяц'!$F:$F,$A$1,'ДДС месяц'!$J:$J,$A66,'ДДС месяц'!$C:$C,H$2)</f>
        <v>0</v>
      </c>
      <c r="I66" s="31">
        <f>SUMIFS('ДДС месяц'!$E:$E,'ДДС месяц'!$F:$F,$A$1,'ДДС месяц'!$J:$J,$A66,'ДДС месяц'!$C:$C,I$2)</f>
        <v>0</v>
      </c>
      <c r="J66" s="31">
        <f>SUMIFS('ДДС месяц'!$E:$E,'ДДС месяц'!$F:$F,$A$1,'ДДС месяц'!$J:$J,$A66,'ДДС месяц'!$C:$C,J$2)</f>
        <v>0</v>
      </c>
      <c r="K66" s="31">
        <f>SUMIFS('ДДС месяц'!$E:$E,'ДДС месяц'!$F:$F,$A$1,'ДДС месяц'!$J:$J,$A66,'ДДС месяц'!$C:$C,K$2)</f>
        <v>0</v>
      </c>
      <c r="L66" s="31">
        <f>SUMIFS('ДДС месяц'!$E:$E,'ДДС месяц'!$F:$F,$A$1,'ДДС месяц'!$J:$J,$A66,'ДДС месяц'!$C:$C,L$2)</f>
        <v>0</v>
      </c>
      <c r="M66" s="31">
        <f>SUMIFS('ДДС месяц'!$E:$E,'ДДС месяц'!$F:$F,$A$1,'ДДС месяц'!$J:$J,$A66,'ДДС месяц'!$C:$C,M$2)</f>
        <v>0</v>
      </c>
    </row>
    <row r="67" hidden="1">
      <c r="A67" s="30"/>
      <c r="B67" s="31">
        <f>SUMIFS('ДДС месяц'!$E:$E,'ДДС месяц'!$F:$F,$A$1,'ДДС месяц'!$J:$J,$A67,'ДДС месяц'!$C:$C,B$2)</f>
        <v>0</v>
      </c>
      <c r="C67" s="31">
        <f>SUMIFS('ДДС месяц'!$E:$E,'ДДС месяц'!$F:$F,$A$1,'ДДС месяц'!$J:$J,$A67,'ДДС месяц'!$C:$C,C$2)</f>
        <v>0</v>
      </c>
      <c r="D67" s="31">
        <f>SUMIFS('ДДС месяц'!$E:$E,'ДДС месяц'!$F:$F,$A$1,'ДДС месяц'!$J:$J,$A67,'ДДС месяц'!$C:$C,D$2)</f>
        <v>0</v>
      </c>
      <c r="E67" s="31">
        <f>SUMIFS('ДДС месяц'!$E:$E,'ДДС месяц'!$F:$F,$A$1,'ДДС месяц'!$J:$J,$A67,'ДДС месяц'!$C:$C,E$2)</f>
        <v>0</v>
      </c>
      <c r="F67" s="31">
        <f>SUMIFS('ДДС месяц'!$E:$E,'ДДС месяц'!$F:$F,$A$1,'ДДС месяц'!$J:$J,$A67,'ДДС месяц'!$C:$C,F$2)</f>
        <v>0</v>
      </c>
      <c r="G67" s="31">
        <f>SUMIFS('ДДС месяц'!$E:$E,'ДДС месяц'!$F:$F,$A$1,'ДДС месяц'!$J:$J,$A67,'ДДС месяц'!$C:$C,G$2)</f>
        <v>0</v>
      </c>
      <c r="H67" s="31">
        <f>SUMIFS('ДДС месяц'!$E:$E,'ДДС месяц'!$F:$F,$A$1,'ДДС месяц'!$J:$J,$A67,'ДДС месяц'!$C:$C,H$2)</f>
        <v>0</v>
      </c>
      <c r="I67" s="31">
        <f>SUMIFS('ДДС месяц'!$E:$E,'ДДС месяц'!$F:$F,$A$1,'ДДС месяц'!$J:$J,$A67,'ДДС месяц'!$C:$C,I$2)</f>
        <v>0</v>
      </c>
      <c r="J67" s="31">
        <f>SUMIFS('ДДС месяц'!$E:$E,'ДДС месяц'!$F:$F,$A$1,'ДДС месяц'!$J:$J,$A67,'ДДС месяц'!$C:$C,J$2)</f>
        <v>0</v>
      </c>
      <c r="K67" s="31">
        <f>SUMIFS('ДДС месяц'!$E:$E,'ДДС месяц'!$F:$F,$A$1,'ДДС месяц'!$J:$J,$A67,'ДДС месяц'!$C:$C,K$2)</f>
        <v>0</v>
      </c>
      <c r="L67" s="31">
        <f>SUMIFS('ДДС месяц'!$E:$E,'ДДС месяц'!$F:$F,$A$1,'ДДС месяц'!$J:$J,$A67,'ДДС месяц'!$C:$C,L$2)</f>
        <v>0</v>
      </c>
      <c r="M67" s="31">
        <f>SUMIFS('ДДС месяц'!$E:$E,'ДДС месяц'!$F:$F,$A$1,'ДДС месяц'!$J:$J,$A67,'ДДС месяц'!$C:$C,M$2)</f>
        <v>0</v>
      </c>
    </row>
    <row r="68" hidden="1">
      <c r="A68" s="30"/>
      <c r="B68" s="31">
        <f>SUMIFS('ДДС месяц'!$E:$E,'ДДС месяц'!$F:$F,$A$1,'ДДС месяц'!$J:$J,$A68,'ДДС месяц'!$C:$C,B$2)</f>
        <v>0</v>
      </c>
      <c r="C68" s="31">
        <f>SUMIFS('ДДС месяц'!$E:$E,'ДДС месяц'!$F:$F,$A$1,'ДДС месяц'!$J:$J,$A68,'ДДС месяц'!$C:$C,C$2)</f>
        <v>0</v>
      </c>
      <c r="D68" s="31">
        <f>SUMIFS('ДДС месяц'!$E:$E,'ДДС месяц'!$F:$F,$A$1,'ДДС месяц'!$J:$J,$A68,'ДДС месяц'!$C:$C,D$2)</f>
        <v>0</v>
      </c>
      <c r="E68" s="31">
        <f>SUMIFS('ДДС месяц'!$E:$E,'ДДС месяц'!$F:$F,$A$1,'ДДС месяц'!$J:$J,$A68,'ДДС месяц'!$C:$C,E$2)</f>
        <v>0</v>
      </c>
      <c r="F68" s="31">
        <f>SUMIFS('ДДС месяц'!$E:$E,'ДДС месяц'!$F:$F,$A$1,'ДДС месяц'!$J:$J,$A68,'ДДС месяц'!$C:$C,F$2)</f>
        <v>0</v>
      </c>
      <c r="G68" s="31">
        <f>SUMIFS('ДДС месяц'!$E:$E,'ДДС месяц'!$F:$F,$A$1,'ДДС месяц'!$J:$J,$A68,'ДДС месяц'!$C:$C,G$2)</f>
        <v>0</v>
      </c>
      <c r="H68" s="31">
        <f>SUMIFS('ДДС месяц'!$E:$E,'ДДС месяц'!$F:$F,$A$1,'ДДС месяц'!$J:$J,$A68,'ДДС месяц'!$C:$C,H$2)</f>
        <v>0</v>
      </c>
      <c r="I68" s="31">
        <f>SUMIFS('ДДС месяц'!$E:$E,'ДДС месяц'!$F:$F,$A$1,'ДДС месяц'!$J:$J,$A68,'ДДС месяц'!$C:$C,I$2)</f>
        <v>0</v>
      </c>
      <c r="J68" s="31">
        <f>SUMIFS('ДДС месяц'!$E:$E,'ДДС месяц'!$F:$F,$A$1,'ДДС месяц'!$J:$J,$A68,'ДДС месяц'!$C:$C,J$2)</f>
        <v>0</v>
      </c>
      <c r="K68" s="31">
        <f>SUMIFS('ДДС месяц'!$E:$E,'ДДС месяц'!$F:$F,$A$1,'ДДС месяц'!$J:$J,$A68,'ДДС месяц'!$C:$C,K$2)</f>
        <v>0</v>
      </c>
      <c r="L68" s="31">
        <f>SUMIFS('ДДС месяц'!$E:$E,'ДДС месяц'!$F:$F,$A$1,'ДДС месяц'!$J:$J,$A68,'ДДС месяц'!$C:$C,L$2)</f>
        <v>0</v>
      </c>
      <c r="M68" s="31">
        <f>SUMIFS('ДДС месяц'!$E:$E,'ДДС месяц'!$F:$F,$A$1,'ДДС месяц'!$J:$J,$A68,'ДДС месяц'!$C:$C,M$2)</f>
        <v>0</v>
      </c>
    </row>
    <row r="69" hidden="1">
      <c r="A69" s="30"/>
      <c r="B69" s="31">
        <f>SUMIFS('ДДС месяц'!$E:$E,'ДДС месяц'!$F:$F,$A$1,'ДДС месяц'!$J:$J,$A69,'ДДС месяц'!$C:$C,B$2)</f>
        <v>0</v>
      </c>
      <c r="C69" s="31">
        <f>SUMIFS('ДДС месяц'!$E:$E,'ДДС месяц'!$F:$F,$A$1,'ДДС месяц'!$J:$J,$A69,'ДДС месяц'!$C:$C,C$2)</f>
        <v>0</v>
      </c>
      <c r="D69" s="31">
        <f>SUMIFS('ДДС месяц'!$E:$E,'ДДС месяц'!$F:$F,$A$1,'ДДС месяц'!$J:$J,$A69,'ДДС месяц'!$C:$C,D$2)</f>
        <v>0</v>
      </c>
      <c r="E69" s="31">
        <f>SUMIFS('ДДС месяц'!$E:$E,'ДДС месяц'!$F:$F,$A$1,'ДДС месяц'!$J:$J,$A69,'ДДС месяц'!$C:$C,E$2)</f>
        <v>0</v>
      </c>
      <c r="F69" s="31">
        <f>SUMIFS('ДДС месяц'!$E:$E,'ДДС месяц'!$F:$F,$A$1,'ДДС месяц'!$J:$J,$A69,'ДДС месяц'!$C:$C,F$2)</f>
        <v>0</v>
      </c>
      <c r="G69" s="31">
        <f>SUMIFS('ДДС месяц'!$E:$E,'ДДС месяц'!$F:$F,$A$1,'ДДС месяц'!$J:$J,$A69,'ДДС месяц'!$C:$C,G$2)</f>
        <v>0</v>
      </c>
      <c r="H69" s="31">
        <f>SUMIFS('ДДС месяц'!$E:$E,'ДДС месяц'!$F:$F,$A$1,'ДДС месяц'!$J:$J,$A69,'ДДС месяц'!$C:$C,H$2)</f>
        <v>0</v>
      </c>
      <c r="I69" s="31">
        <f>SUMIFS('ДДС месяц'!$E:$E,'ДДС месяц'!$F:$F,$A$1,'ДДС месяц'!$J:$J,$A69,'ДДС месяц'!$C:$C,I$2)</f>
        <v>0</v>
      </c>
      <c r="J69" s="31">
        <f>SUMIFS('ДДС месяц'!$E:$E,'ДДС месяц'!$F:$F,$A$1,'ДДС месяц'!$J:$J,$A69,'ДДС месяц'!$C:$C,J$2)</f>
        <v>0</v>
      </c>
      <c r="K69" s="31">
        <f>SUMIFS('ДДС месяц'!$E:$E,'ДДС месяц'!$F:$F,$A$1,'ДДС месяц'!$J:$J,$A69,'ДДС месяц'!$C:$C,K$2)</f>
        <v>0</v>
      </c>
      <c r="L69" s="31">
        <f>SUMIFS('ДДС месяц'!$E:$E,'ДДС месяц'!$F:$F,$A$1,'ДДС месяц'!$J:$J,$A69,'ДДС месяц'!$C:$C,L$2)</f>
        <v>0</v>
      </c>
      <c r="M69" s="31">
        <f>SUMIFS('ДДС месяц'!$E:$E,'ДДС месяц'!$F:$F,$A$1,'ДДС месяц'!$J:$J,$A69,'ДДС месяц'!$C:$C,M$2)</f>
        <v>0</v>
      </c>
    </row>
    <row r="70" hidden="1">
      <c r="A70" s="30"/>
      <c r="B70" s="31">
        <f>SUMIFS('ДДС месяц'!$E:$E,'ДДС месяц'!$F:$F,$A$1,'ДДС месяц'!$J:$J,$A70,'ДДС месяц'!$C:$C,B$2)</f>
        <v>0</v>
      </c>
      <c r="C70" s="31">
        <f>SUMIFS('ДДС месяц'!$E:$E,'ДДС месяц'!$F:$F,$A$1,'ДДС месяц'!$J:$J,$A70,'ДДС месяц'!$C:$C,C$2)</f>
        <v>0</v>
      </c>
      <c r="D70" s="31">
        <f>SUMIFS('ДДС месяц'!$E:$E,'ДДС месяц'!$F:$F,$A$1,'ДДС месяц'!$J:$J,$A70,'ДДС месяц'!$C:$C,D$2)</f>
        <v>0</v>
      </c>
      <c r="E70" s="31">
        <f>SUMIFS('ДДС месяц'!$E:$E,'ДДС месяц'!$F:$F,$A$1,'ДДС месяц'!$J:$J,$A70,'ДДС месяц'!$C:$C,E$2)</f>
        <v>0</v>
      </c>
      <c r="F70" s="31">
        <f>SUMIFS('ДДС месяц'!$E:$E,'ДДС месяц'!$F:$F,$A$1,'ДДС месяц'!$J:$J,$A70,'ДДС месяц'!$C:$C,F$2)</f>
        <v>0</v>
      </c>
      <c r="G70" s="31">
        <f>SUMIFS('ДДС месяц'!$E:$E,'ДДС месяц'!$F:$F,$A$1,'ДДС месяц'!$J:$J,$A70,'ДДС месяц'!$C:$C,G$2)</f>
        <v>0</v>
      </c>
      <c r="H70" s="31">
        <f>SUMIFS('ДДС месяц'!$E:$E,'ДДС месяц'!$F:$F,$A$1,'ДДС месяц'!$J:$J,$A70,'ДДС месяц'!$C:$C,H$2)</f>
        <v>0</v>
      </c>
      <c r="I70" s="31">
        <f>SUMIFS('ДДС месяц'!$E:$E,'ДДС месяц'!$F:$F,$A$1,'ДДС месяц'!$J:$J,$A70,'ДДС месяц'!$C:$C,I$2)</f>
        <v>0</v>
      </c>
      <c r="J70" s="31">
        <f>SUMIFS('ДДС месяц'!$E:$E,'ДДС месяц'!$F:$F,$A$1,'ДДС месяц'!$J:$J,$A70,'ДДС месяц'!$C:$C,J$2)</f>
        <v>0</v>
      </c>
      <c r="K70" s="31">
        <f>SUMIFS('ДДС месяц'!$E:$E,'ДДС месяц'!$F:$F,$A$1,'ДДС месяц'!$J:$J,$A70,'ДДС месяц'!$C:$C,K$2)</f>
        <v>0</v>
      </c>
      <c r="L70" s="31">
        <f>SUMIFS('ДДС месяц'!$E:$E,'ДДС месяц'!$F:$F,$A$1,'ДДС месяц'!$J:$J,$A70,'ДДС месяц'!$C:$C,L$2)</f>
        <v>0</v>
      </c>
      <c r="M70" s="31">
        <f>SUMIFS('ДДС месяц'!$E:$E,'ДДС месяц'!$F:$F,$A$1,'ДДС месяц'!$J:$J,$A70,'ДДС месяц'!$C:$C,M$2)</f>
        <v>0</v>
      </c>
    </row>
    <row r="71" hidden="1">
      <c r="A71" s="30"/>
      <c r="B71" s="31">
        <f>SUMIFS('ДДС месяц'!$E:$E,'ДДС месяц'!$F:$F,$A$1,'ДДС месяц'!$J:$J,$A71,'ДДС месяц'!$C:$C,B$2)</f>
        <v>0</v>
      </c>
      <c r="C71" s="31">
        <f>SUMIFS('ДДС месяц'!$E:$E,'ДДС месяц'!$F:$F,$A$1,'ДДС месяц'!$J:$J,$A71,'ДДС месяц'!$C:$C,C$2)</f>
        <v>0</v>
      </c>
      <c r="D71" s="31">
        <f>SUMIFS('ДДС месяц'!$E:$E,'ДДС месяц'!$F:$F,$A$1,'ДДС месяц'!$J:$J,$A71,'ДДС месяц'!$C:$C,D$2)</f>
        <v>0</v>
      </c>
      <c r="E71" s="31">
        <f>SUMIFS('ДДС месяц'!$E:$E,'ДДС месяц'!$F:$F,$A$1,'ДДС месяц'!$J:$J,$A71,'ДДС месяц'!$C:$C,E$2)</f>
        <v>0</v>
      </c>
      <c r="F71" s="31">
        <f>SUMIFS('ДДС месяц'!$E:$E,'ДДС месяц'!$F:$F,$A$1,'ДДС месяц'!$J:$J,$A71,'ДДС месяц'!$C:$C,F$2)</f>
        <v>0</v>
      </c>
      <c r="G71" s="31">
        <f>SUMIFS('ДДС месяц'!$E:$E,'ДДС месяц'!$F:$F,$A$1,'ДДС месяц'!$J:$J,$A71,'ДДС месяц'!$C:$C,G$2)</f>
        <v>0</v>
      </c>
      <c r="H71" s="31">
        <f>SUMIFS('ДДС месяц'!$E:$E,'ДДС месяц'!$F:$F,$A$1,'ДДС месяц'!$J:$J,$A71,'ДДС месяц'!$C:$C,H$2)</f>
        <v>0</v>
      </c>
      <c r="I71" s="31">
        <f>SUMIFS('ДДС месяц'!$E:$E,'ДДС месяц'!$F:$F,$A$1,'ДДС месяц'!$J:$J,$A71,'ДДС месяц'!$C:$C,I$2)</f>
        <v>0</v>
      </c>
      <c r="J71" s="31">
        <f>SUMIFS('ДДС месяц'!$E:$E,'ДДС месяц'!$F:$F,$A$1,'ДДС месяц'!$J:$J,$A71,'ДДС месяц'!$C:$C,J$2)</f>
        <v>0</v>
      </c>
      <c r="K71" s="31">
        <f>SUMIFS('ДДС месяц'!$E:$E,'ДДС месяц'!$F:$F,$A$1,'ДДС месяц'!$J:$J,$A71,'ДДС месяц'!$C:$C,K$2)</f>
        <v>0</v>
      </c>
      <c r="L71" s="31">
        <f>SUMIFS('ДДС месяц'!$E:$E,'ДДС месяц'!$F:$F,$A$1,'ДДС месяц'!$J:$J,$A71,'ДДС месяц'!$C:$C,L$2)</f>
        <v>0</v>
      </c>
      <c r="M71" s="31">
        <f>SUMIFS('ДДС месяц'!$E:$E,'ДДС месяц'!$F:$F,$A$1,'ДДС месяц'!$J:$J,$A71,'ДДС месяц'!$C:$C,M$2)</f>
        <v>0</v>
      </c>
    </row>
    <row r="72" hidden="1">
      <c r="A72" s="30"/>
      <c r="B72" s="31">
        <f>SUMIFS('ДДС месяц'!$E:$E,'ДДС месяц'!$F:$F,$A$1,'ДДС месяц'!$J:$J,$A72,'ДДС месяц'!$C:$C,B$2)</f>
        <v>0</v>
      </c>
      <c r="C72" s="31">
        <f>SUMIFS('ДДС месяц'!$E:$E,'ДДС месяц'!$F:$F,$A$1,'ДДС месяц'!$J:$J,$A72,'ДДС месяц'!$C:$C,C$2)</f>
        <v>0</v>
      </c>
      <c r="D72" s="31">
        <f>SUMIFS('ДДС месяц'!$E:$E,'ДДС месяц'!$F:$F,$A$1,'ДДС месяц'!$J:$J,$A72,'ДДС месяц'!$C:$C,D$2)</f>
        <v>0</v>
      </c>
      <c r="E72" s="31">
        <f>SUMIFS('ДДС месяц'!$E:$E,'ДДС месяц'!$F:$F,$A$1,'ДДС месяц'!$J:$J,$A72,'ДДС месяц'!$C:$C,E$2)</f>
        <v>0</v>
      </c>
      <c r="F72" s="31">
        <f>SUMIFS('ДДС месяц'!$E:$E,'ДДС месяц'!$F:$F,$A$1,'ДДС месяц'!$J:$J,$A72,'ДДС месяц'!$C:$C,F$2)</f>
        <v>0</v>
      </c>
      <c r="G72" s="31">
        <f>SUMIFS('ДДС месяц'!$E:$E,'ДДС месяц'!$F:$F,$A$1,'ДДС месяц'!$J:$J,$A72,'ДДС месяц'!$C:$C,G$2)</f>
        <v>0</v>
      </c>
      <c r="H72" s="31">
        <f>SUMIFS('ДДС месяц'!$E:$E,'ДДС месяц'!$F:$F,$A$1,'ДДС месяц'!$J:$J,$A72,'ДДС месяц'!$C:$C,H$2)</f>
        <v>0</v>
      </c>
      <c r="I72" s="31">
        <f>SUMIFS('ДДС месяц'!$E:$E,'ДДС месяц'!$F:$F,$A$1,'ДДС месяц'!$J:$J,$A72,'ДДС месяц'!$C:$C,I$2)</f>
        <v>0</v>
      </c>
      <c r="J72" s="31">
        <f>SUMIFS('ДДС месяц'!$E:$E,'ДДС месяц'!$F:$F,$A$1,'ДДС месяц'!$J:$J,$A72,'ДДС месяц'!$C:$C,J$2)</f>
        <v>0</v>
      </c>
      <c r="K72" s="31">
        <f>SUMIFS('ДДС месяц'!$E:$E,'ДДС месяц'!$F:$F,$A$1,'ДДС месяц'!$J:$J,$A72,'ДДС месяц'!$C:$C,K$2)</f>
        <v>0</v>
      </c>
      <c r="L72" s="31">
        <f>SUMIFS('ДДС месяц'!$E:$E,'ДДС месяц'!$F:$F,$A$1,'ДДС месяц'!$J:$J,$A72,'ДДС месяц'!$C:$C,L$2)</f>
        <v>0</v>
      </c>
      <c r="M72" s="31">
        <f>SUMIFS('ДДС месяц'!$E:$E,'ДДС месяц'!$F:$F,$A$1,'ДДС месяц'!$J:$J,$A72,'ДДС месяц'!$C:$C,M$2)</f>
        <v>0</v>
      </c>
    </row>
    <row r="73" hidden="1">
      <c r="A73" s="30"/>
      <c r="B73" s="31">
        <f>SUMIFS('ДДС месяц'!$E:$E,'ДДС месяц'!$F:$F,$A$1,'ДДС месяц'!$J:$J,$A73,'ДДС месяц'!$C:$C,B$2)</f>
        <v>0</v>
      </c>
      <c r="C73" s="31">
        <f>SUMIFS('ДДС месяц'!$E:$E,'ДДС месяц'!$F:$F,$A$1,'ДДС месяц'!$J:$J,$A73,'ДДС месяц'!$C:$C,C$2)</f>
        <v>0</v>
      </c>
      <c r="D73" s="31">
        <f>SUMIFS('ДДС месяц'!$E:$E,'ДДС месяц'!$F:$F,$A$1,'ДДС месяц'!$J:$J,$A73,'ДДС месяц'!$C:$C,D$2)</f>
        <v>0</v>
      </c>
      <c r="E73" s="31">
        <f>SUMIFS('ДДС месяц'!$E:$E,'ДДС месяц'!$F:$F,$A$1,'ДДС месяц'!$J:$J,$A73,'ДДС месяц'!$C:$C,E$2)</f>
        <v>0</v>
      </c>
      <c r="F73" s="31">
        <f>SUMIFS('ДДС месяц'!$E:$E,'ДДС месяц'!$F:$F,$A$1,'ДДС месяц'!$J:$J,$A73,'ДДС месяц'!$C:$C,F$2)</f>
        <v>0</v>
      </c>
      <c r="G73" s="31">
        <f>SUMIFS('ДДС месяц'!$E:$E,'ДДС месяц'!$F:$F,$A$1,'ДДС месяц'!$J:$J,$A73,'ДДС месяц'!$C:$C,G$2)</f>
        <v>0</v>
      </c>
      <c r="H73" s="31">
        <f>SUMIFS('ДДС месяц'!$E:$E,'ДДС месяц'!$F:$F,$A$1,'ДДС месяц'!$J:$J,$A73,'ДДС месяц'!$C:$C,H$2)</f>
        <v>0</v>
      </c>
      <c r="I73" s="31">
        <f>SUMIFS('ДДС месяц'!$E:$E,'ДДС месяц'!$F:$F,$A$1,'ДДС месяц'!$J:$J,$A73,'ДДС месяц'!$C:$C,I$2)</f>
        <v>0</v>
      </c>
      <c r="J73" s="31">
        <f>SUMIFS('ДДС месяц'!$E:$E,'ДДС месяц'!$F:$F,$A$1,'ДДС месяц'!$J:$J,$A73,'ДДС месяц'!$C:$C,J$2)</f>
        <v>0</v>
      </c>
      <c r="K73" s="31">
        <f>SUMIFS('ДДС месяц'!$E:$E,'ДДС месяц'!$F:$F,$A$1,'ДДС месяц'!$J:$J,$A73,'ДДС месяц'!$C:$C,K$2)</f>
        <v>0</v>
      </c>
      <c r="L73" s="31">
        <f>SUMIFS('ДДС месяц'!$E:$E,'ДДС месяц'!$F:$F,$A$1,'ДДС месяц'!$J:$J,$A73,'ДДС месяц'!$C:$C,L$2)</f>
        <v>0</v>
      </c>
      <c r="M73" s="31">
        <f>SUMIFS('ДДС месяц'!$E:$E,'ДДС месяц'!$F:$F,$A$1,'ДДС месяц'!$J:$J,$A73,'ДДС месяц'!$C:$C,M$2)</f>
        <v>0</v>
      </c>
    </row>
    <row r="74" hidden="1">
      <c r="A74" s="30"/>
      <c r="B74" s="31">
        <f>SUMIFS('ДДС месяц'!$E:$E,'ДДС месяц'!$F:$F,$A$1,'ДДС месяц'!$J:$J,$A74,'ДДС месяц'!$C:$C,B$2)</f>
        <v>0</v>
      </c>
      <c r="C74" s="31">
        <f>SUMIFS('ДДС месяц'!$E:$E,'ДДС месяц'!$F:$F,$A$1,'ДДС месяц'!$J:$J,$A74,'ДДС месяц'!$C:$C,C$2)</f>
        <v>0</v>
      </c>
      <c r="D74" s="31">
        <f>SUMIFS('ДДС месяц'!$E:$E,'ДДС месяц'!$F:$F,$A$1,'ДДС месяц'!$J:$J,$A74,'ДДС месяц'!$C:$C,D$2)</f>
        <v>0</v>
      </c>
      <c r="E74" s="31">
        <f>SUMIFS('ДДС месяц'!$E:$E,'ДДС месяц'!$F:$F,$A$1,'ДДС месяц'!$J:$J,$A74,'ДДС месяц'!$C:$C,E$2)</f>
        <v>0</v>
      </c>
      <c r="F74" s="31">
        <f>SUMIFS('ДДС месяц'!$E:$E,'ДДС месяц'!$F:$F,$A$1,'ДДС месяц'!$J:$J,$A74,'ДДС месяц'!$C:$C,F$2)</f>
        <v>0</v>
      </c>
      <c r="G74" s="31">
        <f>SUMIFS('ДДС месяц'!$E:$E,'ДДС месяц'!$F:$F,$A$1,'ДДС месяц'!$J:$J,$A74,'ДДС месяц'!$C:$C,G$2)</f>
        <v>0</v>
      </c>
      <c r="H74" s="31">
        <f>SUMIFS('ДДС месяц'!$E:$E,'ДДС месяц'!$F:$F,$A$1,'ДДС месяц'!$J:$J,$A74,'ДДС месяц'!$C:$C,H$2)</f>
        <v>0</v>
      </c>
      <c r="I74" s="31">
        <f>SUMIFS('ДДС месяц'!$E:$E,'ДДС месяц'!$F:$F,$A$1,'ДДС месяц'!$J:$J,$A74,'ДДС месяц'!$C:$C,I$2)</f>
        <v>0</v>
      </c>
      <c r="J74" s="31">
        <f>SUMIFS('ДДС месяц'!$E:$E,'ДДС месяц'!$F:$F,$A$1,'ДДС месяц'!$J:$J,$A74,'ДДС месяц'!$C:$C,J$2)</f>
        <v>0</v>
      </c>
      <c r="K74" s="31">
        <f>SUMIFS('ДДС месяц'!$E:$E,'ДДС месяц'!$F:$F,$A$1,'ДДС месяц'!$J:$J,$A74,'ДДС месяц'!$C:$C,K$2)</f>
        <v>0</v>
      </c>
      <c r="L74" s="31">
        <f>SUMIFS('ДДС месяц'!$E:$E,'ДДС месяц'!$F:$F,$A$1,'ДДС месяц'!$J:$J,$A74,'ДДС месяц'!$C:$C,L$2)</f>
        <v>0</v>
      </c>
      <c r="M74" s="31">
        <f>SUMIFS('ДДС месяц'!$E:$E,'ДДС месяц'!$F:$F,$A$1,'ДДС месяц'!$J:$J,$A74,'ДДС месяц'!$C:$C,M$2)</f>
        <v>0</v>
      </c>
    </row>
    <row r="75" hidden="1">
      <c r="A75" s="30"/>
      <c r="B75" s="31">
        <f>SUMIFS('ДДС месяц'!$E:$E,'ДДС месяц'!$F:$F,$A$1,'ДДС месяц'!$J:$J,$A75,'ДДС месяц'!$C:$C,B$2)</f>
        <v>0</v>
      </c>
      <c r="C75" s="31">
        <f>SUMIFS('ДДС месяц'!$E:$E,'ДДС месяц'!$F:$F,$A$1,'ДДС месяц'!$J:$J,$A75,'ДДС месяц'!$C:$C,C$2)</f>
        <v>0</v>
      </c>
      <c r="D75" s="31">
        <f>SUMIFS('ДДС месяц'!$E:$E,'ДДС месяц'!$F:$F,$A$1,'ДДС месяц'!$J:$J,$A75,'ДДС месяц'!$C:$C,D$2)</f>
        <v>0</v>
      </c>
      <c r="E75" s="31">
        <f>SUMIFS('ДДС месяц'!$E:$E,'ДДС месяц'!$F:$F,$A$1,'ДДС месяц'!$J:$J,$A75,'ДДС месяц'!$C:$C,E$2)</f>
        <v>0</v>
      </c>
      <c r="F75" s="31">
        <f>SUMIFS('ДДС месяц'!$E:$E,'ДДС месяц'!$F:$F,$A$1,'ДДС месяц'!$J:$J,$A75,'ДДС месяц'!$C:$C,F$2)</f>
        <v>0</v>
      </c>
      <c r="G75" s="31">
        <f>SUMIFS('ДДС месяц'!$E:$E,'ДДС месяц'!$F:$F,$A$1,'ДДС месяц'!$J:$J,$A75,'ДДС месяц'!$C:$C,G$2)</f>
        <v>0</v>
      </c>
      <c r="H75" s="31">
        <f>SUMIFS('ДДС месяц'!$E:$E,'ДДС месяц'!$F:$F,$A$1,'ДДС месяц'!$J:$J,$A75,'ДДС месяц'!$C:$C,H$2)</f>
        <v>0</v>
      </c>
      <c r="I75" s="31">
        <f>SUMIFS('ДДС месяц'!$E:$E,'ДДС месяц'!$F:$F,$A$1,'ДДС месяц'!$J:$J,$A75,'ДДС месяц'!$C:$C,I$2)</f>
        <v>0</v>
      </c>
      <c r="J75" s="31">
        <f>SUMIFS('ДДС месяц'!$E:$E,'ДДС месяц'!$F:$F,$A$1,'ДДС месяц'!$J:$J,$A75,'ДДС месяц'!$C:$C,J$2)</f>
        <v>0</v>
      </c>
      <c r="K75" s="31">
        <f>SUMIFS('ДДС месяц'!$E:$E,'ДДС месяц'!$F:$F,$A$1,'ДДС месяц'!$J:$J,$A75,'ДДС месяц'!$C:$C,K$2)</f>
        <v>0</v>
      </c>
      <c r="L75" s="31">
        <f>SUMIFS('ДДС месяц'!$E:$E,'ДДС месяц'!$F:$F,$A$1,'ДДС месяц'!$J:$J,$A75,'ДДС месяц'!$C:$C,L$2)</f>
        <v>0</v>
      </c>
      <c r="M75" s="31">
        <f>SUMIFS('ДДС месяц'!$E:$E,'ДДС месяц'!$F:$F,$A$1,'ДДС месяц'!$J:$J,$A75,'ДДС месяц'!$C:$C,M$2)</f>
        <v>0</v>
      </c>
    </row>
    <row r="76" hidden="1">
      <c r="A76" s="30"/>
      <c r="B76" s="31">
        <f>SUMIFS('ДДС месяц'!$E:$E,'ДДС месяц'!$F:$F,$A$1,'ДДС месяц'!$J:$J,$A76,'ДДС месяц'!$C:$C,B$2)</f>
        <v>0</v>
      </c>
      <c r="C76" s="31">
        <f>SUMIFS('ДДС месяц'!$E:$E,'ДДС месяц'!$F:$F,$A$1,'ДДС месяц'!$J:$J,$A76,'ДДС месяц'!$C:$C,C$2)</f>
        <v>0</v>
      </c>
      <c r="D76" s="31">
        <f>SUMIFS('ДДС месяц'!$E:$E,'ДДС месяц'!$F:$F,$A$1,'ДДС месяц'!$J:$J,$A76,'ДДС месяц'!$C:$C,D$2)</f>
        <v>0</v>
      </c>
      <c r="E76" s="31">
        <f>SUMIFS('ДДС месяц'!$E:$E,'ДДС месяц'!$F:$F,$A$1,'ДДС месяц'!$J:$J,$A76,'ДДС месяц'!$C:$C,E$2)</f>
        <v>0</v>
      </c>
      <c r="F76" s="31">
        <f>SUMIFS('ДДС месяц'!$E:$E,'ДДС месяц'!$F:$F,$A$1,'ДДС месяц'!$J:$J,$A76,'ДДС месяц'!$C:$C,F$2)</f>
        <v>0</v>
      </c>
      <c r="G76" s="31">
        <f>SUMIFS('ДДС месяц'!$E:$E,'ДДС месяц'!$F:$F,$A$1,'ДДС месяц'!$J:$J,$A76,'ДДС месяц'!$C:$C,G$2)</f>
        <v>0</v>
      </c>
      <c r="H76" s="31">
        <f>SUMIFS('ДДС месяц'!$E:$E,'ДДС месяц'!$F:$F,$A$1,'ДДС месяц'!$J:$J,$A76,'ДДС месяц'!$C:$C,H$2)</f>
        <v>0</v>
      </c>
      <c r="I76" s="31">
        <f>SUMIFS('ДДС месяц'!$E:$E,'ДДС месяц'!$F:$F,$A$1,'ДДС месяц'!$J:$J,$A76,'ДДС месяц'!$C:$C,I$2)</f>
        <v>0</v>
      </c>
      <c r="J76" s="31">
        <f>SUMIFS('ДДС месяц'!$E:$E,'ДДС месяц'!$F:$F,$A$1,'ДДС месяц'!$J:$J,$A76,'ДДС месяц'!$C:$C,J$2)</f>
        <v>0</v>
      </c>
      <c r="K76" s="31">
        <f>SUMIFS('ДДС месяц'!$E:$E,'ДДС месяц'!$F:$F,$A$1,'ДДС месяц'!$J:$J,$A76,'ДДС месяц'!$C:$C,K$2)</f>
        <v>0</v>
      </c>
      <c r="L76" s="31">
        <f>SUMIFS('ДДС месяц'!$E:$E,'ДДС месяц'!$F:$F,$A$1,'ДДС месяц'!$J:$J,$A76,'ДДС месяц'!$C:$C,L$2)</f>
        <v>0</v>
      </c>
      <c r="M76" s="31">
        <f>SUMIFS('ДДС месяц'!$E:$E,'ДДС месяц'!$F:$F,$A$1,'ДДС месяц'!$J:$J,$A76,'ДДС месяц'!$C:$C,M$2)</f>
        <v>0</v>
      </c>
    </row>
    <row r="77" hidden="1">
      <c r="A77" s="30"/>
      <c r="B77" s="31">
        <f>SUMIFS('ДДС месяц'!$E:$E,'ДДС месяц'!$F:$F,$A$1,'ДДС месяц'!$J:$J,$A77,'ДДС месяц'!$C:$C,B$2)</f>
        <v>0</v>
      </c>
      <c r="C77" s="31">
        <f>SUMIFS('ДДС месяц'!$E:$E,'ДДС месяц'!$F:$F,$A$1,'ДДС месяц'!$J:$J,$A77,'ДДС месяц'!$C:$C,C$2)</f>
        <v>0</v>
      </c>
      <c r="D77" s="31">
        <f>SUMIFS('ДДС месяц'!$E:$E,'ДДС месяц'!$F:$F,$A$1,'ДДС месяц'!$J:$J,$A77,'ДДС месяц'!$C:$C,D$2)</f>
        <v>0</v>
      </c>
      <c r="E77" s="31">
        <f>SUMIFS('ДДС месяц'!$E:$E,'ДДС месяц'!$F:$F,$A$1,'ДДС месяц'!$J:$J,$A77,'ДДС месяц'!$C:$C,E$2)</f>
        <v>0</v>
      </c>
      <c r="F77" s="31">
        <f>SUMIFS('ДДС месяц'!$E:$E,'ДДС месяц'!$F:$F,$A$1,'ДДС месяц'!$J:$J,$A77,'ДДС месяц'!$C:$C,F$2)</f>
        <v>0</v>
      </c>
      <c r="G77" s="31">
        <f>SUMIFS('ДДС месяц'!$E:$E,'ДДС месяц'!$F:$F,$A$1,'ДДС месяц'!$J:$J,$A77,'ДДС месяц'!$C:$C,G$2)</f>
        <v>0</v>
      </c>
      <c r="H77" s="31">
        <f>SUMIFS('ДДС месяц'!$E:$E,'ДДС месяц'!$F:$F,$A$1,'ДДС месяц'!$J:$J,$A77,'ДДС месяц'!$C:$C,H$2)</f>
        <v>0</v>
      </c>
      <c r="I77" s="31">
        <f>SUMIFS('ДДС месяц'!$E:$E,'ДДС месяц'!$F:$F,$A$1,'ДДС месяц'!$J:$J,$A77,'ДДС месяц'!$C:$C,I$2)</f>
        <v>0</v>
      </c>
      <c r="J77" s="31">
        <f>SUMIFS('ДДС месяц'!$E:$E,'ДДС месяц'!$F:$F,$A$1,'ДДС месяц'!$J:$J,$A77,'ДДС месяц'!$C:$C,J$2)</f>
        <v>0</v>
      </c>
      <c r="K77" s="31">
        <f>SUMIFS('ДДС месяц'!$E:$E,'ДДС месяц'!$F:$F,$A$1,'ДДС месяц'!$J:$J,$A77,'ДДС месяц'!$C:$C,K$2)</f>
        <v>0</v>
      </c>
      <c r="L77" s="31">
        <f>SUMIFS('ДДС месяц'!$E:$E,'ДДС месяц'!$F:$F,$A$1,'ДДС месяц'!$J:$J,$A77,'ДДС месяц'!$C:$C,L$2)</f>
        <v>0</v>
      </c>
      <c r="M77" s="31">
        <f>SUMIFS('ДДС месяц'!$E:$E,'ДДС месяц'!$F:$F,$A$1,'ДДС месяц'!$J:$J,$A77,'ДДС месяц'!$C:$C,M$2)</f>
        <v>0</v>
      </c>
    </row>
    <row r="78" hidden="1">
      <c r="A78" s="30"/>
      <c r="B78" s="31">
        <f>SUMIFS('ДДС месяц'!$E:$E,'ДДС месяц'!$F:$F,$A$1,'ДДС месяц'!$J:$J,$A78,'ДДС месяц'!$C:$C,B$2)</f>
        <v>0</v>
      </c>
      <c r="C78" s="31">
        <f>SUMIFS('ДДС месяц'!$E:$E,'ДДС месяц'!$F:$F,$A$1,'ДДС месяц'!$J:$J,$A78,'ДДС месяц'!$C:$C,C$2)</f>
        <v>0</v>
      </c>
      <c r="D78" s="31">
        <f>SUMIFS('ДДС месяц'!$E:$E,'ДДС месяц'!$F:$F,$A$1,'ДДС месяц'!$J:$J,$A78,'ДДС месяц'!$C:$C,D$2)</f>
        <v>0</v>
      </c>
      <c r="E78" s="31">
        <f>SUMIFS('ДДС месяц'!$E:$E,'ДДС месяц'!$F:$F,$A$1,'ДДС месяц'!$J:$J,$A78,'ДДС месяц'!$C:$C,E$2)</f>
        <v>0</v>
      </c>
      <c r="F78" s="31">
        <f>SUMIFS('ДДС месяц'!$E:$E,'ДДС месяц'!$F:$F,$A$1,'ДДС месяц'!$J:$J,$A78,'ДДС месяц'!$C:$C,F$2)</f>
        <v>0</v>
      </c>
      <c r="G78" s="31">
        <f>SUMIFS('ДДС месяц'!$E:$E,'ДДС месяц'!$F:$F,$A$1,'ДДС месяц'!$J:$J,$A78,'ДДС месяц'!$C:$C,G$2)</f>
        <v>0</v>
      </c>
      <c r="H78" s="31">
        <f>SUMIFS('ДДС месяц'!$E:$E,'ДДС месяц'!$F:$F,$A$1,'ДДС месяц'!$J:$J,$A78,'ДДС месяц'!$C:$C,H$2)</f>
        <v>0</v>
      </c>
      <c r="I78" s="31">
        <f>SUMIFS('ДДС месяц'!$E:$E,'ДДС месяц'!$F:$F,$A$1,'ДДС месяц'!$J:$J,$A78,'ДДС месяц'!$C:$C,I$2)</f>
        <v>0</v>
      </c>
      <c r="J78" s="31">
        <f>SUMIFS('ДДС месяц'!$E:$E,'ДДС месяц'!$F:$F,$A$1,'ДДС месяц'!$J:$J,$A78,'ДДС месяц'!$C:$C,J$2)</f>
        <v>0</v>
      </c>
      <c r="K78" s="31">
        <f>SUMIFS('ДДС месяц'!$E:$E,'ДДС месяц'!$F:$F,$A$1,'ДДС месяц'!$J:$J,$A78,'ДДС месяц'!$C:$C,K$2)</f>
        <v>0</v>
      </c>
      <c r="L78" s="31">
        <f>SUMIFS('ДДС месяц'!$E:$E,'ДДС месяц'!$F:$F,$A$1,'ДДС месяц'!$J:$J,$A78,'ДДС месяц'!$C:$C,L$2)</f>
        <v>0</v>
      </c>
      <c r="M78" s="31">
        <f>SUMIFS('ДДС месяц'!$E:$E,'ДДС месяц'!$F:$F,$A$1,'ДДС месяц'!$J:$J,$A78,'ДДС месяц'!$C:$C,M$2)</f>
        <v>0</v>
      </c>
    </row>
    <row r="79" hidden="1">
      <c r="A79" s="30"/>
      <c r="B79" s="31">
        <f>SUMIFS('ДДС месяц'!$E:$E,'ДДС месяц'!$F:$F,$A$1,'ДДС месяц'!$J:$J,$A79,'ДДС месяц'!$C:$C,B$2)</f>
        <v>0</v>
      </c>
      <c r="C79" s="31">
        <f>SUMIFS('ДДС месяц'!$E:$E,'ДДС месяц'!$F:$F,$A$1,'ДДС месяц'!$J:$J,$A79,'ДДС месяц'!$C:$C,C$2)</f>
        <v>0</v>
      </c>
      <c r="D79" s="31">
        <f>SUMIFS('ДДС месяц'!$E:$E,'ДДС месяц'!$F:$F,$A$1,'ДДС месяц'!$J:$J,$A79,'ДДС месяц'!$C:$C,D$2)</f>
        <v>0</v>
      </c>
      <c r="E79" s="31">
        <f>SUMIFS('ДДС месяц'!$E:$E,'ДДС месяц'!$F:$F,$A$1,'ДДС месяц'!$J:$J,$A79,'ДДС месяц'!$C:$C,E$2)</f>
        <v>0</v>
      </c>
      <c r="F79" s="31">
        <f>SUMIFS('ДДС месяц'!$E:$E,'ДДС месяц'!$F:$F,$A$1,'ДДС месяц'!$J:$J,$A79,'ДДС месяц'!$C:$C,F$2)</f>
        <v>0</v>
      </c>
      <c r="G79" s="31">
        <f>SUMIFS('ДДС месяц'!$E:$E,'ДДС месяц'!$F:$F,$A$1,'ДДС месяц'!$J:$J,$A79,'ДДС месяц'!$C:$C,G$2)</f>
        <v>0</v>
      </c>
      <c r="H79" s="31">
        <f>SUMIFS('ДДС месяц'!$E:$E,'ДДС месяц'!$F:$F,$A$1,'ДДС месяц'!$J:$J,$A79,'ДДС месяц'!$C:$C,H$2)</f>
        <v>0</v>
      </c>
      <c r="I79" s="31">
        <f>SUMIFS('ДДС месяц'!$E:$E,'ДДС месяц'!$F:$F,$A$1,'ДДС месяц'!$J:$J,$A79,'ДДС месяц'!$C:$C,I$2)</f>
        <v>0</v>
      </c>
      <c r="J79" s="31">
        <f>SUMIFS('ДДС месяц'!$E:$E,'ДДС месяц'!$F:$F,$A$1,'ДДС месяц'!$J:$J,$A79,'ДДС месяц'!$C:$C,J$2)</f>
        <v>0</v>
      </c>
      <c r="K79" s="31">
        <f>SUMIFS('ДДС месяц'!$E:$E,'ДДС месяц'!$F:$F,$A$1,'ДДС месяц'!$J:$J,$A79,'ДДС месяц'!$C:$C,K$2)</f>
        <v>0</v>
      </c>
      <c r="L79" s="31">
        <f>SUMIFS('ДДС месяц'!$E:$E,'ДДС месяц'!$F:$F,$A$1,'ДДС месяц'!$J:$J,$A79,'ДДС месяц'!$C:$C,L$2)</f>
        <v>0</v>
      </c>
      <c r="M79" s="31">
        <f>SUMIFS('ДДС месяц'!$E:$E,'ДДС месяц'!$F:$F,$A$1,'ДДС месяц'!$J:$J,$A79,'ДДС месяц'!$C:$C,M$2)</f>
        <v>0</v>
      </c>
    </row>
    <row r="80" hidden="1">
      <c r="A80" s="30"/>
      <c r="B80" s="31">
        <f>SUMIFS('ДДС месяц'!$E:$E,'ДДС месяц'!$F:$F,$A$1,'ДДС месяц'!$J:$J,$A80,'ДДС месяц'!$C:$C,B$2)</f>
        <v>0</v>
      </c>
      <c r="C80" s="31">
        <f>SUMIFS('ДДС месяц'!$E:$E,'ДДС месяц'!$F:$F,$A$1,'ДДС месяц'!$J:$J,$A80,'ДДС месяц'!$C:$C,C$2)</f>
        <v>0</v>
      </c>
      <c r="D80" s="31">
        <f>SUMIFS('ДДС месяц'!$E:$E,'ДДС месяц'!$F:$F,$A$1,'ДДС месяц'!$J:$J,$A80,'ДДС месяц'!$C:$C,D$2)</f>
        <v>0</v>
      </c>
      <c r="E80" s="31">
        <f>SUMIFS('ДДС месяц'!$E:$E,'ДДС месяц'!$F:$F,$A$1,'ДДС месяц'!$J:$J,$A80,'ДДС месяц'!$C:$C,E$2)</f>
        <v>0</v>
      </c>
      <c r="F80" s="31">
        <f>SUMIFS('ДДС месяц'!$E:$E,'ДДС месяц'!$F:$F,$A$1,'ДДС месяц'!$J:$J,$A80,'ДДС месяц'!$C:$C,F$2)</f>
        <v>0</v>
      </c>
      <c r="G80" s="31">
        <f>SUMIFS('ДДС месяц'!$E:$E,'ДДС месяц'!$F:$F,$A$1,'ДДС месяц'!$J:$J,$A80,'ДДС месяц'!$C:$C,G$2)</f>
        <v>0</v>
      </c>
      <c r="H80" s="31">
        <f>SUMIFS('ДДС месяц'!$E:$E,'ДДС месяц'!$F:$F,$A$1,'ДДС месяц'!$J:$J,$A80,'ДДС месяц'!$C:$C,H$2)</f>
        <v>0</v>
      </c>
      <c r="I80" s="31">
        <f>SUMIFS('ДДС месяц'!$E:$E,'ДДС месяц'!$F:$F,$A$1,'ДДС месяц'!$J:$J,$A80,'ДДС месяц'!$C:$C,I$2)</f>
        <v>0</v>
      </c>
      <c r="J80" s="31">
        <f>SUMIFS('ДДС месяц'!$E:$E,'ДДС месяц'!$F:$F,$A$1,'ДДС месяц'!$J:$J,$A80,'ДДС месяц'!$C:$C,J$2)</f>
        <v>0</v>
      </c>
      <c r="K80" s="31">
        <f>SUMIFS('ДДС месяц'!$E:$E,'ДДС месяц'!$F:$F,$A$1,'ДДС месяц'!$J:$J,$A80,'ДДС месяц'!$C:$C,K$2)</f>
        <v>0</v>
      </c>
      <c r="L80" s="31">
        <f>SUMIFS('ДДС месяц'!$E:$E,'ДДС месяц'!$F:$F,$A$1,'ДДС месяц'!$J:$J,$A80,'ДДС месяц'!$C:$C,L$2)</f>
        <v>0</v>
      </c>
      <c r="M80" s="31">
        <f>SUMIFS('ДДС месяц'!$E:$E,'ДДС месяц'!$F:$F,$A$1,'ДДС месяц'!$J:$J,$A80,'ДДС месяц'!$C:$C,M$2)</f>
        <v>0</v>
      </c>
    </row>
    <row r="81" hidden="1">
      <c r="A81" s="30"/>
      <c r="B81" s="31">
        <f>SUMIFS('ДДС месяц'!$E:$E,'ДДС месяц'!$F:$F,$A$1,'ДДС месяц'!$J:$J,$A81,'ДДС месяц'!$C:$C,B$2)</f>
        <v>0</v>
      </c>
      <c r="C81" s="31">
        <f>SUMIFS('ДДС месяц'!$E:$E,'ДДС месяц'!$F:$F,$A$1,'ДДС месяц'!$J:$J,$A81,'ДДС месяц'!$C:$C,C$2)</f>
        <v>0</v>
      </c>
      <c r="D81" s="31">
        <f>SUMIFS('ДДС месяц'!$E:$E,'ДДС месяц'!$F:$F,$A$1,'ДДС месяц'!$J:$J,$A81,'ДДС месяц'!$C:$C,D$2)</f>
        <v>0</v>
      </c>
      <c r="E81" s="31">
        <f>SUMIFS('ДДС месяц'!$E:$E,'ДДС месяц'!$F:$F,$A$1,'ДДС месяц'!$J:$J,$A81,'ДДС месяц'!$C:$C,E$2)</f>
        <v>0</v>
      </c>
      <c r="F81" s="31">
        <f>SUMIFS('ДДС месяц'!$E:$E,'ДДС месяц'!$F:$F,$A$1,'ДДС месяц'!$J:$J,$A81,'ДДС месяц'!$C:$C,F$2)</f>
        <v>0</v>
      </c>
      <c r="G81" s="31">
        <f>SUMIFS('ДДС месяц'!$E:$E,'ДДС месяц'!$F:$F,$A$1,'ДДС месяц'!$J:$J,$A81,'ДДС месяц'!$C:$C,G$2)</f>
        <v>0</v>
      </c>
      <c r="H81" s="31">
        <f>SUMIFS('ДДС месяц'!$E:$E,'ДДС месяц'!$F:$F,$A$1,'ДДС месяц'!$J:$J,$A81,'ДДС месяц'!$C:$C,H$2)</f>
        <v>0</v>
      </c>
      <c r="I81" s="31">
        <f>SUMIFS('ДДС месяц'!$E:$E,'ДДС месяц'!$F:$F,$A$1,'ДДС месяц'!$J:$J,$A81,'ДДС месяц'!$C:$C,I$2)</f>
        <v>0</v>
      </c>
      <c r="J81" s="31">
        <f>SUMIFS('ДДС месяц'!$E:$E,'ДДС месяц'!$F:$F,$A$1,'ДДС месяц'!$J:$J,$A81,'ДДС месяц'!$C:$C,J$2)</f>
        <v>0</v>
      </c>
      <c r="K81" s="31">
        <f>SUMIFS('ДДС месяц'!$E:$E,'ДДС месяц'!$F:$F,$A$1,'ДДС месяц'!$J:$J,$A81,'ДДС месяц'!$C:$C,K$2)</f>
        <v>0</v>
      </c>
      <c r="L81" s="31">
        <f>SUMIFS('ДДС месяц'!$E:$E,'ДДС месяц'!$F:$F,$A$1,'ДДС месяц'!$J:$J,$A81,'ДДС месяц'!$C:$C,L$2)</f>
        <v>0</v>
      </c>
      <c r="M81" s="31">
        <f>SUMIFS('ДДС месяц'!$E:$E,'ДДС месяц'!$F:$F,$A$1,'ДДС месяц'!$J:$J,$A81,'ДДС месяц'!$C:$C,M$2)</f>
        <v>0</v>
      </c>
    </row>
    <row r="82" hidden="1">
      <c r="A82" s="30"/>
      <c r="B82" s="31">
        <f>SUMIFS('ДДС месяц'!$E:$E,'ДДС месяц'!$F:$F,$A$1,'ДДС месяц'!$J:$J,$A82,'ДДС месяц'!$C:$C,B$2)</f>
        <v>0</v>
      </c>
      <c r="C82" s="31">
        <f>SUMIFS('ДДС месяц'!$E:$E,'ДДС месяц'!$F:$F,$A$1,'ДДС месяц'!$J:$J,$A82,'ДДС месяц'!$C:$C,C$2)</f>
        <v>0</v>
      </c>
      <c r="D82" s="31">
        <f>SUMIFS('ДДС месяц'!$E:$E,'ДДС месяц'!$F:$F,$A$1,'ДДС месяц'!$J:$J,$A82,'ДДС месяц'!$C:$C,D$2)</f>
        <v>0</v>
      </c>
      <c r="E82" s="31">
        <f>SUMIFS('ДДС месяц'!$E:$E,'ДДС месяц'!$F:$F,$A$1,'ДДС месяц'!$J:$J,$A82,'ДДС месяц'!$C:$C,E$2)</f>
        <v>0</v>
      </c>
      <c r="F82" s="31">
        <f>SUMIFS('ДДС месяц'!$E:$E,'ДДС месяц'!$F:$F,$A$1,'ДДС месяц'!$J:$J,$A82,'ДДС месяц'!$C:$C,F$2)</f>
        <v>0</v>
      </c>
      <c r="G82" s="31">
        <f>SUMIFS('ДДС месяц'!$E:$E,'ДДС месяц'!$F:$F,$A$1,'ДДС месяц'!$J:$J,$A82,'ДДС месяц'!$C:$C,G$2)</f>
        <v>0</v>
      </c>
      <c r="H82" s="31">
        <f>SUMIFS('ДДС месяц'!$E:$E,'ДДС месяц'!$F:$F,$A$1,'ДДС месяц'!$J:$J,$A82,'ДДС месяц'!$C:$C,H$2)</f>
        <v>0</v>
      </c>
      <c r="I82" s="31">
        <f>SUMIFS('ДДС месяц'!$E:$E,'ДДС месяц'!$F:$F,$A$1,'ДДС месяц'!$J:$J,$A82,'ДДС месяц'!$C:$C,I$2)</f>
        <v>0</v>
      </c>
      <c r="J82" s="31">
        <f>SUMIFS('ДДС месяц'!$E:$E,'ДДС месяц'!$F:$F,$A$1,'ДДС месяц'!$J:$J,$A82,'ДДС месяц'!$C:$C,J$2)</f>
        <v>0</v>
      </c>
      <c r="K82" s="31">
        <f>SUMIFS('ДДС месяц'!$E:$E,'ДДС месяц'!$F:$F,$A$1,'ДДС месяц'!$J:$J,$A82,'ДДС месяц'!$C:$C,K$2)</f>
        <v>0</v>
      </c>
      <c r="L82" s="31">
        <f>SUMIFS('ДДС месяц'!$E:$E,'ДДС месяц'!$F:$F,$A$1,'ДДС месяц'!$J:$J,$A82,'ДДС месяц'!$C:$C,L$2)</f>
        <v>0</v>
      </c>
      <c r="M82" s="31">
        <f>SUMIFS('ДДС месяц'!$E:$E,'ДДС месяц'!$F:$F,$A$1,'ДДС месяц'!$J:$J,$A82,'ДДС месяц'!$C:$C,M$2)</f>
        <v>0</v>
      </c>
    </row>
    <row r="83" hidden="1">
      <c r="A83" s="30"/>
      <c r="B83" s="31">
        <f>SUMIFS('ДДС месяц'!$E:$E,'ДДС месяц'!$F:$F,$A$1,'ДДС месяц'!$J:$J,$A83,'ДДС месяц'!$C:$C,B$2)</f>
        <v>0</v>
      </c>
      <c r="C83" s="31">
        <f>SUMIFS('ДДС месяц'!$E:$E,'ДДС месяц'!$F:$F,$A$1,'ДДС месяц'!$J:$J,$A83,'ДДС месяц'!$C:$C,C$2)</f>
        <v>0</v>
      </c>
      <c r="D83" s="31">
        <f>SUMIFS('ДДС месяц'!$E:$E,'ДДС месяц'!$F:$F,$A$1,'ДДС месяц'!$J:$J,$A83,'ДДС месяц'!$C:$C,D$2)</f>
        <v>0</v>
      </c>
      <c r="E83" s="31">
        <f>SUMIFS('ДДС месяц'!$E:$E,'ДДС месяц'!$F:$F,$A$1,'ДДС месяц'!$J:$J,$A83,'ДДС месяц'!$C:$C,E$2)</f>
        <v>0</v>
      </c>
      <c r="F83" s="31">
        <f>SUMIFS('ДДС месяц'!$E:$E,'ДДС месяц'!$F:$F,$A$1,'ДДС месяц'!$J:$J,$A83,'ДДС месяц'!$C:$C,F$2)</f>
        <v>0</v>
      </c>
      <c r="G83" s="31">
        <f>SUMIFS('ДДС месяц'!$E:$E,'ДДС месяц'!$F:$F,$A$1,'ДДС месяц'!$J:$J,$A83,'ДДС месяц'!$C:$C,G$2)</f>
        <v>0</v>
      </c>
      <c r="H83" s="31">
        <f>SUMIFS('ДДС месяц'!$E:$E,'ДДС месяц'!$F:$F,$A$1,'ДДС месяц'!$J:$J,$A83,'ДДС месяц'!$C:$C,H$2)</f>
        <v>0</v>
      </c>
      <c r="I83" s="31">
        <f>SUMIFS('ДДС месяц'!$E:$E,'ДДС месяц'!$F:$F,$A$1,'ДДС месяц'!$J:$J,$A83,'ДДС месяц'!$C:$C,I$2)</f>
        <v>0</v>
      </c>
      <c r="J83" s="31">
        <f>SUMIFS('ДДС месяц'!$E:$E,'ДДС месяц'!$F:$F,$A$1,'ДДС месяц'!$J:$J,$A83,'ДДС месяц'!$C:$C,J$2)</f>
        <v>0</v>
      </c>
      <c r="K83" s="31">
        <f>SUMIFS('ДДС месяц'!$E:$E,'ДДС месяц'!$F:$F,$A$1,'ДДС месяц'!$J:$J,$A83,'ДДС месяц'!$C:$C,K$2)</f>
        <v>0</v>
      </c>
      <c r="L83" s="31">
        <f>SUMIFS('ДДС месяц'!$E:$E,'ДДС месяц'!$F:$F,$A$1,'ДДС месяц'!$J:$J,$A83,'ДДС месяц'!$C:$C,L$2)</f>
        <v>0</v>
      </c>
      <c r="M83" s="31">
        <f>SUMIFS('ДДС месяц'!$E:$E,'ДДС месяц'!$F:$F,$A$1,'ДДС месяц'!$J:$J,$A83,'ДДС месяц'!$C:$C,M$2)</f>
        <v>0</v>
      </c>
    </row>
    <row r="84" hidden="1">
      <c r="A84" s="30"/>
      <c r="B84" s="31">
        <f>SUMIFS('ДДС месяц'!$E:$E,'ДДС месяц'!$F:$F,$A$1,'ДДС месяц'!$J:$J,$A84,'ДДС месяц'!$C:$C,B$2)</f>
        <v>0</v>
      </c>
      <c r="C84" s="31">
        <f>SUMIFS('ДДС месяц'!$E:$E,'ДДС месяц'!$F:$F,$A$1,'ДДС месяц'!$J:$J,$A84,'ДДС месяц'!$C:$C,C$2)</f>
        <v>0</v>
      </c>
      <c r="D84" s="31">
        <f>SUMIFS('ДДС месяц'!$E:$E,'ДДС месяц'!$F:$F,$A$1,'ДДС месяц'!$J:$J,$A84,'ДДС месяц'!$C:$C,D$2)</f>
        <v>0</v>
      </c>
      <c r="E84" s="31">
        <f>SUMIFS('ДДС месяц'!$E:$E,'ДДС месяц'!$F:$F,$A$1,'ДДС месяц'!$J:$J,$A84,'ДДС месяц'!$C:$C,E$2)</f>
        <v>0</v>
      </c>
      <c r="F84" s="31">
        <f>SUMIFS('ДДС месяц'!$E:$E,'ДДС месяц'!$F:$F,$A$1,'ДДС месяц'!$J:$J,$A84,'ДДС месяц'!$C:$C,F$2)</f>
        <v>0</v>
      </c>
      <c r="G84" s="31">
        <f>SUMIFS('ДДС месяц'!$E:$E,'ДДС месяц'!$F:$F,$A$1,'ДДС месяц'!$J:$J,$A84,'ДДС месяц'!$C:$C,G$2)</f>
        <v>0</v>
      </c>
      <c r="H84" s="31">
        <f>SUMIFS('ДДС месяц'!$E:$E,'ДДС месяц'!$F:$F,$A$1,'ДДС месяц'!$J:$J,$A84,'ДДС месяц'!$C:$C,H$2)</f>
        <v>0</v>
      </c>
      <c r="I84" s="31">
        <f>SUMIFS('ДДС месяц'!$E:$E,'ДДС месяц'!$F:$F,$A$1,'ДДС месяц'!$J:$J,$A84,'ДДС месяц'!$C:$C,I$2)</f>
        <v>0</v>
      </c>
      <c r="J84" s="31">
        <f>SUMIFS('ДДС месяц'!$E:$E,'ДДС месяц'!$F:$F,$A$1,'ДДС месяц'!$J:$J,$A84,'ДДС месяц'!$C:$C,J$2)</f>
        <v>0</v>
      </c>
      <c r="K84" s="31">
        <f>SUMIFS('ДДС месяц'!$E:$E,'ДДС месяц'!$F:$F,$A$1,'ДДС месяц'!$J:$J,$A84,'ДДС месяц'!$C:$C,K$2)</f>
        <v>0</v>
      </c>
      <c r="L84" s="31">
        <f>SUMIFS('ДДС месяц'!$E:$E,'ДДС месяц'!$F:$F,$A$1,'ДДС месяц'!$J:$J,$A84,'ДДС месяц'!$C:$C,L$2)</f>
        <v>0</v>
      </c>
      <c r="M84" s="31">
        <f>SUMIFS('ДДС месяц'!$E:$E,'ДДС месяц'!$F:$F,$A$1,'ДДС месяц'!$J:$J,$A84,'ДДС месяц'!$C:$C,M$2)</f>
        <v>0</v>
      </c>
    </row>
    <row r="85" hidden="1">
      <c r="A85" s="30"/>
      <c r="B85" s="31">
        <f>SUMIFS('ДДС месяц'!$E:$E,'ДДС месяц'!$F:$F,$A$1,'ДДС месяц'!$J:$J,$A85,'ДДС месяц'!$C:$C,B$2)</f>
        <v>0</v>
      </c>
      <c r="C85" s="31">
        <f>SUMIFS('ДДС месяц'!$E:$E,'ДДС месяц'!$F:$F,$A$1,'ДДС месяц'!$J:$J,$A85,'ДДС месяц'!$C:$C,C$2)</f>
        <v>0</v>
      </c>
      <c r="D85" s="31">
        <f>SUMIFS('ДДС месяц'!$E:$E,'ДДС месяц'!$F:$F,$A$1,'ДДС месяц'!$J:$J,$A85,'ДДС месяц'!$C:$C,D$2)</f>
        <v>0</v>
      </c>
      <c r="E85" s="31">
        <f>SUMIFS('ДДС месяц'!$E:$E,'ДДС месяц'!$F:$F,$A$1,'ДДС месяц'!$J:$J,$A85,'ДДС месяц'!$C:$C,E$2)</f>
        <v>0</v>
      </c>
      <c r="F85" s="31">
        <f>SUMIFS('ДДС месяц'!$E:$E,'ДДС месяц'!$F:$F,$A$1,'ДДС месяц'!$J:$J,$A85,'ДДС месяц'!$C:$C,F$2)</f>
        <v>0</v>
      </c>
      <c r="G85" s="31">
        <f>SUMIFS('ДДС месяц'!$E:$E,'ДДС месяц'!$F:$F,$A$1,'ДДС месяц'!$J:$J,$A85,'ДДС месяц'!$C:$C,G$2)</f>
        <v>0</v>
      </c>
      <c r="H85" s="31">
        <f>SUMIFS('ДДС месяц'!$E:$E,'ДДС месяц'!$F:$F,$A$1,'ДДС месяц'!$J:$J,$A85,'ДДС месяц'!$C:$C,H$2)</f>
        <v>0</v>
      </c>
      <c r="I85" s="31">
        <f>SUMIFS('ДДС месяц'!$E:$E,'ДДС месяц'!$F:$F,$A$1,'ДДС месяц'!$J:$J,$A85,'ДДС месяц'!$C:$C,I$2)</f>
        <v>0</v>
      </c>
      <c r="J85" s="31">
        <f>SUMIFS('ДДС месяц'!$E:$E,'ДДС месяц'!$F:$F,$A$1,'ДДС месяц'!$J:$J,$A85,'ДДС месяц'!$C:$C,J$2)</f>
        <v>0</v>
      </c>
      <c r="K85" s="31">
        <f>SUMIFS('ДДС месяц'!$E:$E,'ДДС месяц'!$F:$F,$A$1,'ДДС месяц'!$J:$J,$A85,'ДДС месяц'!$C:$C,K$2)</f>
        <v>0</v>
      </c>
      <c r="L85" s="31">
        <f>SUMIFS('ДДС месяц'!$E:$E,'ДДС месяц'!$F:$F,$A$1,'ДДС месяц'!$J:$J,$A85,'ДДС месяц'!$C:$C,L$2)</f>
        <v>0</v>
      </c>
      <c r="M85" s="31">
        <f>SUMIFS('ДДС месяц'!$E:$E,'ДДС месяц'!$F:$F,$A$1,'ДДС месяц'!$J:$J,$A85,'ДДС месяц'!$C:$C,M$2)</f>
        <v>0</v>
      </c>
    </row>
    <row r="86" hidden="1">
      <c r="A86" s="30"/>
      <c r="B86" s="31">
        <f>SUMIFS('ДДС месяц'!$E:$E,'ДДС месяц'!$F:$F,$A$1,'ДДС месяц'!$J:$J,$A86,'ДДС месяц'!$C:$C,B$2)</f>
        <v>0</v>
      </c>
      <c r="C86" s="31">
        <f>SUMIFS('ДДС месяц'!$E:$E,'ДДС месяц'!$F:$F,$A$1,'ДДС месяц'!$J:$J,$A86,'ДДС месяц'!$C:$C,C$2)</f>
        <v>0</v>
      </c>
      <c r="D86" s="31">
        <f>SUMIFS('ДДС месяц'!$E:$E,'ДДС месяц'!$F:$F,$A$1,'ДДС месяц'!$J:$J,$A86,'ДДС месяц'!$C:$C,D$2)</f>
        <v>0</v>
      </c>
      <c r="E86" s="31">
        <f>SUMIFS('ДДС месяц'!$E:$E,'ДДС месяц'!$F:$F,$A$1,'ДДС месяц'!$J:$J,$A86,'ДДС месяц'!$C:$C,E$2)</f>
        <v>0</v>
      </c>
      <c r="F86" s="31">
        <f>SUMIFS('ДДС месяц'!$E:$E,'ДДС месяц'!$F:$F,$A$1,'ДДС месяц'!$J:$J,$A86,'ДДС месяц'!$C:$C,F$2)</f>
        <v>0</v>
      </c>
      <c r="G86" s="31">
        <f>SUMIFS('ДДС месяц'!$E:$E,'ДДС месяц'!$F:$F,$A$1,'ДДС месяц'!$J:$J,$A86,'ДДС месяц'!$C:$C,G$2)</f>
        <v>0</v>
      </c>
      <c r="H86" s="31">
        <f>SUMIFS('ДДС месяц'!$E:$E,'ДДС месяц'!$F:$F,$A$1,'ДДС месяц'!$J:$J,$A86,'ДДС месяц'!$C:$C,H$2)</f>
        <v>0</v>
      </c>
      <c r="I86" s="31">
        <f>SUMIFS('ДДС месяц'!$E:$E,'ДДС месяц'!$F:$F,$A$1,'ДДС месяц'!$J:$J,$A86,'ДДС месяц'!$C:$C,I$2)</f>
        <v>0</v>
      </c>
      <c r="J86" s="31">
        <f>SUMIFS('ДДС месяц'!$E:$E,'ДДС месяц'!$F:$F,$A$1,'ДДС месяц'!$J:$J,$A86,'ДДС месяц'!$C:$C,J$2)</f>
        <v>0</v>
      </c>
      <c r="K86" s="31">
        <f>SUMIFS('ДДС месяц'!$E:$E,'ДДС месяц'!$F:$F,$A$1,'ДДС месяц'!$J:$J,$A86,'ДДС месяц'!$C:$C,K$2)</f>
        <v>0</v>
      </c>
      <c r="L86" s="31">
        <f>SUMIFS('ДДС месяц'!$E:$E,'ДДС месяц'!$F:$F,$A$1,'ДДС месяц'!$J:$J,$A86,'ДДС месяц'!$C:$C,L$2)</f>
        <v>0</v>
      </c>
      <c r="M86" s="31">
        <f>SUMIFS('ДДС месяц'!$E:$E,'ДДС месяц'!$F:$F,$A$1,'ДДС месяц'!$J:$J,$A86,'ДДС месяц'!$C:$C,M$2)</f>
        <v>0</v>
      </c>
    </row>
    <row r="87" hidden="1">
      <c r="A87" s="30"/>
      <c r="B87" s="31">
        <f>SUMIFS('ДДС месяц'!$E:$E,'ДДС месяц'!$F:$F,$A$1,'ДДС месяц'!$J:$J,$A87,'ДДС месяц'!$C:$C,B$2)</f>
        <v>0</v>
      </c>
      <c r="C87" s="31">
        <f>SUMIFS('ДДС месяц'!$E:$E,'ДДС месяц'!$F:$F,$A$1,'ДДС месяц'!$J:$J,$A87,'ДДС месяц'!$C:$C,C$2)</f>
        <v>0</v>
      </c>
      <c r="D87" s="31">
        <f>SUMIFS('ДДС месяц'!$E:$E,'ДДС месяц'!$F:$F,$A$1,'ДДС месяц'!$J:$J,$A87,'ДДС месяц'!$C:$C,D$2)</f>
        <v>0</v>
      </c>
      <c r="E87" s="31">
        <f>SUMIFS('ДДС месяц'!$E:$E,'ДДС месяц'!$F:$F,$A$1,'ДДС месяц'!$J:$J,$A87,'ДДС месяц'!$C:$C,E$2)</f>
        <v>0</v>
      </c>
      <c r="F87" s="31">
        <f>SUMIFS('ДДС месяц'!$E:$E,'ДДС месяц'!$F:$F,$A$1,'ДДС месяц'!$J:$J,$A87,'ДДС месяц'!$C:$C,F$2)</f>
        <v>0</v>
      </c>
      <c r="G87" s="31">
        <f>SUMIFS('ДДС месяц'!$E:$E,'ДДС месяц'!$F:$F,$A$1,'ДДС месяц'!$J:$J,$A87,'ДДС месяц'!$C:$C,G$2)</f>
        <v>0</v>
      </c>
      <c r="H87" s="31">
        <f>SUMIFS('ДДС месяц'!$E:$E,'ДДС месяц'!$F:$F,$A$1,'ДДС месяц'!$J:$J,$A87,'ДДС месяц'!$C:$C,H$2)</f>
        <v>0</v>
      </c>
      <c r="I87" s="31">
        <f>SUMIFS('ДДС месяц'!$E:$E,'ДДС месяц'!$F:$F,$A$1,'ДДС месяц'!$J:$J,$A87,'ДДС месяц'!$C:$C,I$2)</f>
        <v>0</v>
      </c>
      <c r="J87" s="31">
        <f>SUMIFS('ДДС месяц'!$E:$E,'ДДС месяц'!$F:$F,$A$1,'ДДС месяц'!$J:$J,$A87,'ДДС месяц'!$C:$C,J$2)</f>
        <v>0</v>
      </c>
      <c r="K87" s="31">
        <f>SUMIFS('ДДС месяц'!$E:$E,'ДДС месяц'!$F:$F,$A$1,'ДДС месяц'!$J:$J,$A87,'ДДС месяц'!$C:$C,K$2)</f>
        <v>0</v>
      </c>
      <c r="L87" s="31">
        <f>SUMIFS('ДДС месяц'!$E:$E,'ДДС месяц'!$F:$F,$A$1,'ДДС месяц'!$J:$J,$A87,'ДДС месяц'!$C:$C,L$2)</f>
        <v>0</v>
      </c>
      <c r="M87" s="31">
        <f>SUMIFS('ДДС месяц'!$E:$E,'ДДС месяц'!$F:$F,$A$1,'ДДС месяц'!$J:$J,$A87,'ДДС месяц'!$C:$C,M$2)</f>
        <v>0</v>
      </c>
    </row>
    <row r="88" hidden="1">
      <c r="A88" s="30"/>
      <c r="B88" s="31">
        <f>SUMIFS('ДДС месяц'!$E:$E,'ДДС месяц'!$F:$F,$A$1,'ДДС месяц'!$J:$J,$A88,'ДДС месяц'!$C:$C,B$2)</f>
        <v>0</v>
      </c>
      <c r="C88" s="31">
        <f>SUMIFS('ДДС месяц'!$E:$E,'ДДС месяц'!$F:$F,$A$1,'ДДС месяц'!$J:$J,$A88,'ДДС месяц'!$C:$C,C$2)</f>
        <v>0</v>
      </c>
      <c r="D88" s="31">
        <f>SUMIFS('ДДС месяц'!$E:$E,'ДДС месяц'!$F:$F,$A$1,'ДДС месяц'!$J:$J,$A88,'ДДС месяц'!$C:$C,D$2)</f>
        <v>0</v>
      </c>
      <c r="E88" s="31">
        <f>SUMIFS('ДДС месяц'!$E:$E,'ДДС месяц'!$F:$F,$A$1,'ДДС месяц'!$J:$J,$A88,'ДДС месяц'!$C:$C,E$2)</f>
        <v>0</v>
      </c>
      <c r="F88" s="31">
        <f>SUMIFS('ДДС месяц'!$E:$E,'ДДС месяц'!$F:$F,$A$1,'ДДС месяц'!$J:$J,$A88,'ДДС месяц'!$C:$C,F$2)</f>
        <v>0</v>
      </c>
      <c r="G88" s="31">
        <f>SUMIFS('ДДС месяц'!$E:$E,'ДДС месяц'!$F:$F,$A$1,'ДДС месяц'!$J:$J,$A88,'ДДС месяц'!$C:$C,G$2)</f>
        <v>0</v>
      </c>
      <c r="H88" s="31">
        <f>SUMIFS('ДДС месяц'!$E:$E,'ДДС месяц'!$F:$F,$A$1,'ДДС месяц'!$J:$J,$A88,'ДДС месяц'!$C:$C,H$2)</f>
        <v>0</v>
      </c>
      <c r="I88" s="31">
        <f>SUMIFS('ДДС месяц'!$E:$E,'ДДС месяц'!$F:$F,$A$1,'ДДС месяц'!$J:$J,$A88,'ДДС месяц'!$C:$C,I$2)</f>
        <v>0</v>
      </c>
      <c r="J88" s="31">
        <f>SUMIFS('ДДС месяц'!$E:$E,'ДДС месяц'!$F:$F,$A$1,'ДДС месяц'!$J:$J,$A88,'ДДС месяц'!$C:$C,J$2)</f>
        <v>0</v>
      </c>
      <c r="K88" s="31">
        <f>SUMIFS('ДДС месяц'!$E:$E,'ДДС месяц'!$F:$F,$A$1,'ДДС месяц'!$J:$J,$A88,'ДДС месяц'!$C:$C,K$2)</f>
        <v>0</v>
      </c>
      <c r="L88" s="31">
        <f>SUMIFS('ДДС месяц'!$E:$E,'ДДС месяц'!$F:$F,$A$1,'ДДС месяц'!$J:$J,$A88,'ДДС месяц'!$C:$C,L$2)</f>
        <v>0</v>
      </c>
      <c r="M88" s="31">
        <f>SUMIFS('ДДС месяц'!$E:$E,'ДДС месяц'!$F:$F,$A$1,'ДДС месяц'!$J:$J,$A88,'ДДС месяц'!$C:$C,M$2)</f>
        <v>0</v>
      </c>
    </row>
    <row r="89" hidden="1">
      <c r="A89" s="30"/>
      <c r="B89" s="31">
        <f>SUMIFS('ДДС месяц'!$E:$E,'ДДС месяц'!$F:$F,$A$1,'ДДС месяц'!$J:$J,$A89,'ДДС месяц'!$C:$C,B$2)</f>
        <v>0</v>
      </c>
      <c r="C89" s="31">
        <f>SUMIFS('ДДС месяц'!$E:$E,'ДДС месяц'!$F:$F,$A$1,'ДДС месяц'!$J:$J,$A89,'ДДС месяц'!$C:$C,C$2)</f>
        <v>0</v>
      </c>
      <c r="D89" s="31">
        <f>SUMIFS('ДДС месяц'!$E:$E,'ДДС месяц'!$F:$F,$A$1,'ДДС месяц'!$J:$J,$A89,'ДДС месяц'!$C:$C,D$2)</f>
        <v>0</v>
      </c>
      <c r="E89" s="31">
        <f>SUMIFS('ДДС месяц'!$E:$E,'ДДС месяц'!$F:$F,$A$1,'ДДС месяц'!$J:$J,$A89,'ДДС месяц'!$C:$C,E$2)</f>
        <v>0</v>
      </c>
      <c r="F89" s="31">
        <f>SUMIFS('ДДС месяц'!$E:$E,'ДДС месяц'!$F:$F,$A$1,'ДДС месяц'!$J:$J,$A89,'ДДС месяц'!$C:$C,F$2)</f>
        <v>0</v>
      </c>
      <c r="G89" s="31">
        <f>SUMIFS('ДДС месяц'!$E:$E,'ДДС месяц'!$F:$F,$A$1,'ДДС месяц'!$J:$J,$A89,'ДДС месяц'!$C:$C,G$2)</f>
        <v>0</v>
      </c>
      <c r="H89" s="31">
        <f>SUMIFS('ДДС месяц'!$E:$E,'ДДС месяц'!$F:$F,$A$1,'ДДС месяц'!$J:$J,$A89,'ДДС месяц'!$C:$C,H$2)</f>
        <v>0</v>
      </c>
      <c r="I89" s="31">
        <f>SUMIFS('ДДС месяц'!$E:$E,'ДДС месяц'!$F:$F,$A$1,'ДДС месяц'!$J:$J,$A89,'ДДС месяц'!$C:$C,I$2)</f>
        <v>0</v>
      </c>
      <c r="J89" s="31">
        <f>SUMIFS('ДДС месяц'!$E:$E,'ДДС месяц'!$F:$F,$A$1,'ДДС месяц'!$J:$J,$A89,'ДДС месяц'!$C:$C,J$2)</f>
        <v>0</v>
      </c>
      <c r="K89" s="31">
        <f>SUMIFS('ДДС месяц'!$E:$E,'ДДС месяц'!$F:$F,$A$1,'ДДС месяц'!$J:$J,$A89,'ДДС месяц'!$C:$C,K$2)</f>
        <v>0</v>
      </c>
      <c r="L89" s="31">
        <f>SUMIFS('ДДС месяц'!$E:$E,'ДДС месяц'!$F:$F,$A$1,'ДДС месяц'!$J:$J,$A89,'ДДС месяц'!$C:$C,L$2)</f>
        <v>0</v>
      </c>
      <c r="M89" s="31">
        <f>SUMIFS('ДДС месяц'!$E:$E,'ДДС месяц'!$F:$F,$A$1,'ДДС месяц'!$J:$J,$A89,'ДДС месяц'!$C:$C,M$2)</f>
        <v>0</v>
      </c>
    </row>
    <row r="90" hidden="1">
      <c r="A90" s="30"/>
      <c r="B90" s="31">
        <f>SUMIFS('ДДС месяц'!$E:$E,'ДДС месяц'!$F:$F,$A$1,'ДДС месяц'!$J:$J,$A90,'ДДС месяц'!$C:$C,B$2)</f>
        <v>0</v>
      </c>
      <c r="C90" s="31">
        <f>SUMIFS('ДДС месяц'!$E:$E,'ДДС месяц'!$F:$F,$A$1,'ДДС месяц'!$J:$J,$A90,'ДДС месяц'!$C:$C,C$2)</f>
        <v>0</v>
      </c>
      <c r="D90" s="31">
        <f>SUMIFS('ДДС месяц'!$E:$E,'ДДС месяц'!$F:$F,$A$1,'ДДС месяц'!$J:$J,$A90,'ДДС месяц'!$C:$C,D$2)</f>
        <v>0</v>
      </c>
      <c r="E90" s="31">
        <f>SUMIFS('ДДС месяц'!$E:$E,'ДДС месяц'!$F:$F,$A$1,'ДДС месяц'!$J:$J,$A90,'ДДС месяц'!$C:$C,E$2)</f>
        <v>0</v>
      </c>
      <c r="F90" s="31">
        <f>SUMIFS('ДДС месяц'!$E:$E,'ДДС месяц'!$F:$F,$A$1,'ДДС месяц'!$J:$J,$A90,'ДДС месяц'!$C:$C,F$2)</f>
        <v>0</v>
      </c>
      <c r="G90" s="31">
        <f>SUMIFS('ДДС месяц'!$E:$E,'ДДС месяц'!$F:$F,$A$1,'ДДС месяц'!$J:$J,$A90,'ДДС месяц'!$C:$C,G$2)</f>
        <v>0</v>
      </c>
      <c r="H90" s="31">
        <f>SUMIFS('ДДС месяц'!$E:$E,'ДДС месяц'!$F:$F,$A$1,'ДДС месяц'!$J:$J,$A90,'ДДС месяц'!$C:$C,H$2)</f>
        <v>0</v>
      </c>
      <c r="I90" s="31">
        <f>SUMIFS('ДДС месяц'!$E:$E,'ДДС месяц'!$F:$F,$A$1,'ДДС месяц'!$J:$J,$A90,'ДДС месяц'!$C:$C,I$2)</f>
        <v>0</v>
      </c>
      <c r="J90" s="31">
        <f>SUMIFS('ДДС месяц'!$E:$E,'ДДС месяц'!$F:$F,$A$1,'ДДС месяц'!$J:$J,$A90,'ДДС месяц'!$C:$C,J$2)</f>
        <v>0</v>
      </c>
      <c r="K90" s="31">
        <f>SUMIFS('ДДС месяц'!$E:$E,'ДДС месяц'!$F:$F,$A$1,'ДДС месяц'!$J:$J,$A90,'ДДС месяц'!$C:$C,K$2)</f>
        <v>0</v>
      </c>
      <c r="L90" s="31">
        <f>SUMIFS('ДДС месяц'!$E:$E,'ДДС месяц'!$F:$F,$A$1,'ДДС месяц'!$J:$J,$A90,'ДДС месяц'!$C:$C,L$2)</f>
        <v>0</v>
      </c>
      <c r="M90" s="31">
        <f>SUMIFS('ДДС месяц'!$E:$E,'ДДС месяц'!$F:$F,$A$1,'ДДС месяц'!$J:$J,$A90,'ДДС месяц'!$C:$C,M$2)</f>
        <v>0</v>
      </c>
    </row>
    <row r="91" hidden="1">
      <c r="A91" s="30"/>
      <c r="B91" s="31">
        <f>SUMIFS('ДДС месяц'!$E:$E,'ДДС месяц'!$F:$F,$A$1,'ДДС месяц'!$J:$J,$A91,'ДДС месяц'!$C:$C,B$2)</f>
        <v>0</v>
      </c>
      <c r="C91" s="31">
        <f>SUMIFS('ДДС месяц'!$E:$E,'ДДС месяц'!$F:$F,$A$1,'ДДС месяц'!$J:$J,$A91,'ДДС месяц'!$C:$C,C$2)</f>
        <v>0</v>
      </c>
      <c r="D91" s="31">
        <f>SUMIFS('ДДС месяц'!$E:$E,'ДДС месяц'!$F:$F,$A$1,'ДДС месяц'!$J:$J,$A91,'ДДС месяц'!$C:$C,D$2)</f>
        <v>0</v>
      </c>
      <c r="E91" s="31">
        <f>SUMIFS('ДДС месяц'!$E:$E,'ДДС месяц'!$F:$F,$A$1,'ДДС месяц'!$J:$J,$A91,'ДДС месяц'!$C:$C,E$2)</f>
        <v>0</v>
      </c>
      <c r="F91" s="31">
        <f>SUMIFS('ДДС месяц'!$E:$E,'ДДС месяц'!$F:$F,$A$1,'ДДС месяц'!$J:$J,$A91,'ДДС месяц'!$C:$C,F$2)</f>
        <v>0</v>
      </c>
      <c r="G91" s="31">
        <f>SUMIFS('ДДС месяц'!$E:$E,'ДДС месяц'!$F:$F,$A$1,'ДДС месяц'!$J:$J,$A91,'ДДС месяц'!$C:$C,G$2)</f>
        <v>0</v>
      </c>
      <c r="H91" s="31">
        <f>SUMIFS('ДДС месяц'!$E:$E,'ДДС месяц'!$F:$F,$A$1,'ДДС месяц'!$J:$J,$A91,'ДДС месяц'!$C:$C,H$2)</f>
        <v>0</v>
      </c>
      <c r="I91" s="31">
        <f>SUMIFS('ДДС месяц'!$E:$E,'ДДС месяц'!$F:$F,$A$1,'ДДС месяц'!$J:$J,$A91,'ДДС месяц'!$C:$C,I$2)</f>
        <v>0</v>
      </c>
      <c r="J91" s="31">
        <f>SUMIFS('ДДС месяц'!$E:$E,'ДДС месяц'!$F:$F,$A$1,'ДДС месяц'!$J:$J,$A91,'ДДС месяц'!$C:$C,J$2)</f>
        <v>0</v>
      </c>
      <c r="K91" s="31">
        <f>SUMIFS('ДДС месяц'!$E:$E,'ДДС месяц'!$F:$F,$A$1,'ДДС месяц'!$J:$J,$A91,'ДДС месяц'!$C:$C,K$2)</f>
        <v>0</v>
      </c>
      <c r="L91" s="31">
        <f>SUMIFS('ДДС месяц'!$E:$E,'ДДС месяц'!$F:$F,$A$1,'ДДС месяц'!$J:$J,$A91,'ДДС месяц'!$C:$C,L$2)</f>
        <v>0</v>
      </c>
      <c r="M91" s="31">
        <f>SUMIFS('ДДС месяц'!$E:$E,'ДДС месяц'!$F:$F,$A$1,'ДДС месяц'!$J:$J,$A91,'ДДС месяц'!$C:$C,M$2)</f>
        <v>0</v>
      </c>
    </row>
    <row r="92" hidden="1">
      <c r="A92" s="30"/>
      <c r="B92" s="31">
        <f>SUMIFS('ДДС месяц'!$E:$E,'ДДС месяц'!$F:$F,$A$1,'ДДС месяц'!$J:$J,$A92,'ДДС месяц'!$C:$C,B$2)</f>
        <v>0</v>
      </c>
      <c r="C92" s="31">
        <f>SUMIFS('ДДС месяц'!$E:$E,'ДДС месяц'!$F:$F,$A$1,'ДДС месяц'!$J:$J,$A92,'ДДС месяц'!$C:$C,C$2)</f>
        <v>0</v>
      </c>
      <c r="D92" s="31">
        <f>SUMIFS('ДДС месяц'!$E:$E,'ДДС месяц'!$F:$F,$A$1,'ДДС месяц'!$J:$J,$A92,'ДДС месяц'!$C:$C,D$2)</f>
        <v>0</v>
      </c>
      <c r="E92" s="31">
        <f>SUMIFS('ДДС месяц'!$E:$E,'ДДС месяц'!$F:$F,$A$1,'ДДС месяц'!$J:$J,$A92,'ДДС месяц'!$C:$C,E$2)</f>
        <v>0</v>
      </c>
      <c r="F92" s="31">
        <f>SUMIFS('ДДС месяц'!$E:$E,'ДДС месяц'!$F:$F,$A$1,'ДДС месяц'!$J:$J,$A92,'ДДС месяц'!$C:$C,F$2)</f>
        <v>0</v>
      </c>
      <c r="G92" s="31">
        <f>SUMIFS('ДДС месяц'!$E:$E,'ДДС месяц'!$F:$F,$A$1,'ДДС месяц'!$J:$J,$A92,'ДДС месяц'!$C:$C,G$2)</f>
        <v>0</v>
      </c>
      <c r="H92" s="31">
        <f>SUMIFS('ДДС месяц'!$E:$E,'ДДС месяц'!$F:$F,$A$1,'ДДС месяц'!$J:$J,$A92,'ДДС месяц'!$C:$C,H$2)</f>
        <v>0</v>
      </c>
      <c r="I92" s="31">
        <f>SUMIFS('ДДС месяц'!$E:$E,'ДДС месяц'!$F:$F,$A$1,'ДДС месяц'!$J:$J,$A92,'ДДС месяц'!$C:$C,I$2)</f>
        <v>0</v>
      </c>
      <c r="J92" s="31">
        <f>SUMIFS('ДДС месяц'!$E:$E,'ДДС месяц'!$F:$F,$A$1,'ДДС месяц'!$J:$J,$A92,'ДДС месяц'!$C:$C,J$2)</f>
        <v>0</v>
      </c>
      <c r="K92" s="31">
        <f>SUMIFS('ДДС месяц'!$E:$E,'ДДС месяц'!$F:$F,$A$1,'ДДС месяц'!$J:$J,$A92,'ДДС месяц'!$C:$C,K$2)</f>
        <v>0</v>
      </c>
      <c r="L92" s="31">
        <f>SUMIFS('ДДС месяц'!$E:$E,'ДДС месяц'!$F:$F,$A$1,'ДДС месяц'!$J:$J,$A92,'ДДС месяц'!$C:$C,L$2)</f>
        <v>0</v>
      </c>
      <c r="M92" s="31">
        <f>SUMIFS('ДДС месяц'!$E:$E,'ДДС месяц'!$F:$F,$A$1,'ДДС месяц'!$J:$J,$A92,'ДДС месяц'!$C:$C,M$2)</f>
        <v>0</v>
      </c>
    </row>
    <row r="93" hidden="1">
      <c r="A93" s="30"/>
      <c r="B93" s="31">
        <f>SUMIFS('ДДС месяц'!$E:$E,'ДДС месяц'!$F:$F,$A$1,'ДДС месяц'!$J:$J,$A93,'ДДС месяц'!$C:$C,B$2)</f>
        <v>0</v>
      </c>
      <c r="C93" s="31">
        <f>SUMIFS('ДДС месяц'!$E:$E,'ДДС месяц'!$F:$F,$A$1,'ДДС месяц'!$J:$J,$A93,'ДДС месяц'!$C:$C,C$2)</f>
        <v>0</v>
      </c>
      <c r="D93" s="31">
        <f>SUMIFS('ДДС месяц'!$E:$E,'ДДС месяц'!$F:$F,$A$1,'ДДС месяц'!$J:$J,$A93,'ДДС месяц'!$C:$C,D$2)</f>
        <v>0</v>
      </c>
      <c r="E93" s="31">
        <f>SUMIFS('ДДС месяц'!$E:$E,'ДДС месяц'!$F:$F,$A$1,'ДДС месяц'!$J:$J,$A93,'ДДС месяц'!$C:$C,E$2)</f>
        <v>0</v>
      </c>
      <c r="F93" s="31">
        <f>SUMIFS('ДДС месяц'!$E:$E,'ДДС месяц'!$F:$F,$A$1,'ДДС месяц'!$J:$J,$A93,'ДДС месяц'!$C:$C,F$2)</f>
        <v>0</v>
      </c>
      <c r="G93" s="31">
        <f>SUMIFS('ДДС месяц'!$E:$E,'ДДС месяц'!$F:$F,$A$1,'ДДС месяц'!$J:$J,$A93,'ДДС месяц'!$C:$C,G$2)</f>
        <v>0</v>
      </c>
      <c r="H93" s="31">
        <f>SUMIFS('ДДС месяц'!$E:$E,'ДДС месяц'!$F:$F,$A$1,'ДДС месяц'!$J:$J,$A93,'ДДС месяц'!$C:$C,H$2)</f>
        <v>0</v>
      </c>
      <c r="I93" s="31">
        <f>SUMIFS('ДДС месяц'!$E:$E,'ДДС месяц'!$F:$F,$A$1,'ДДС месяц'!$J:$J,$A93,'ДДС месяц'!$C:$C,I$2)</f>
        <v>0</v>
      </c>
      <c r="J93" s="31">
        <f>SUMIFS('ДДС месяц'!$E:$E,'ДДС месяц'!$F:$F,$A$1,'ДДС месяц'!$J:$J,$A93,'ДДС месяц'!$C:$C,J$2)</f>
        <v>0</v>
      </c>
      <c r="K93" s="31">
        <f>SUMIFS('ДДС месяц'!$E:$E,'ДДС месяц'!$F:$F,$A$1,'ДДС месяц'!$J:$J,$A93,'ДДС месяц'!$C:$C,K$2)</f>
        <v>0</v>
      </c>
      <c r="L93" s="31">
        <f>SUMIFS('ДДС месяц'!$E:$E,'ДДС месяц'!$F:$F,$A$1,'ДДС месяц'!$J:$J,$A93,'ДДС месяц'!$C:$C,L$2)</f>
        <v>0</v>
      </c>
      <c r="M93" s="31">
        <f>SUMIFS('ДДС месяц'!$E:$E,'ДДС месяц'!$F:$F,$A$1,'ДДС месяц'!$J:$J,$A93,'ДДС месяц'!$C:$C,M$2)</f>
        <v>0</v>
      </c>
    </row>
    <row r="94" hidden="1">
      <c r="A94" s="30"/>
      <c r="B94" s="31">
        <f>SUMIFS('ДДС месяц'!$E:$E,'ДДС месяц'!$F:$F,$A$1,'ДДС месяц'!$J:$J,$A94,'ДДС месяц'!$C:$C,B$2)</f>
        <v>0</v>
      </c>
      <c r="C94" s="31">
        <f>SUMIFS('ДДС месяц'!$E:$E,'ДДС месяц'!$F:$F,$A$1,'ДДС месяц'!$J:$J,$A94,'ДДС месяц'!$C:$C,C$2)</f>
        <v>0</v>
      </c>
      <c r="D94" s="31">
        <f>SUMIFS('ДДС месяц'!$E:$E,'ДДС месяц'!$F:$F,$A$1,'ДДС месяц'!$J:$J,$A94,'ДДС месяц'!$C:$C,D$2)</f>
        <v>0</v>
      </c>
      <c r="E94" s="31">
        <f>SUMIFS('ДДС месяц'!$E:$E,'ДДС месяц'!$F:$F,$A$1,'ДДС месяц'!$J:$J,$A94,'ДДС месяц'!$C:$C,E$2)</f>
        <v>0</v>
      </c>
      <c r="F94" s="31">
        <f>SUMIFS('ДДС месяц'!$E:$E,'ДДС месяц'!$F:$F,$A$1,'ДДС месяц'!$J:$J,$A94,'ДДС месяц'!$C:$C,F$2)</f>
        <v>0</v>
      </c>
      <c r="G94" s="31">
        <f>SUMIFS('ДДС месяц'!$E:$E,'ДДС месяц'!$F:$F,$A$1,'ДДС месяц'!$J:$J,$A94,'ДДС месяц'!$C:$C,G$2)</f>
        <v>0</v>
      </c>
      <c r="H94" s="31">
        <f>SUMIFS('ДДС месяц'!$E:$E,'ДДС месяц'!$F:$F,$A$1,'ДДС месяц'!$J:$J,$A94,'ДДС месяц'!$C:$C,H$2)</f>
        <v>0</v>
      </c>
      <c r="I94" s="31">
        <f>SUMIFS('ДДС месяц'!$E:$E,'ДДС месяц'!$F:$F,$A$1,'ДДС месяц'!$J:$J,$A94,'ДДС месяц'!$C:$C,I$2)</f>
        <v>0</v>
      </c>
      <c r="J94" s="31">
        <f>SUMIFS('ДДС месяц'!$E:$E,'ДДС месяц'!$F:$F,$A$1,'ДДС месяц'!$J:$J,$A94,'ДДС месяц'!$C:$C,J$2)</f>
        <v>0</v>
      </c>
      <c r="K94" s="31">
        <f>SUMIFS('ДДС месяц'!$E:$E,'ДДС месяц'!$F:$F,$A$1,'ДДС месяц'!$J:$J,$A94,'ДДС месяц'!$C:$C,K$2)</f>
        <v>0</v>
      </c>
      <c r="L94" s="31">
        <f>SUMIFS('ДДС месяц'!$E:$E,'ДДС месяц'!$F:$F,$A$1,'ДДС месяц'!$J:$J,$A94,'ДДС месяц'!$C:$C,L$2)</f>
        <v>0</v>
      </c>
      <c r="M94" s="31">
        <f>SUMIFS('ДДС месяц'!$E:$E,'ДДС месяц'!$F:$F,$A$1,'ДДС месяц'!$J:$J,$A94,'ДДС месяц'!$C:$C,M$2)</f>
        <v>0</v>
      </c>
    </row>
    <row r="95" hidden="1">
      <c r="A95" s="30"/>
      <c r="B95" s="31">
        <f>SUMIFS('ДДС месяц'!$E:$E,'ДДС месяц'!$F:$F,$A$1,'ДДС месяц'!$J:$J,$A95,'ДДС месяц'!$C:$C,B$2)</f>
        <v>0</v>
      </c>
      <c r="C95" s="31">
        <f>SUMIFS('ДДС месяц'!$E:$E,'ДДС месяц'!$F:$F,$A$1,'ДДС месяц'!$J:$J,$A95,'ДДС месяц'!$C:$C,C$2)</f>
        <v>0</v>
      </c>
      <c r="D95" s="31">
        <f>SUMIFS('ДДС месяц'!$E:$E,'ДДС месяц'!$F:$F,$A$1,'ДДС месяц'!$J:$J,$A95,'ДДС месяц'!$C:$C,D$2)</f>
        <v>0</v>
      </c>
      <c r="E95" s="31">
        <f>SUMIFS('ДДС месяц'!$E:$E,'ДДС месяц'!$F:$F,$A$1,'ДДС месяц'!$J:$J,$A95,'ДДС месяц'!$C:$C,E$2)</f>
        <v>0</v>
      </c>
      <c r="F95" s="31">
        <f>SUMIFS('ДДС месяц'!$E:$E,'ДДС месяц'!$F:$F,$A$1,'ДДС месяц'!$J:$J,$A95,'ДДС месяц'!$C:$C,F$2)</f>
        <v>0</v>
      </c>
      <c r="G95" s="31">
        <f>SUMIFS('ДДС месяц'!$E:$E,'ДДС месяц'!$F:$F,$A$1,'ДДС месяц'!$J:$J,$A95,'ДДС месяц'!$C:$C,G$2)</f>
        <v>0</v>
      </c>
      <c r="H95" s="31">
        <f>SUMIFS('ДДС месяц'!$E:$E,'ДДС месяц'!$F:$F,$A$1,'ДДС месяц'!$J:$J,$A95,'ДДС месяц'!$C:$C,H$2)</f>
        <v>0</v>
      </c>
      <c r="I95" s="31">
        <f>SUMIFS('ДДС месяц'!$E:$E,'ДДС месяц'!$F:$F,$A$1,'ДДС месяц'!$J:$J,$A95,'ДДС месяц'!$C:$C,I$2)</f>
        <v>0</v>
      </c>
      <c r="J95" s="31">
        <f>SUMIFS('ДДС месяц'!$E:$E,'ДДС месяц'!$F:$F,$A$1,'ДДС месяц'!$J:$J,$A95,'ДДС месяц'!$C:$C,J$2)</f>
        <v>0</v>
      </c>
      <c r="K95" s="31">
        <f>SUMIFS('ДДС месяц'!$E:$E,'ДДС месяц'!$F:$F,$A$1,'ДДС месяц'!$J:$J,$A95,'ДДС месяц'!$C:$C,K$2)</f>
        <v>0</v>
      </c>
      <c r="L95" s="31">
        <f>SUMIFS('ДДС месяц'!$E:$E,'ДДС месяц'!$F:$F,$A$1,'ДДС месяц'!$J:$J,$A95,'ДДС месяц'!$C:$C,L$2)</f>
        <v>0</v>
      </c>
      <c r="M95" s="31">
        <f>SUMIFS('ДДС месяц'!$E:$E,'ДДС месяц'!$F:$F,$A$1,'ДДС месяц'!$J:$J,$A95,'ДДС месяц'!$C:$C,M$2)</f>
        <v>0</v>
      </c>
    </row>
    <row r="96" hidden="1">
      <c r="A96" s="30"/>
      <c r="B96" s="31">
        <f>SUMIFS('ДДС месяц'!$E:$E,'ДДС месяц'!$F:$F,$A$1,'ДДС месяц'!$J:$J,$A96,'ДДС месяц'!$C:$C,B$2)</f>
        <v>0</v>
      </c>
      <c r="C96" s="31">
        <f>SUMIFS('ДДС месяц'!$E:$E,'ДДС месяц'!$F:$F,$A$1,'ДДС месяц'!$J:$J,$A96,'ДДС месяц'!$C:$C,C$2)</f>
        <v>0</v>
      </c>
      <c r="D96" s="31">
        <f>SUMIFS('ДДС месяц'!$E:$E,'ДДС месяц'!$F:$F,$A$1,'ДДС месяц'!$J:$J,$A96,'ДДС месяц'!$C:$C,D$2)</f>
        <v>0</v>
      </c>
      <c r="E96" s="31">
        <f>SUMIFS('ДДС месяц'!$E:$E,'ДДС месяц'!$F:$F,$A$1,'ДДС месяц'!$J:$J,$A96,'ДДС месяц'!$C:$C,E$2)</f>
        <v>0</v>
      </c>
      <c r="F96" s="31">
        <f>SUMIFS('ДДС месяц'!$E:$E,'ДДС месяц'!$F:$F,$A$1,'ДДС месяц'!$J:$J,$A96,'ДДС месяц'!$C:$C,F$2)</f>
        <v>0</v>
      </c>
      <c r="G96" s="31">
        <f>SUMIFS('ДДС месяц'!$E:$E,'ДДС месяц'!$F:$F,$A$1,'ДДС месяц'!$J:$J,$A96,'ДДС месяц'!$C:$C,G$2)</f>
        <v>0</v>
      </c>
      <c r="H96" s="31">
        <f>SUMIFS('ДДС месяц'!$E:$E,'ДДС месяц'!$F:$F,$A$1,'ДДС месяц'!$J:$J,$A96,'ДДС месяц'!$C:$C,H$2)</f>
        <v>0</v>
      </c>
      <c r="I96" s="31">
        <f>SUMIFS('ДДС месяц'!$E:$E,'ДДС месяц'!$F:$F,$A$1,'ДДС месяц'!$J:$J,$A96,'ДДС месяц'!$C:$C,I$2)</f>
        <v>0</v>
      </c>
      <c r="J96" s="31">
        <f>SUMIFS('ДДС месяц'!$E:$E,'ДДС месяц'!$F:$F,$A$1,'ДДС месяц'!$J:$J,$A96,'ДДС месяц'!$C:$C,J$2)</f>
        <v>0</v>
      </c>
      <c r="K96" s="31">
        <f>SUMIFS('ДДС месяц'!$E:$E,'ДДС месяц'!$F:$F,$A$1,'ДДС месяц'!$J:$J,$A96,'ДДС месяц'!$C:$C,K$2)</f>
        <v>0</v>
      </c>
      <c r="L96" s="31">
        <f>SUMIFS('ДДС месяц'!$E:$E,'ДДС месяц'!$F:$F,$A$1,'ДДС месяц'!$J:$J,$A96,'ДДС месяц'!$C:$C,L$2)</f>
        <v>0</v>
      </c>
      <c r="M96" s="31">
        <f>SUMIFS('ДДС месяц'!$E:$E,'ДДС месяц'!$F:$F,$A$1,'ДДС месяц'!$J:$J,$A96,'ДДС месяц'!$C:$C,M$2)</f>
        <v>0</v>
      </c>
    </row>
    <row r="97" hidden="1">
      <c r="A97" s="30"/>
      <c r="B97" s="31">
        <f>SUMIFS('ДДС месяц'!$E:$E,'ДДС месяц'!$F:$F,$A$1,'ДДС месяц'!$J:$J,$A97,'ДДС месяц'!$C:$C,B$2)</f>
        <v>0</v>
      </c>
      <c r="C97" s="31">
        <f>SUMIFS('ДДС месяц'!$E:$E,'ДДС месяц'!$F:$F,$A$1,'ДДС месяц'!$J:$J,$A97,'ДДС месяц'!$C:$C,C$2)</f>
        <v>0</v>
      </c>
      <c r="D97" s="31">
        <f>SUMIFS('ДДС месяц'!$E:$E,'ДДС месяц'!$F:$F,$A$1,'ДДС месяц'!$J:$J,$A97,'ДДС месяц'!$C:$C,D$2)</f>
        <v>0</v>
      </c>
      <c r="E97" s="31">
        <f>SUMIFS('ДДС месяц'!$E:$E,'ДДС месяц'!$F:$F,$A$1,'ДДС месяц'!$J:$J,$A97,'ДДС месяц'!$C:$C,E$2)</f>
        <v>0</v>
      </c>
      <c r="F97" s="31">
        <f>SUMIFS('ДДС месяц'!$E:$E,'ДДС месяц'!$F:$F,$A$1,'ДДС месяц'!$J:$J,$A97,'ДДС месяц'!$C:$C,F$2)</f>
        <v>0</v>
      </c>
      <c r="G97" s="31">
        <f>SUMIFS('ДДС месяц'!$E:$E,'ДДС месяц'!$F:$F,$A$1,'ДДС месяц'!$J:$J,$A97,'ДДС месяц'!$C:$C,G$2)</f>
        <v>0</v>
      </c>
      <c r="H97" s="31">
        <f>SUMIFS('ДДС месяц'!$E:$E,'ДДС месяц'!$F:$F,$A$1,'ДДС месяц'!$J:$J,$A97,'ДДС месяц'!$C:$C,H$2)</f>
        <v>0</v>
      </c>
      <c r="I97" s="31">
        <f>SUMIFS('ДДС месяц'!$E:$E,'ДДС месяц'!$F:$F,$A$1,'ДДС месяц'!$J:$J,$A97,'ДДС месяц'!$C:$C,I$2)</f>
        <v>0</v>
      </c>
      <c r="J97" s="31">
        <f>SUMIFS('ДДС месяц'!$E:$E,'ДДС месяц'!$F:$F,$A$1,'ДДС месяц'!$J:$J,$A97,'ДДС месяц'!$C:$C,J$2)</f>
        <v>0</v>
      </c>
      <c r="K97" s="31">
        <f>SUMIFS('ДДС месяц'!$E:$E,'ДДС месяц'!$F:$F,$A$1,'ДДС месяц'!$J:$J,$A97,'ДДС месяц'!$C:$C,K$2)</f>
        <v>0</v>
      </c>
      <c r="L97" s="31">
        <f>SUMIFS('ДДС месяц'!$E:$E,'ДДС месяц'!$F:$F,$A$1,'ДДС месяц'!$J:$J,$A97,'ДДС месяц'!$C:$C,L$2)</f>
        <v>0</v>
      </c>
      <c r="M97" s="31">
        <f>SUMIFS('ДДС месяц'!$E:$E,'ДДС месяц'!$F:$F,$A$1,'ДДС месяц'!$J:$J,$A97,'ДДС месяц'!$C:$C,M$2)</f>
        <v>0</v>
      </c>
    </row>
    <row r="98" hidden="1">
      <c r="A98" s="30"/>
      <c r="B98" s="31">
        <f>SUMIFS('ДДС месяц'!$E:$E,'ДДС месяц'!$F:$F,$A$1,'ДДС месяц'!$J:$J,$A98,'ДДС месяц'!$C:$C,B$2)</f>
        <v>0</v>
      </c>
      <c r="C98" s="31">
        <f>SUMIFS('ДДС месяц'!$E:$E,'ДДС месяц'!$F:$F,$A$1,'ДДС месяц'!$J:$J,$A98,'ДДС месяц'!$C:$C,C$2)</f>
        <v>0</v>
      </c>
      <c r="D98" s="31">
        <f>SUMIFS('ДДС месяц'!$E:$E,'ДДС месяц'!$F:$F,$A$1,'ДДС месяц'!$J:$J,$A98,'ДДС месяц'!$C:$C,D$2)</f>
        <v>0</v>
      </c>
      <c r="E98" s="31">
        <f>SUMIFS('ДДС месяц'!$E:$E,'ДДС месяц'!$F:$F,$A$1,'ДДС месяц'!$J:$J,$A98,'ДДС месяц'!$C:$C,E$2)</f>
        <v>0</v>
      </c>
      <c r="F98" s="31">
        <f>SUMIFS('ДДС месяц'!$E:$E,'ДДС месяц'!$F:$F,$A$1,'ДДС месяц'!$J:$J,$A98,'ДДС месяц'!$C:$C,F$2)</f>
        <v>0</v>
      </c>
      <c r="G98" s="31">
        <f>SUMIFS('ДДС месяц'!$E:$E,'ДДС месяц'!$F:$F,$A$1,'ДДС месяц'!$J:$J,$A98,'ДДС месяц'!$C:$C,G$2)</f>
        <v>0</v>
      </c>
      <c r="H98" s="31">
        <f>SUMIFS('ДДС месяц'!$E:$E,'ДДС месяц'!$F:$F,$A$1,'ДДС месяц'!$J:$J,$A98,'ДДС месяц'!$C:$C,H$2)</f>
        <v>0</v>
      </c>
      <c r="I98" s="31">
        <f>SUMIFS('ДДС месяц'!$E:$E,'ДДС месяц'!$F:$F,$A$1,'ДДС месяц'!$J:$J,$A98,'ДДС месяц'!$C:$C,I$2)</f>
        <v>0</v>
      </c>
      <c r="J98" s="31">
        <f>SUMIFS('ДДС месяц'!$E:$E,'ДДС месяц'!$F:$F,$A$1,'ДДС месяц'!$J:$J,$A98,'ДДС месяц'!$C:$C,J$2)</f>
        <v>0</v>
      </c>
      <c r="K98" s="31">
        <f>SUMIFS('ДДС месяц'!$E:$E,'ДДС месяц'!$F:$F,$A$1,'ДДС месяц'!$J:$J,$A98,'ДДС месяц'!$C:$C,K$2)</f>
        <v>0</v>
      </c>
      <c r="L98" s="31">
        <f>SUMIFS('ДДС месяц'!$E:$E,'ДДС месяц'!$F:$F,$A$1,'ДДС месяц'!$J:$J,$A98,'ДДС месяц'!$C:$C,L$2)</f>
        <v>0</v>
      </c>
      <c r="M98" s="31">
        <f>SUMIFS('ДДС месяц'!$E:$E,'ДДС месяц'!$F:$F,$A$1,'ДДС месяц'!$J:$J,$A98,'ДДС месяц'!$C:$C,M$2)</f>
        <v>0</v>
      </c>
    </row>
    <row r="99" hidden="1">
      <c r="A99" s="30"/>
      <c r="B99" s="31">
        <f>SUMIFS('ДДС месяц'!$E:$E,'ДДС месяц'!$F:$F,$A$1,'ДДС месяц'!$J:$J,$A99,'ДДС месяц'!$C:$C,B$2)</f>
        <v>0</v>
      </c>
      <c r="C99" s="31">
        <f>SUMIFS('ДДС месяц'!$E:$E,'ДДС месяц'!$F:$F,$A$1,'ДДС месяц'!$J:$J,$A99,'ДДС месяц'!$C:$C,C$2)</f>
        <v>0</v>
      </c>
      <c r="D99" s="31">
        <f>SUMIFS('ДДС месяц'!$E:$E,'ДДС месяц'!$F:$F,$A$1,'ДДС месяц'!$J:$J,$A99,'ДДС месяц'!$C:$C,D$2)</f>
        <v>0</v>
      </c>
      <c r="E99" s="31">
        <f>SUMIFS('ДДС месяц'!$E:$E,'ДДС месяц'!$F:$F,$A$1,'ДДС месяц'!$J:$J,$A99,'ДДС месяц'!$C:$C,E$2)</f>
        <v>0</v>
      </c>
      <c r="F99" s="31">
        <f>SUMIFS('ДДС месяц'!$E:$E,'ДДС месяц'!$F:$F,$A$1,'ДДС месяц'!$J:$J,$A99,'ДДС месяц'!$C:$C,F$2)</f>
        <v>0</v>
      </c>
      <c r="G99" s="31">
        <f>SUMIFS('ДДС месяц'!$E:$E,'ДДС месяц'!$F:$F,$A$1,'ДДС месяц'!$J:$J,$A99,'ДДС месяц'!$C:$C,G$2)</f>
        <v>0</v>
      </c>
      <c r="H99" s="31">
        <f>SUMIFS('ДДС месяц'!$E:$E,'ДДС месяц'!$F:$F,$A$1,'ДДС месяц'!$J:$J,$A99,'ДДС месяц'!$C:$C,H$2)</f>
        <v>0</v>
      </c>
      <c r="I99" s="31">
        <f>SUMIFS('ДДС месяц'!$E:$E,'ДДС месяц'!$F:$F,$A$1,'ДДС месяц'!$J:$J,$A99,'ДДС месяц'!$C:$C,I$2)</f>
        <v>0</v>
      </c>
      <c r="J99" s="31">
        <f>SUMIFS('ДДС месяц'!$E:$E,'ДДС месяц'!$F:$F,$A$1,'ДДС месяц'!$J:$J,$A99,'ДДС месяц'!$C:$C,J$2)</f>
        <v>0</v>
      </c>
      <c r="K99" s="31">
        <f>SUMIFS('ДДС месяц'!$E:$E,'ДДС месяц'!$F:$F,$A$1,'ДДС месяц'!$J:$J,$A99,'ДДС месяц'!$C:$C,K$2)</f>
        <v>0</v>
      </c>
      <c r="L99" s="31">
        <f>SUMIFS('ДДС месяц'!$E:$E,'ДДС месяц'!$F:$F,$A$1,'ДДС месяц'!$J:$J,$A99,'ДДС месяц'!$C:$C,L$2)</f>
        <v>0</v>
      </c>
      <c r="M99" s="31">
        <f>SUMIFS('ДДС месяц'!$E:$E,'ДДС месяц'!$F:$F,$A$1,'ДДС месяц'!$J:$J,$A99,'ДДС месяц'!$C:$C,M$2)</f>
        <v>0</v>
      </c>
    </row>
    <row r="100" hidden="1">
      <c r="A100" s="30"/>
      <c r="B100" s="31">
        <f>SUMIFS('ДДС месяц'!$E:$E,'ДДС месяц'!$F:$F,$A$1,'ДДС месяц'!$J:$J,$A100,'ДДС месяц'!$C:$C,B$2)</f>
        <v>0</v>
      </c>
      <c r="C100" s="31">
        <f>SUMIFS('ДДС месяц'!$E:$E,'ДДС месяц'!$F:$F,$A$1,'ДДС месяц'!$J:$J,$A100,'ДДС месяц'!$C:$C,C$2)</f>
        <v>0</v>
      </c>
      <c r="D100" s="31">
        <f>SUMIFS('ДДС месяц'!$E:$E,'ДДС месяц'!$F:$F,$A$1,'ДДС месяц'!$J:$J,$A100,'ДДС месяц'!$C:$C,D$2)</f>
        <v>0</v>
      </c>
      <c r="E100" s="31">
        <f>SUMIFS('ДДС месяц'!$E:$E,'ДДС месяц'!$F:$F,$A$1,'ДДС месяц'!$J:$J,$A100,'ДДС месяц'!$C:$C,E$2)</f>
        <v>0</v>
      </c>
      <c r="F100" s="31">
        <f>SUMIFS('ДДС месяц'!$E:$E,'ДДС месяц'!$F:$F,$A$1,'ДДС месяц'!$J:$J,$A100,'ДДС месяц'!$C:$C,F$2)</f>
        <v>0</v>
      </c>
      <c r="G100" s="31">
        <f>SUMIFS('ДДС месяц'!$E:$E,'ДДС месяц'!$F:$F,$A$1,'ДДС месяц'!$J:$J,$A100,'ДДС месяц'!$C:$C,G$2)</f>
        <v>0</v>
      </c>
      <c r="H100" s="31">
        <f>SUMIFS('ДДС месяц'!$E:$E,'ДДС месяц'!$F:$F,$A$1,'ДДС месяц'!$J:$J,$A100,'ДДС месяц'!$C:$C,H$2)</f>
        <v>0</v>
      </c>
      <c r="I100" s="31">
        <f>SUMIFS('ДДС месяц'!$E:$E,'ДДС месяц'!$F:$F,$A$1,'ДДС месяц'!$J:$J,$A100,'ДДС месяц'!$C:$C,I$2)</f>
        <v>0</v>
      </c>
      <c r="J100" s="31">
        <f>SUMIFS('ДДС месяц'!$E:$E,'ДДС месяц'!$F:$F,$A$1,'ДДС месяц'!$J:$J,$A100,'ДДС месяц'!$C:$C,J$2)</f>
        <v>0</v>
      </c>
      <c r="K100" s="31">
        <f>SUMIFS('ДДС месяц'!$E:$E,'ДДС месяц'!$F:$F,$A$1,'ДДС месяц'!$J:$J,$A100,'ДДС месяц'!$C:$C,K$2)</f>
        <v>0</v>
      </c>
      <c r="L100" s="31">
        <f>SUMIFS('ДДС месяц'!$E:$E,'ДДС месяц'!$F:$F,$A$1,'ДДС месяц'!$J:$J,$A100,'ДДС месяц'!$C:$C,L$2)</f>
        <v>0</v>
      </c>
      <c r="M100" s="31">
        <f>SUMIFS('ДДС месяц'!$E:$E,'ДДС месяц'!$F:$F,$A$1,'ДДС месяц'!$J:$J,$A100,'ДДС месяц'!$C:$C,M$2)</f>
        <v>0</v>
      </c>
    </row>
    <row r="101" hidden="1">
      <c r="A101" s="30"/>
      <c r="B101" s="31">
        <f>SUMIFS('ДДС месяц'!$E:$E,'ДДС месяц'!$F:$F,$A$1,'ДДС месяц'!$J:$J,$A101,'ДДС месяц'!$C:$C,B$2)</f>
        <v>0</v>
      </c>
      <c r="C101" s="31">
        <f>SUMIFS('ДДС месяц'!$E:$E,'ДДС месяц'!$F:$F,$A$1,'ДДС месяц'!$J:$J,$A101,'ДДС месяц'!$C:$C,C$2)</f>
        <v>0</v>
      </c>
      <c r="D101" s="31">
        <f>SUMIFS('ДДС месяц'!$E:$E,'ДДС месяц'!$F:$F,$A$1,'ДДС месяц'!$J:$J,$A101,'ДДС месяц'!$C:$C,D$2)</f>
        <v>0</v>
      </c>
      <c r="E101" s="31">
        <f>SUMIFS('ДДС месяц'!$E:$E,'ДДС месяц'!$F:$F,$A$1,'ДДС месяц'!$J:$J,$A101,'ДДС месяц'!$C:$C,E$2)</f>
        <v>0</v>
      </c>
      <c r="F101" s="31">
        <f>SUMIFS('ДДС месяц'!$E:$E,'ДДС месяц'!$F:$F,$A$1,'ДДС месяц'!$J:$J,$A101,'ДДС месяц'!$C:$C,F$2)</f>
        <v>0</v>
      </c>
      <c r="G101" s="31">
        <f>SUMIFS('ДДС месяц'!$E:$E,'ДДС месяц'!$F:$F,$A$1,'ДДС месяц'!$J:$J,$A101,'ДДС месяц'!$C:$C,G$2)</f>
        <v>0</v>
      </c>
      <c r="H101" s="31">
        <f>SUMIFS('ДДС месяц'!$E:$E,'ДДС месяц'!$F:$F,$A$1,'ДДС месяц'!$J:$J,$A101,'ДДС месяц'!$C:$C,H$2)</f>
        <v>0</v>
      </c>
      <c r="I101" s="31">
        <f>SUMIFS('ДДС месяц'!$E:$E,'ДДС месяц'!$F:$F,$A$1,'ДДС месяц'!$J:$J,$A101,'ДДС месяц'!$C:$C,I$2)</f>
        <v>0</v>
      </c>
      <c r="J101" s="31">
        <f>SUMIFS('ДДС месяц'!$E:$E,'ДДС месяц'!$F:$F,$A$1,'ДДС месяц'!$J:$J,$A101,'ДДС месяц'!$C:$C,J$2)</f>
        <v>0</v>
      </c>
      <c r="K101" s="31">
        <f>SUMIFS('ДДС месяц'!$E:$E,'ДДС месяц'!$F:$F,$A$1,'ДДС месяц'!$J:$J,$A101,'ДДС месяц'!$C:$C,K$2)</f>
        <v>0</v>
      </c>
      <c r="L101" s="31">
        <f>SUMIFS('ДДС месяц'!$E:$E,'ДДС месяц'!$F:$F,$A$1,'ДДС месяц'!$J:$J,$A101,'ДДС месяц'!$C:$C,L$2)</f>
        <v>0</v>
      </c>
      <c r="M101" s="31">
        <f>SUMIFS('ДДС месяц'!$E:$E,'ДДС месяц'!$F:$F,$A$1,'ДДС месяц'!$J:$J,$A101,'ДДС месяц'!$C:$C,M$2)</f>
        <v>0</v>
      </c>
    </row>
    <row r="102" hidden="1">
      <c r="A102" s="30"/>
      <c r="B102" s="31">
        <f>SUMIFS('ДДС месяц'!$E:$E,'ДДС месяц'!$F:$F,$A$1,'ДДС месяц'!$J:$J,$A102,'ДДС месяц'!$C:$C,B$2)</f>
        <v>0</v>
      </c>
      <c r="C102" s="31">
        <f>SUMIFS('ДДС месяц'!$E:$E,'ДДС месяц'!$F:$F,$A$1,'ДДС месяц'!$J:$J,$A102,'ДДС месяц'!$C:$C,C$2)</f>
        <v>0</v>
      </c>
      <c r="D102" s="31">
        <f>SUMIFS('ДДС месяц'!$E:$E,'ДДС месяц'!$F:$F,$A$1,'ДДС месяц'!$J:$J,$A102,'ДДС месяц'!$C:$C,D$2)</f>
        <v>0</v>
      </c>
      <c r="E102" s="31">
        <f>SUMIFS('ДДС месяц'!$E:$E,'ДДС месяц'!$F:$F,$A$1,'ДДС месяц'!$J:$J,$A102,'ДДС месяц'!$C:$C,E$2)</f>
        <v>0</v>
      </c>
      <c r="F102" s="31">
        <f>SUMIFS('ДДС месяц'!$E:$E,'ДДС месяц'!$F:$F,$A$1,'ДДС месяц'!$J:$J,$A102,'ДДС месяц'!$C:$C,F$2)</f>
        <v>0</v>
      </c>
      <c r="G102" s="31">
        <f>SUMIFS('ДДС месяц'!$E:$E,'ДДС месяц'!$F:$F,$A$1,'ДДС месяц'!$J:$J,$A102,'ДДС месяц'!$C:$C,G$2)</f>
        <v>0</v>
      </c>
      <c r="H102" s="31">
        <f>SUMIFS('ДДС месяц'!$E:$E,'ДДС месяц'!$F:$F,$A$1,'ДДС месяц'!$J:$J,$A102,'ДДС месяц'!$C:$C,H$2)</f>
        <v>0</v>
      </c>
      <c r="I102" s="31">
        <f>SUMIFS('ДДС месяц'!$E:$E,'ДДС месяц'!$F:$F,$A$1,'ДДС месяц'!$J:$J,$A102,'ДДС месяц'!$C:$C,I$2)</f>
        <v>0</v>
      </c>
      <c r="J102" s="31">
        <f>SUMIFS('ДДС месяц'!$E:$E,'ДДС месяц'!$F:$F,$A$1,'ДДС месяц'!$J:$J,$A102,'ДДС месяц'!$C:$C,J$2)</f>
        <v>0</v>
      </c>
      <c r="K102" s="31">
        <f>SUMIFS('ДДС месяц'!$E:$E,'ДДС месяц'!$F:$F,$A$1,'ДДС месяц'!$J:$J,$A102,'ДДС месяц'!$C:$C,K$2)</f>
        <v>0</v>
      </c>
      <c r="L102" s="31">
        <f>SUMIFS('ДДС месяц'!$E:$E,'ДДС месяц'!$F:$F,$A$1,'ДДС месяц'!$J:$J,$A102,'ДДС месяц'!$C:$C,L$2)</f>
        <v>0</v>
      </c>
      <c r="M102" s="31">
        <f>SUMIFS('ДДС месяц'!$E:$E,'ДДС месяц'!$F:$F,$A$1,'ДДС месяц'!$J:$J,$A102,'ДДС месяц'!$C:$C,M$2)</f>
        <v>0</v>
      </c>
    </row>
    <row r="103" hidden="1">
      <c r="A103" s="30"/>
      <c r="B103" s="31">
        <f>SUMIFS('ДДС месяц'!$E:$E,'ДДС месяц'!$F:$F,$A$1,'ДДС месяц'!$J:$J,$A103,'ДДС месяц'!$C:$C,B$2)</f>
        <v>0</v>
      </c>
      <c r="C103" s="31">
        <f>SUMIFS('ДДС месяц'!$E:$E,'ДДС месяц'!$F:$F,$A$1,'ДДС месяц'!$J:$J,$A103,'ДДС месяц'!$C:$C,C$2)</f>
        <v>0</v>
      </c>
      <c r="D103" s="31">
        <f>SUMIFS('ДДС месяц'!$E:$E,'ДДС месяц'!$F:$F,$A$1,'ДДС месяц'!$J:$J,$A103,'ДДС месяц'!$C:$C,D$2)</f>
        <v>0</v>
      </c>
      <c r="E103" s="31">
        <f>SUMIFS('ДДС месяц'!$E:$E,'ДДС месяц'!$F:$F,$A$1,'ДДС месяц'!$J:$J,$A103,'ДДС месяц'!$C:$C,E$2)</f>
        <v>0</v>
      </c>
      <c r="F103" s="31">
        <f>SUMIFS('ДДС месяц'!$E:$E,'ДДС месяц'!$F:$F,$A$1,'ДДС месяц'!$J:$J,$A103,'ДДС месяц'!$C:$C,F$2)</f>
        <v>0</v>
      </c>
      <c r="G103" s="31">
        <f>SUMIFS('ДДС месяц'!$E:$E,'ДДС месяц'!$F:$F,$A$1,'ДДС месяц'!$J:$J,$A103,'ДДС месяц'!$C:$C,G$2)</f>
        <v>0</v>
      </c>
      <c r="H103" s="31">
        <f>SUMIFS('ДДС месяц'!$E:$E,'ДДС месяц'!$F:$F,$A$1,'ДДС месяц'!$J:$J,$A103,'ДДС месяц'!$C:$C,H$2)</f>
        <v>0</v>
      </c>
      <c r="I103" s="31">
        <f>SUMIFS('ДДС месяц'!$E:$E,'ДДС месяц'!$F:$F,$A$1,'ДДС месяц'!$J:$J,$A103,'ДДС месяц'!$C:$C,I$2)</f>
        <v>0</v>
      </c>
      <c r="J103" s="31">
        <f>SUMIFS('ДДС месяц'!$E:$E,'ДДС месяц'!$F:$F,$A$1,'ДДС месяц'!$J:$J,$A103,'ДДС месяц'!$C:$C,J$2)</f>
        <v>0</v>
      </c>
      <c r="K103" s="31">
        <f>SUMIFS('ДДС месяц'!$E:$E,'ДДС месяц'!$F:$F,$A$1,'ДДС месяц'!$J:$J,$A103,'ДДС месяц'!$C:$C,K$2)</f>
        <v>0</v>
      </c>
      <c r="L103" s="31">
        <f>SUMIFS('ДДС месяц'!$E:$E,'ДДС месяц'!$F:$F,$A$1,'ДДС месяц'!$J:$J,$A103,'ДДС месяц'!$C:$C,L$2)</f>
        <v>0</v>
      </c>
      <c r="M103" s="31">
        <f>SUMIFS('ДДС месяц'!$E:$E,'ДДС месяц'!$F:$F,$A$1,'ДДС месяц'!$J:$J,$A103,'ДДС месяц'!$C:$C,M$2)</f>
        <v>0</v>
      </c>
    </row>
    <row r="104" hidden="1">
      <c r="A104" s="30"/>
      <c r="B104" s="31">
        <f>SUMIFS('ДДС месяц'!$E:$E,'ДДС месяц'!$F:$F,$A$1,'ДДС месяц'!$J:$J,$A104,'ДДС месяц'!$C:$C,B$2)</f>
        <v>0</v>
      </c>
      <c r="C104" s="31">
        <f>SUMIFS('ДДС месяц'!$E:$E,'ДДС месяц'!$F:$F,$A$1,'ДДС месяц'!$J:$J,$A104,'ДДС месяц'!$C:$C,C$2)</f>
        <v>0</v>
      </c>
      <c r="D104" s="31">
        <f>SUMIFS('ДДС месяц'!$E:$E,'ДДС месяц'!$F:$F,$A$1,'ДДС месяц'!$J:$J,$A104,'ДДС месяц'!$C:$C,D$2)</f>
        <v>0</v>
      </c>
      <c r="E104" s="31">
        <f>SUMIFS('ДДС месяц'!$E:$E,'ДДС месяц'!$F:$F,$A$1,'ДДС месяц'!$J:$J,$A104,'ДДС месяц'!$C:$C,E$2)</f>
        <v>0</v>
      </c>
      <c r="F104" s="31">
        <f>SUMIFS('ДДС месяц'!$E:$E,'ДДС месяц'!$F:$F,$A$1,'ДДС месяц'!$J:$J,$A104,'ДДС месяц'!$C:$C,F$2)</f>
        <v>0</v>
      </c>
      <c r="G104" s="31">
        <f>SUMIFS('ДДС месяц'!$E:$E,'ДДС месяц'!$F:$F,$A$1,'ДДС месяц'!$J:$J,$A104,'ДДС месяц'!$C:$C,G$2)</f>
        <v>0</v>
      </c>
      <c r="H104" s="31">
        <f>SUMIFS('ДДС месяц'!$E:$E,'ДДС месяц'!$F:$F,$A$1,'ДДС месяц'!$J:$J,$A104,'ДДС месяц'!$C:$C,H$2)</f>
        <v>0</v>
      </c>
      <c r="I104" s="31">
        <f>SUMIFS('ДДС месяц'!$E:$E,'ДДС месяц'!$F:$F,$A$1,'ДДС месяц'!$J:$J,$A104,'ДДС месяц'!$C:$C,I$2)</f>
        <v>0</v>
      </c>
      <c r="J104" s="31">
        <f>SUMIFS('ДДС месяц'!$E:$E,'ДДС месяц'!$F:$F,$A$1,'ДДС месяц'!$J:$J,$A104,'ДДС месяц'!$C:$C,J$2)</f>
        <v>0</v>
      </c>
      <c r="K104" s="31">
        <f>SUMIFS('ДДС месяц'!$E:$E,'ДДС месяц'!$F:$F,$A$1,'ДДС месяц'!$J:$J,$A104,'ДДС месяц'!$C:$C,K$2)</f>
        <v>0</v>
      </c>
      <c r="L104" s="31">
        <f>SUMIFS('ДДС месяц'!$E:$E,'ДДС месяц'!$F:$F,$A$1,'ДДС месяц'!$J:$J,$A104,'ДДС месяц'!$C:$C,L$2)</f>
        <v>0</v>
      </c>
      <c r="M104" s="31">
        <f>SUMIFS('ДДС месяц'!$E:$E,'ДДС месяц'!$F:$F,$A$1,'ДДС месяц'!$J:$J,$A104,'ДДС месяц'!$C:$C,M$2)</f>
        <v>0</v>
      </c>
    </row>
    <row r="105">
      <c r="A105" s="25" t="s">
        <v>49</v>
      </c>
      <c r="B105" s="26">
        <f t="shared" ref="B105:M105" si="2">SUM(B106:B115)</f>
        <v>0</v>
      </c>
      <c r="C105" s="26">
        <f t="shared" si="2"/>
        <v>0</v>
      </c>
      <c r="D105" s="26">
        <f t="shared" si="2"/>
        <v>0</v>
      </c>
      <c r="E105" s="26">
        <f t="shared" si="2"/>
        <v>0</v>
      </c>
      <c r="F105" s="26">
        <f t="shared" si="2"/>
        <v>0</v>
      </c>
      <c r="G105" s="26">
        <f t="shared" si="2"/>
        <v>0</v>
      </c>
      <c r="H105" s="26">
        <f t="shared" si="2"/>
        <v>0</v>
      </c>
      <c r="I105" s="26">
        <f t="shared" si="2"/>
        <v>0</v>
      </c>
      <c r="J105" s="26">
        <f t="shared" si="2"/>
        <v>0</v>
      </c>
      <c r="K105" s="26">
        <f t="shared" si="2"/>
        <v>0</v>
      </c>
      <c r="L105" s="26">
        <f t="shared" si="2"/>
        <v>0</v>
      </c>
      <c r="M105" s="26">
        <f t="shared" si="2"/>
        <v>0</v>
      </c>
    </row>
    <row r="106">
      <c r="A106" s="30" t="str">
        <f>IFERROR(__xludf.DUMMYFUNCTION("FILTER({'ДДС статьи'!A:A}, {'ДДС статьи'!D:D} = ""Инвестиционная"")"),"Продажа ОС")</f>
        <v>Продажа ОС</v>
      </c>
      <c r="B106" s="31">
        <f>SUMIFS('ДДС месяц'!$E:$E,'ДДС месяц'!$F:$F,$A$1,'ДДС месяц'!$J:$J,$A106,'ДДС месяц'!$C:$C,B$2)</f>
        <v>0</v>
      </c>
      <c r="C106" s="31">
        <f>SUMIFS('ДДС месяц'!$E:$E,'ДДС месяц'!$F:$F,$A$1,'ДДС месяц'!$J:$J,$A106,'ДДС месяц'!$C:$C,C$2)</f>
        <v>0</v>
      </c>
      <c r="D106" s="31">
        <f>SUMIFS('ДДС месяц'!$E:$E,'ДДС месяц'!$F:$F,$A$1,'ДДС месяц'!$J:$J,$A106,'ДДС месяц'!$C:$C,D$2)</f>
        <v>0</v>
      </c>
      <c r="E106" s="31">
        <f>SUMIFS('ДДС месяц'!$E:$E,'ДДС месяц'!$F:$F,$A$1,'ДДС месяц'!$J:$J,$A106,'ДДС месяц'!$C:$C,E$2)</f>
        <v>0</v>
      </c>
      <c r="F106" s="31">
        <f>SUMIFS('ДДС месяц'!$E:$E,'ДДС месяц'!$F:$F,$A$1,'ДДС месяц'!$J:$J,$A106,'ДДС месяц'!$C:$C,F$2)</f>
        <v>0</v>
      </c>
      <c r="G106" s="31">
        <f>SUMIFS('ДДС месяц'!$E:$E,'ДДС месяц'!$F:$F,$A$1,'ДДС месяц'!$J:$J,$A106,'ДДС месяц'!$C:$C,G$2)</f>
        <v>0</v>
      </c>
      <c r="H106" s="31">
        <f>SUMIFS('ДДС месяц'!$E:$E,'ДДС месяц'!$F:$F,$A$1,'ДДС месяц'!$J:$J,$A106,'ДДС месяц'!$C:$C,H$2)</f>
        <v>0</v>
      </c>
      <c r="I106" s="31">
        <f>SUMIFS('ДДС месяц'!$E:$E,'ДДС месяц'!$F:$F,$A$1,'ДДС месяц'!$J:$J,$A106,'ДДС месяц'!$C:$C,I$2)</f>
        <v>0</v>
      </c>
      <c r="J106" s="31">
        <f>SUMIFS('ДДС месяц'!$E:$E,'ДДС месяц'!$F:$F,$A$1,'ДДС месяц'!$J:$J,$A106,'ДДС месяц'!$C:$C,J$2)</f>
        <v>0</v>
      </c>
      <c r="K106" s="31">
        <f>SUMIFS('ДДС месяц'!$E:$E,'ДДС месяц'!$F:$F,$A$1,'ДДС месяц'!$J:$J,$A106,'ДДС месяц'!$C:$C,K$2)</f>
        <v>0</v>
      </c>
      <c r="L106" s="31">
        <f>SUMIFS('ДДС месяц'!$E:$E,'ДДС месяц'!$F:$F,$A$1,'ДДС месяц'!$J:$J,$A106,'ДДС месяц'!$C:$C,L$2)</f>
        <v>0</v>
      </c>
      <c r="M106" s="31">
        <f>SUMIFS('ДДС месяц'!$E:$E,'ДДС месяц'!$F:$F,$A$1,'ДДС месяц'!$J:$J,$A106,'ДДС месяц'!$C:$C,M$2)</f>
        <v>0</v>
      </c>
    </row>
    <row r="107">
      <c r="A107" s="30" t="str">
        <f>IFERROR(__xludf.DUMMYFUNCTION("""COMPUTED_VALUE"""),"Покупка ОС")</f>
        <v>Покупка ОС</v>
      </c>
      <c r="B107" s="31">
        <f>SUMIFS('ДДС месяц'!$E:$E,'ДДС месяц'!$F:$F,$A$1,'ДДС месяц'!$J:$J,$A107,'ДДС месяц'!$C:$C,B$2)</f>
        <v>0</v>
      </c>
      <c r="C107" s="31">
        <f>SUMIFS('ДДС месяц'!$E:$E,'ДДС месяц'!$F:$F,$A$1,'ДДС месяц'!$J:$J,$A107,'ДДС месяц'!$C:$C,C$2)</f>
        <v>0</v>
      </c>
      <c r="D107" s="31">
        <f>SUMIFS('ДДС месяц'!$E:$E,'ДДС месяц'!$F:$F,$A$1,'ДДС месяц'!$J:$J,$A107,'ДДС месяц'!$C:$C,D$2)</f>
        <v>0</v>
      </c>
      <c r="E107" s="31">
        <f>SUMIFS('ДДС месяц'!$E:$E,'ДДС месяц'!$F:$F,$A$1,'ДДС месяц'!$J:$J,$A107,'ДДС месяц'!$C:$C,E$2)</f>
        <v>0</v>
      </c>
      <c r="F107" s="31">
        <f>SUMIFS('ДДС месяц'!$E:$E,'ДДС месяц'!$F:$F,$A$1,'ДДС месяц'!$J:$J,$A107,'ДДС месяц'!$C:$C,F$2)</f>
        <v>0</v>
      </c>
      <c r="G107" s="31">
        <f>SUMIFS('ДДС месяц'!$E:$E,'ДДС месяц'!$F:$F,$A$1,'ДДС месяц'!$J:$J,$A107,'ДДС месяц'!$C:$C,G$2)</f>
        <v>0</v>
      </c>
      <c r="H107" s="31">
        <f>SUMIFS('ДДС месяц'!$E:$E,'ДДС месяц'!$F:$F,$A$1,'ДДС месяц'!$J:$J,$A107,'ДДС месяц'!$C:$C,H$2)</f>
        <v>0</v>
      </c>
      <c r="I107" s="31">
        <f>SUMIFS('ДДС месяц'!$E:$E,'ДДС месяц'!$F:$F,$A$1,'ДДС месяц'!$J:$J,$A107,'ДДС месяц'!$C:$C,I$2)</f>
        <v>0</v>
      </c>
      <c r="J107" s="31">
        <f>SUMIFS('ДДС месяц'!$E:$E,'ДДС месяц'!$F:$F,$A$1,'ДДС месяц'!$J:$J,$A107,'ДДС месяц'!$C:$C,J$2)</f>
        <v>0</v>
      </c>
      <c r="K107" s="31">
        <f>SUMIFS('ДДС месяц'!$E:$E,'ДДС месяц'!$F:$F,$A$1,'ДДС месяц'!$J:$J,$A107,'ДДС месяц'!$C:$C,K$2)</f>
        <v>0</v>
      </c>
      <c r="L107" s="31">
        <f>SUMIFS('ДДС месяц'!$E:$E,'ДДС месяц'!$F:$F,$A$1,'ДДС месяц'!$J:$J,$A107,'ДДС месяц'!$C:$C,L$2)</f>
        <v>0</v>
      </c>
      <c r="M107" s="31">
        <f>SUMIFS('ДДС месяц'!$E:$E,'ДДС месяц'!$F:$F,$A$1,'ДДС месяц'!$J:$J,$A107,'ДДС месяц'!$C:$C,M$2)</f>
        <v>0</v>
      </c>
    </row>
    <row r="108">
      <c r="A108" s="30" t="str">
        <f>IFERROR(__xludf.DUMMYFUNCTION("""COMPUTED_VALUE"""),"Ремонт ОС")</f>
        <v>Ремонт ОС</v>
      </c>
      <c r="B108" s="31">
        <f>SUMIFS('ДДС месяц'!$E:$E,'ДДС месяц'!$F:$F,$A$1,'ДДС месяц'!$J:$J,$A108,'ДДС месяц'!$C:$C,B$2)</f>
        <v>0</v>
      </c>
      <c r="C108" s="31">
        <f>SUMIFS('ДДС месяц'!$E:$E,'ДДС месяц'!$F:$F,$A$1,'ДДС месяц'!$J:$J,$A108,'ДДС месяц'!$C:$C,C$2)</f>
        <v>0</v>
      </c>
      <c r="D108" s="31">
        <f>SUMIFS('ДДС месяц'!$E:$E,'ДДС месяц'!$F:$F,$A$1,'ДДС месяц'!$J:$J,$A108,'ДДС месяц'!$C:$C,D$2)</f>
        <v>0</v>
      </c>
      <c r="E108" s="31">
        <f>SUMIFS('ДДС месяц'!$E:$E,'ДДС месяц'!$F:$F,$A$1,'ДДС месяц'!$J:$J,$A108,'ДДС месяц'!$C:$C,E$2)</f>
        <v>0</v>
      </c>
      <c r="F108" s="31">
        <f>SUMIFS('ДДС месяц'!$E:$E,'ДДС месяц'!$F:$F,$A$1,'ДДС месяц'!$J:$J,$A108,'ДДС месяц'!$C:$C,F$2)</f>
        <v>0</v>
      </c>
      <c r="G108" s="31">
        <f>SUMIFS('ДДС месяц'!$E:$E,'ДДС месяц'!$F:$F,$A$1,'ДДС месяц'!$J:$J,$A108,'ДДС месяц'!$C:$C,G$2)</f>
        <v>0</v>
      </c>
      <c r="H108" s="31">
        <f>SUMIFS('ДДС месяц'!$E:$E,'ДДС месяц'!$F:$F,$A$1,'ДДС месяц'!$J:$J,$A108,'ДДС месяц'!$C:$C,H$2)</f>
        <v>0</v>
      </c>
      <c r="I108" s="31">
        <f>SUMIFS('ДДС месяц'!$E:$E,'ДДС месяц'!$F:$F,$A$1,'ДДС месяц'!$J:$J,$A108,'ДДС месяц'!$C:$C,I$2)</f>
        <v>0</v>
      </c>
      <c r="J108" s="31">
        <f>SUMIFS('ДДС месяц'!$E:$E,'ДДС месяц'!$F:$F,$A$1,'ДДС месяц'!$J:$J,$A108,'ДДС месяц'!$C:$C,J$2)</f>
        <v>0</v>
      </c>
      <c r="K108" s="31">
        <f>SUMIFS('ДДС месяц'!$E:$E,'ДДС месяц'!$F:$F,$A$1,'ДДС месяц'!$J:$J,$A108,'ДДС месяц'!$C:$C,K$2)</f>
        <v>0</v>
      </c>
      <c r="L108" s="31">
        <f>SUMIFS('ДДС месяц'!$E:$E,'ДДС месяц'!$F:$F,$A$1,'ДДС месяц'!$J:$J,$A108,'ДДС месяц'!$C:$C,L$2)</f>
        <v>0</v>
      </c>
      <c r="M108" s="31">
        <f>SUMIFS('ДДС месяц'!$E:$E,'ДДС месяц'!$F:$F,$A$1,'ДДС месяц'!$J:$J,$A108,'ДДС месяц'!$C:$C,M$2)</f>
        <v>0</v>
      </c>
    </row>
    <row r="109">
      <c r="A109" s="30"/>
      <c r="B109" s="31">
        <f>SUMIFS('ДДС месяц'!$E:$E,'ДДС месяц'!$F:$F,$A$1,'ДДС месяц'!$J:$J,$A109,'ДДС месяц'!$C:$C,B$2)</f>
        <v>0</v>
      </c>
      <c r="C109" s="31">
        <f>SUMIFS('ДДС месяц'!$E:$E,'ДДС месяц'!$F:$F,$A$1,'ДДС месяц'!$J:$J,$A109,'ДДС месяц'!$C:$C,C$2)</f>
        <v>0</v>
      </c>
      <c r="D109" s="31">
        <f>SUMIFS('ДДС месяц'!$E:$E,'ДДС месяц'!$F:$F,$A$1,'ДДС месяц'!$J:$J,$A109,'ДДС месяц'!$C:$C,D$2)</f>
        <v>0</v>
      </c>
      <c r="E109" s="31">
        <f>SUMIFS('ДДС месяц'!$E:$E,'ДДС месяц'!$F:$F,$A$1,'ДДС месяц'!$J:$J,$A109,'ДДС месяц'!$C:$C,E$2)</f>
        <v>0</v>
      </c>
      <c r="F109" s="31">
        <f>SUMIFS('ДДС месяц'!$E:$E,'ДДС месяц'!$F:$F,$A$1,'ДДС месяц'!$J:$J,$A109,'ДДС месяц'!$C:$C,F$2)</f>
        <v>0</v>
      </c>
      <c r="G109" s="31">
        <f>SUMIFS('ДДС месяц'!$E:$E,'ДДС месяц'!$F:$F,$A$1,'ДДС месяц'!$J:$J,$A109,'ДДС месяц'!$C:$C,G$2)</f>
        <v>0</v>
      </c>
      <c r="H109" s="31">
        <f>SUMIFS('ДДС месяц'!$E:$E,'ДДС месяц'!$F:$F,$A$1,'ДДС месяц'!$J:$J,$A109,'ДДС месяц'!$C:$C,H$2)</f>
        <v>0</v>
      </c>
      <c r="I109" s="31">
        <f>SUMIFS('ДДС месяц'!$E:$E,'ДДС месяц'!$F:$F,$A$1,'ДДС месяц'!$J:$J,$A109,'ДДС месяц'!$C:$C,I$2)</f>
        <v>0</v>
      </c>
      <c r="J109" s="31">
        <f>SUMIFS('ДДС месяц'!$E:$E,'ДДС месяц'!$F:$F,$A$1,'ДДС месяц'!$J:$J,$A109,'ДДС месяц'!$C:$C,J$2)</f>
        <v>0</v>
      </c>
      <c r="K109" s="31">
        <f>SUMIFS('ДДС месяц'!$E:$E,'ДДС месяц'!$F:$F,$A$1,'ДДС месяц'!$J:$J,$A109,'ДДС месяц'!$C:$C,K$2)</f>
        <v>0</v>
      </c>
      <c r="L109" s="31">
        <f>SUMIFS('ДДС месяц'!$E:$E,'ДДС месяц'!$F:$F,$A$1,'ДДС месяц'!$J:$J,$A109,'ДДС месяц'!$C:$C,L$2)</f>
        <v>0</v>
      </c>
      <c r="M109" s="31">
        <f>SUMIFS('ДДС месяц'!$E:$E,'ДДС месяц'!$F:$F,$A$1,'ДДС месяц'!$J:$J,$A109,'ДДС месяц'!$C:$C,M$2)</f>
        <v>0</v>
      </c>
    </row>
    <row r="110" hidden="1">
      <c r="A110" s="30"/>
      <c r="B110" s="31">
        <f>SUMIFS('ДДС месяц'!$E:$E,'ДДС месяц'!$F:$F,$A$1,'ДДС месяц'!$J:$J,$A110,'ДДС месяц'!$C:$C,B$2)</f>
        <v>0</v>
      </c>
      <c r="C110" s="31">
        <f>SUMIFS('ДДС месяц'!$E:$E,'ДДС месяц'!$F:$F,$A$1,'ДДС месяц'!$J:$J,$A110,'ДДС месяц'!$C:$C,C$2)</f>
        <v>0</v>
      </c>
      <c r="D110" s="31">
        <f>SUMIFS('ДДС месяц'!$E:$E,'ДДС месяц'!$F:$F,$A$1,'ДДС месяц'!$J:$J,$A110,'ДДС месяц'!$C:$C,D$2)</f>
        <v>0</v>
      </c>
      <c r="E110" s="31">
        <f>SUMIFS('ДДС месяц'!$E:$E,'ДДС месяц'!$F:$F,$A$1,'ДДС месяц'!$J:$J,$A110,'ДДС месяц'!$C:$C,E$2)</f>
        <v>0</v>
      </c>
      <c r="F110" s="31">
        <f>SUMIFS('ДДС месяц'!$E:$E,'ДДС месяц'!$F:$F,$A$1,'ДДС месяц'!$J:$J,$A110,'ДДС месяц'!$C:$C,F$2)</f>
        <v>0</v>
      </c>
      <c r="G110" s="31">
        <f>SUMIFS('ДДС месяц'!$E:$E,'ДДС месяц'!$F:$F,$A$1,'ДДС месяц'!$J:$J,$A110,'ДДС месяц'!$C:$C,G$2)</f>
        <v>0</v>
      </c>
      <c r="H110" s="31">
        <f>SUMIFS('ДДС месяц'!$E:$E,'ДДС месяц'!$F:$F,$A$1,'ДДС месяц'!$J:$J,$A110,'ДДС месяц'!$C:$C,H$2)</f>
        <v>0</v>
      </c>
      <c r="I110" s="31">
        <f>SUMIFS('ДДС месяц'!$E:$E,'ДДС месяц'!$F:$F,$A$1,'ДДС месяц'!$J:$J,$A110,'ДДС месяц'!$C:$C,I$2)</f>
        <v>0</v>
      </c>
      <c r="J110" s="31">
        <f>SUMIFS('ДДС месяц'!$E:$E,'ДДС месяц'!$F:$F,$A$1,'ДДС месяц'!$J:$J,$A110,'ДДС месяц'!$C:$C,J$2)</f>
        <v>0</v>
      </c>
      <c r="K110" s="31">
        <f>SUMIFS('ДДС месяц'!$E:$E,'ДДС месяц'!$F:$F,$A$1,'ДДС месяц'!$J:$J,$A110,'ДДС месяц'!$C:$C,K$2)</f>
        <v>0</v>
      </c>
      <c r="L110" s="31">
        <f>SUMIFS('ДДС месяц'!$E:$E,'ДДС месяц'!$F:$F,$A$1,'ДДС месяц'!$J:$J,$A110,'ДДС месяц'!$C:$C,L$2)</f>
        <v>0</v>
      </c>
      <c r="M110" s="31">
        <f>SUMIFS('ДДС месяц'!$E:$E,'ДДС месяц'!$F:$F,$A$1,'ДДС месяц'!$J:$J,$A110,'ДДС месяц'!$C:$C,M$2)</f>
        <v>0</v>
      </c>
    </row>
    <row r="111" hidden="1">
      <c r="A111" s="30"/>
      <c r="B111" s="31">
        <f>SUMIFS('ДДС месяц'!$E:$E,'ДДС месяц'!$F:$F,$A$1,'ДДС месяц'!$J:$J,$A111,'ДДС месяц'!$C:$C,B$2)</f>
        <v>0</v>
      </c>
      <c r="C111" s="31">
        <f>SUMIFS('ДДС месяц'!$E:$E,'ДДС месяц'!$F:$F,$A$1,'ДДС месяц'!$J:$J,$A111,'ДДС месяц'!$C:$C,C$2)</f>
        <v>0</v>
      </c>
      <c r="D111" s="31">
        <f>SUMIFS('ДДС месяц'!$E:$E,'ДДС месяц'!$F:$F,$A$1,'ДДС месяц'!$J:$J,$A111,'ДДС месяц'!$C:$C,D$2)</f>
        <v>0</v>
      </c>
      <c r="E111" s="31">
        <f>SUMIFS('ДДС месяц'!$E:$E,'ДДС месяц'!$F:$F,$A$1,'ДДС месяц'!$J:$J,$A111,'ДДС месяц'!$C:$C,E$2)</f>
        <v>0</v>
      </c>
      <c r="F111" s="31">
        <f>SUMIFS('ДДС месяц'!$E:$E,'ДДС месяц'!$F:$F,$A$1,'ДДС месяц'!$J:$J,$A111,'ДДС месяц'!$C:$C,F$2)</f>
        <v>0</v>
      </c>
      <c r="G111" s="31">
        <f>SUMIFS('ДДС месяц'!$E:$E,'ДДС месяц'!$F:$F,$A$1,'ДДС месяц'!$J:$J,$A111,'ДДС месяц'!$C:$C,G$2)</f>
        <v>0</v>
      </c>
      <c r="H111" s="31">
        <f>SUMIFS('ДДС месяц'!$E:$E,'ДДС месяц'!$F:$F,$A$1,'ДДС месяц'!$J:$J,$A111,'ДДС месяц'!$C:$C,H$2)</f>
        <v>0</v>
      </c>
      <c r="I111" s="31">
        <f>SUMIFS('ДДС месяц'!$E:$E,'ДДС месяц'!$F:$F,$A$1,'ДДС месяц'!$J:$J,$A111,'ДДС месяц'!$C:$C,I$2)</f>
        <v>0</v>
      </c>
      <c r="J111" s="31">
        <f>SUMIFS('ДДС месяц'!$E:$E,'ДДС месяц'!$F:$F,$A$1,'ДДС месяц'!$J:$J,$A111,'ДДС месяц'!$C:$C,J$2)</f>
        <v>0</v>
      </c>
      <c r="K111" s="31">
        <f>SUMIFS('ДДС месяц'!$E:$E,'ДДС месяц'!$F:$F,$A$1,'ДДС месяц'!$J:$J,$A111,'ДДС месяц'!$C:$C,K$2)</f>
        <v>0</v>
      </c>
      <c r="L111" s="31">
        <f>SUMIFS('ДДС месяц'!$E:$E,'ДДС месяц'!$F:$F,$A$1,'ДДС месяц'!$J:$J,$A111,'ДДС месяц'!$C:$C,L$2)</f>
        <v>0</v>
      </c>
      <c r="M111" s="31">
        <f>SUMIFS('ДДС месяц'!$E:$E,'ДДС месяц'!$F:$F,$A$1,'ДДС месяц'!$J:$J,$A111,'ДДС месяц'!$C:$C,M$2)</f>
        <v>0</v>
      </c>
    </row>
    <row r="112" hidden="1">
      <c r="A112" s="30"/>
      <c r="B112" s="31">
        <f>SUMIFS('ДДС месяц'!$E:$E,'ДДС месяц'!$F:$F,$A$1,'ДДС месяц'!$J:$J,$A112,'ДДС месяц'!$C:$C,B$2)</f>
        <v>0</v>
      </c>
      <c r="C112" s="31">
        <f>SUMIFS('ДДС месяц'!$E:$E,'ДДС месяц'!$F:$F,$A$1,'ДДС месяц'!$J:$J,$A112,'ДДС месяц'!$C:$C,C$2)</f>
        <v>0</v>
      </c>
      <c r="D112" s="31">
        <f>SUMIFS('ДДС месяц'!$E:$E,'ДДС месяц'!$F:$F,$A$1,'ДДС месяц'!$J:$J,$A112,'ДДС месяц'!$C:$C,D$2)</f>
        <v>0</v>
      </c>
      <c r="E112" s="31">
        <f>SUMIFS('ДДС месяц'!$E:$E,'ДДС месяц'!$F:$F,$A$1,'ДДС месяц'!$J:$J,$A112,'ДДС месяц'!$C:$C,E$2)</f>
        <v>0</v>
      </c>
      <c r="F112" s="31">
        <f>SUMIFS('ДДС месяц'!$E:$E,'ДДС месяц'!$F:$F,$A$1,'ДДС месяц'!$J:$J,$A112,'ДДС месяц'!$C:$C,F$2)</f>
        <v>0</v>
      </c>
      <c r="G112" s="31">
        <f>SUMIFS('ДДС месяц'!$E:$E,'ДДС месяц'!$F:$F,$A$1,'ДДС месяц'!$J:$J,$A112,'ДДС месяц'!$C:$C,G$2)</f>
        <v>0</v>
      </c>
      <c r="H112" s="31">
        <f>SUMIFS('ДДС месяц'!$E:$E,'ДДС месяц'!$F:$F,$A$1,'ДДС месяц'!$J:$J,$A112,'ДДС месяц'!$C:$C,H$2)</f>
        <v>0</v>
      </c>
      <c r="I112" s="31">
        <f>SUMIFS('ДДС месяц'!$E:$E,'ДДС месяц'!$F:$F,$A$1,'ДДС месяц'!$J:$J,$A112,'ДДС месяц'!$C:$C,I$2)</f>
        <v>0</v>
      </c>
      <c r="J112" s="31">
        <f>SUMIFS('ДДС месяц'!$E:$E,'ДДС месяц'!$F:$F,$A$1,'ДДС месяц'!$J:$J,$A112,'ДДС месяц'!$C:$C,J$2)</f>
        <v>0</v>
      </c>
      <c r="K112" s="31">
        <f>SUMIFS('ДДС месяц'!$E:$E,'ДДС месяц'!$F:$F,$A$1,'ДДС месяц'!$J:$J,$A112,'ДДС месяц'!$C:$C,K$2)</f>
        <v>0</v>
      </c>
      <c r="L112" s="31">
        <f>SUMIFS('ДДС месяц'!$E:$E,'ДДС месяц'!$F:$F,$A$1,'ДДС месяц'!$J:$J,$A112,'ДДС месяц'!$C:$C,L$2)</f>
        <v>0</v>
      </c>
      <c r="M112" s="31">
        <f>SUMIFS('ДДС месяц'!$E:$E,'ДДС месяц'!$F:$F,$A$1,'ДДС месяц'!$J:$J,$A112,'ДДС месяц'!$C:$C,M$2)</f>
        <v>0</v>
      </c>
    </row>
    <row r="113" hidden="1">
      <c r="A113" s="30"/>
      <c r="B113" s="31">
        <f>SUMIFS('ДДС месяц'!$E:$E,'ДДС месяц'!$F:$F,$A$1,'ДДС месяц'!$J:$J,$A113,'ДДС месяц'!$C:$C,B$2)</f>
        <v>0</v>
      </c>
      <c r="C113" s="31">
        <f>SUMIFS('ДДС месяц'!$E:$E,'ДДС месяц'!$F:$F,$A$1,'ДДС месяц'!$J:$J,$A113,'ДДС месяц'!$C:$C,C$2)</f>
        <v>0</v>
      </c>
      <c r="D113" s="31">
        <f>SUMIFS('ДДС месяц'!$E:$E,'ДДС месяц'!$F:$F,$A$1,'ДДС месяц'!$J:$J,$A113,'ДДС месяц'!$C:$C,D$2)</f>
        <v>0</v>
      </c>
      <c r="E113" s="31">
        <f>SUMIFS('ДДС месяц'!$E:$E,'ДДС месяц'!$F:$F,$A$1,'ДДС месяц'!$J:$J,$A113,'ДДС месяц'!$C:$C,E$2)</f>
        <v>0</v>
      </c>
      <c r="F113" s="31">
        <f>SUMIFS('ДДС месяц'!$E:$E,'ДДС месяц'!$F:$F,$A$1,'ДДС месяц'!$J:$J,$A113,'ДДС месяц'!$C:$C,F$2)</f>
        <v>0</v>
      </c>
      <c r="G113" s="31">
        <f>SUMIFS('ДДС месяц'!$E:$E,'ДДС месяц'!$F:$F,$A$1,'ДДС месяц'!$J:$J,$A113,'ДДС месяц'!$C:$C,G$2)</f>
        <v>0</v>
      </c>
      <c r="H113" s="31">
        <f>SUMIFS('ДДС месяц'!$E:$E,'ДДС месяц'!$F:$F,$A$1,'ДДС месяц'!$J:$J,$A113,'ДДС месяц'!$C:$C,H$2)</f>
        <v>0</v>
      </c>
      <c r="I113" s="31">
        <f>SUMIFS('ДДС месяц'!$E:$E,'ДДС месяц'!$F:$F,$A$1,'ДДС месяц'!$J:$J,$A113,'ДДС месяц'!$C:$C,I$2)</f>
        <v>0</v>
      </c>
      <c r="J113" s="31">
        <f>SUMIFS('ДДС месяц'!$E:$E,'ДДС месяц'!$F:$F,$A$1,'ДДС месяц'!$J:$J,$A113,'ДДС месяц'!$C:$C,J$2)</f>
        <v>0</v>
      </c>
      <c r="K113" s="31">
        <f>SUMIFS('ДДС месяц'!$E:$E,'ДДС месяц'!$F:$F,$A$1,'ДДС месяц'!$J:$J,$A113,'ДДС месяц'!$C:$C,K$2)</f>
        <v>0</v>
      </c>
      <c r="L113" s="31">
        <f>SUMIFS('ДДС месяц'!$E:$E,'ДДС месяц'!$F:$F,$A$1,'ДДС месяц'!$J:$J,$A113,'ДДС месяц'!$C:$C,L$2)</f>
        <v>0</v>
      </c>
      <c r="M113" s="31">
        <f>SUMIFS('ДДС месяц'!$E:$E,'ДДС месяц'!$F:$F,$A$1,'ДДС месяц'!$J:$J,$A113,'ДДС месяц'!$C:$C,M$2)</f>
        <v>0</v>
      </c>
    </row>
    <row r="114" hidden="1">
      <c r="A114" s="30"/>
      <c r="B114" s="31">
        <f>SUMIFS('ДДС месяц'!$E:$E,'ДДС месяц'!$F:$F,$A$1,'ДДС месяц'!$J:$J,$A114,'ДДС месяц'!$C:$C,B$2)</f>
        <v>0</v>
      </c>
      <c r="C114" s="31">
        <f>SUMIFS('ДДС месяц'!$E:$E,'ДДС месяц'!$F:$F,$A$1,'ДДС месяц'!$J:$J,$A114,'ДДС месяц'!$C:$C,C$2)</f>
        <v>0</v>
      </c>
      <c r="D114" s="31">
        <f>SUMIFS('ДДС месяц'!$E:$E,'ДДС месяц'!$F:$F,$A$1,'ДДС месяц'!$J:$J,$A114,'ДДС месяц'!$C:$C,D$2)</f>
        <v>0</v>
      </c>
      <c r="E114" s="31">
        <f>SUMIFS('ДДС месяц'!$E:$E,'ДДС месяц'!$F:$F,$A$1,'ДДС месяц'!$J:$J,$A114,'ДДС месяц'!$C:$C,E$2)</f>
        <v>0</v>
      </c>
      <c r="F114" s="31">
        <f>SUMIFS('ДДС месяц'!$E:$E,'ДДС месяц'!$F:$F,$A$1,'ДДС месяц'!$J:$J,$A114,'ДДС месяц'!$C:$C,F$2)</f>
        <v>0</v>
      </c>
      <c r="G114" s="31">
        <f>SUMIFS('ДДС месяц'!$E:$E,'ДДС месяц'!$F:$F,$A$1,'ДДС месяц'!$J:$J,$A114,'ДДС месяц'!$C:$C,G$2)</f>
        <v>0</v>
      </c>
      <c r="H114" s="31">
        <f>SUMIFS('ДДС месяц'!$E:$E,'ДДС месяц'!$F:$F,$A$1,'ДДС месяц'!$J:$J,$A114,'ДДС месяц'!$C:$C,H$2)</f>
        <v>0</v>
      </c>
      <c r="I114" s="31">
        <f>SUMIFS('ДДС месяц'!$E:$E,'ДДС месяц'!$F:$F,$A$1,'ДДС месяц'!$J:$J,$A114,'ДДС месяц'!$C:$C,I$2)</f>
        <v>0</v>
      </c>
      <c r="J114" s="31">
        <f>SUMIFS('ДДС месяц'!$E:$E,'ДДС месяц'!$F:$F,$A$1,'ДДС месяц'!$J:$J,$A114,'ДДС месяц'!$C:$C,J$2)</f>
        <v>0</v>
      </c>
      <c r="K114" s="31">
        <f>SUMIFS('ДДС месяц'!$E:$E,'ДДС месяц'!$F:$F,$A$1,'ДДС месяц'!$J:$J,$A114,'ДДС месяц'!$C:$C,K$2)</f>
        <v>0</v>
      </c>
      <c r="L114" s="31">
        <f>SUMIFS('ДДС месяц'!$E:$E,'ДДС месяц'!$F:$F,$A$1,'ДДС месяц'!$J:$J,$A114,'ДДС месяц'!$C:$C,L$2)</f>
        <v>0</v>
      </c>
      <c r="M114" s="31">
        <f>SUMIFS('ДДС месяц'!$E:$E,'ДДС месяц'!$F:$F,$A$1,'ДДС месяц'!$J:$J,$A114,'ДДС месяц'!$C:$C,M$2)</f>
        <v>0</v>
      </c>
    </row>
    <row r="115" hidden="1">
      <c r="A115" s="30"/>
      <c r="B115" s="31">
        <f>SUMIFS('ДДС месяц'!$E:$E,'ДДС месяц'!$F:$F,$A$1,'ДДС месяц'!$J:$J,$A115,'ДДС месяц'!$C:$C,B$2)</f>
        <v>0</v>
      </c>
      <c r="C115" s="31">
        <f>SUMIFS('ДДС месяц'!$E:$E,'ДДС месяц'!$F:$F,$A$1,'ДДС месяц'!$J:$J,$A115,'ДДС месяц'!$C:$C,C$2)</f>
        <v>0</v>
      </c>
      <c r="D115" s="31">
        <f>SUMIFS('ДДС месяц'!$E:$E,'ДДС месяц'!$F:$F,$A$1,'ДДС месяц'!$J:$J,$A115,'ДДС месяц'!$C:$C,D$2)</f>
        <v>0</v>
      </c>
      <c r="E115" s="31">
        <f>SUMIFS('ДДС месяц'!$E:$E,'ДДС месяц'!$F:$F,$A$1,'ДДС месяц'!$J:$J,$A115,'ДДС месяц'!$C:$C,E$2)</f>
        <v>0</v>
      </c>
      <c r="F115" s="31">
        <f>SUMIFS('ДДС месяц'!$E:$E,'ДДС месяц'!$F:$F,$A$1,'ДДС месяц'!$J:$J,$A115,'ДДС месяц'!$C:$C,F$2)</f>
        <v>0</v>
      </c>
      <c r="G115" s="31">
        <f>SUMIFS('ДДС месяц'!$E:$E,'ДДС месяц'!$F:$F,$A$1,'ДДС месяц'!$J:$J,$A115,'ДДС месяц'!$C:$C,G$2)</f>
        <v>0</v>
      </c>
      <c r="H115" s="31">
        <f>SUMIFS('ДДС месяц'!$E:$E,'ДДС месяц'!$F:$F,$A$1,'ДДС месяц'!$J:$J,$A115,'ДДС месяц'!$C:$C,H$2)</f>
        <v>0</v>
      </c>
      <c r="I115" s="31">
        <f>SUMIFS('ДДС месяц'!$E:$E,'ДДС месяц'!$F:$F,$A$1,'ДДС месяц'!$J:$J,$A115,'ДДС месяц'!$C:$C,I$2)</f>
        <v>0</v>
      </c>
      <c r="J115" s="31">
        <f>SUMIFS('ДДС месяц'!$E:$E,'ДДС месяц'!$F:$F,$A$1,'ДДС месяц'!$J:$J,$A115,'ДДС месяц'!$C:$C,J$2)</f>
        <v>0</v>
      </c>
      <c r="K115" s="31">
        <f>SUMIFS('ДДС месяц'!$E:$E,'ДДС месяц'!$F:$F,$A$1,'ДДС месяц'!$J:$J,$A115,'ДДС месяц'!$C:$C,K$2)</f>
        <v>0</v>
      </c>
      <c r="L115" s="31">
        <f>SUMIFS('ДДС месяц'!$E:$E,'ДДС месяц'!$F:$F,$A$1,'ДДС месяц'!$J:$J,$A115,'ДДС месяц'!$C:$C,L$2)</f>
        <v>0</v>
      </c>
      <c r="M115" s="31">
        <f>SUMIFS('ДДС месяц'!$E:$E,'ДДС месяц'!$F:$F,$A$1,'ДДС месяц'!$J:$J,$A115,'ДДС месяц'!$C:$C,M$2)</f>
        <v>0</v>
      </c>
    </row>
    <row r="116">
      <c r="A116" s="25" t="s">
        <v>50</v>
      </c>
      <c r="B116" s="26">
        <f t="shared" ref="B116:M116" si="3">SUM(B117:B206)</f>
        <v>0</v>
      </c>
      <c r="C116" s="26">
        <f t="shared" si="3"/>
        <v>0</v>
      </c>
      <c r="D116" s="26">
        <f t="shared" si="3"/>
        <v>0</v>
      </c>
      <c r="E116" s="26">
        <f t="shared" si="3"/>
        <v>0</v>
      </c>
      <c r="F116" s="26">
        <f t="shared" si="3"/>
        <v>0</v>
      </c>
      <c r="G116" s="26">
        <f t="shared" si="3"/>
        <v>0</v>
      </c>
      <c r="H116" s="26">
        <f t="shared" si="3"/>
        <v>0</v>
      </c>
      <c r="I116" s="26">
        <f t="shared" si="3"/>
        <v>0</v>
      </c>
      <c r="J116" s="26">
        <f t="shared" si="3"/>
        <v>0</v>
      </c>
      <c r="K116" s="26">
        <f t="shared" si="3"/>
        <v>0</v>
      </c>
      <c r="L116" s="26">
        <f t="shared" si="3"/>
        <v>0</v>
      </c>
      <c r="M116" s="26">
        <f t="shared" si="3"/>
        <v>0</v>
      </c>
    </row>
    <row r="117">
      <c r="A117" s="30" t="str">
        <f>IFERROR(__xludf.DUMMYFUNCTION("FILTER({'ДДС статьи'!A:A}, {'ДДС статьи'!D:D} = ""Финансовая"")"),"Получение кредитов и займов")</f>
        <v>Получение кредитов и займов</v>
      </c>
      <c r="B117" s="31">
        <f>SUMIFS('ДДС месяц'!$E:$E,'ДДС месяц'!$F:$F,$A$1,'ДДС месяц'!$J:$J,$A117,'ДДС месяц'!$C:$C,B$2)</f>
        <v>0</v>
      </c>
      <c r="C117" s="31">
        <f>SUMIFS('ДДС месяц'!$E:$E,'ДДС месяц'!$F:$F,$A$1,'ДДС месяц'!$J:$J,$A117,'ДДС месяц'!$C:$C,C$2)</f>
        <v>0</v>
      </c>
      <c r="D117" s="31">
        <f>SUMIFS('ДДС месяц'!$E:$E,'ДДС месяц'!$F:$F,$A$1,'ДДС месяц'!$J:$J,$A117,'ДДС месяц'!$C:$C,D$2)</f>
        <v>0</v>
      </c>
      <c r="E117" s="31">
        <f>SUMIFS('ДДС месяц'!$E:$E,'ДДС месяц'!$F:$F,$A$1,'ДДС месяц'!$J:$J,$A117,'ДДС месяц'!$C:$C,E$2)</f>
        <v>0</v>
      </c>
      <c r="F117" s="31">
        <f>SUMIFS('ДДС месяц'!$E:$E,'ДДС месяц'!$F:$F,$A$1,'ДДС месяц'!$J:$J,$A117,'ДДС месяц'!$C:$C,F$2)</f>
        <v>0</v>
      </c>
      <c r="G117" s="31">
        <f>SUMIFS('ДДС месяц'!$E:$E,'ДДС месяц'!$F:$F,$A$1,'ДДС месяц'!$J:$J,$A117,'ДДС месяц'!$C:$C,G$2)</f>
        <v>0</v>
      </c>
      <c r="H117" s="31">
        <f>SUMIFS('ДДС месяц'!$E:$E,'ДДС месяц'!$F:$F,$A$1,'ДДС месяц'!$J:$J,$A117,'ДДС месяц'!$C:$C,H$2)</f>
        <v>0</v>
      </c>
      <c r="I117" s="31">
        <f>SUMIFS('ДДС месяц'!$E:$E,'ДДС месяц'!$F:$F,$A$1,'ДДС месяц'!$J:$J,$A117,'ДДС месяц'!$C:$C,I$2)</f>
        <v>0</v>
      </c>
      <c r="J117" s="31">
        <f>SUMIFS('ДДС месяц'!$E:$E,'ДДС месяц'!$F:$F,$A$1,'ДДС месяц'!$J:$J,$A117,'ДДС месяц'!$C:$C,J$2)</f>
        <v>0</v>
      </c>
      <c r="K117" s="31">
        <f>SUMIFS('ДДС месяц'!$E:$E,'ДДС месяц'!$F:$F,$A$1,'ДДС месяц'!$J:$J,$A117,'ДДС месяц'!$C:$C,K$2)</f>
        <v>0</v>
      </c>
      <c r="L117" s="31">
        <f>SUMIFS('ДДС месяц'!$E:$E,'ДДС месяц'!$F:$F,$A$1,'ДДС месяц'!$J:$J,$A117,'ДДС месяц'!$C:$C,L$2)</f>
        <v>0</v>
      </c>
      <c r="M117" s="31">
        <f>SUMIFS('ДДС месяц'!$E:$E,'ДДС месяц'!$F:$F,$A$1,'ДДС месяц'!$J:$J,$A117,'ДДС месяц'!$C:$C,M$2)</f>
        <v>0</v>
      </c>
    </row>
    <row r="118">
      <c r="A118" s="30" t="str">
        <f>IFERROR(__xludf.DUMMYFUNCTION("""COMPUTED_VALUE"""),"Получение денежных вкладов собственников (участников)")</f>
        <v>Получение денежных вкладов собственников (участников)</v>
      </c>
      <c r="B118" s="31">
        <f>SUMIFS('ДДС месяц'!$E:$E,'ДДС месяц'!$F:$F,$A$1,'ДДС месяц'!$J:$J,$A118,'ДДС месяц'!$C:$C,B$2)</f>
        <v>0</v>
      </c>
      <c r="C118" s="31">
        <f>SUMIFS('ДДС месяц'!$E:$E,'ДДС месяц'!$F:$F,$A$1,'ДДС месяц'!$J:$J,$A118,'ДДС месяц'!$C:$C,C$2)</f>
        <v>0</v>
      </c>
      <c r="D118" s="31">
        <f>SUMIFS('ДДС месяц'!$E:$E,'ДДС месяц'!$F:$F,$A$1,'ДДС месяц'!$J:$J,$A118,'ДДС месяц'!$C:$C,D$2)</f>
        <v>0</v>
      </c>
      <c r="E118" s="31">
        <f>SUMIFS('ДДС месяц'!$E:$E,'ДДС месяц'!$F:$F,$A$1,'ДДС месяц'!$J:$J,$A118,'ДДС месяц'!$C:$C,E$2)</f>
        <v>0</v>
      </c>
      <c r="F118" s="31">
        <f>SUMIFS('ДДС месяц'!$E:$E,'ДДС месяц'!$F:$F,$A$1,'ДДС месяц'!$J:$J,$A118,'ДДС месяц'!$C:$C,F$2)</f>
        <v>0</v>
      </c>
      <c r="G118" s="31">
        <f>SUMIFS('ДДС месяц'!$E:$E,'ДДС месяц'!$F:$F,$A$1,'ДДС месяц'!$J:$J,$A118,'ДДС месяц'!$C:$C,G$2)</f>
        <v>0</v>
      </c>
      <c r="H118" s="31">
        <f>SUMIFS('ДДС месяц'!$E:$E,'ДДС месяц'!$F:$F,$A$1,'ДДС месяц'!$J:$J,$A118,'ДДС месяц'!$C:$C,H$2)</f>
        <v>0</v>
      </c>
      <c r="I118" s="31">
        <f>SUMIFS('ДДС месяц'!$E:$E,'ДДС месяц'!$F:$F,$A$1,'ДДС месяц'!$J:$J,$A118,'ДДС месяц'!$C:$C,I$2)</f>
        <v>0</v>
      </c>
      <c r="J118" s="31">
        <f>SUMIFS('ДДС месяц'!$E:$E,'ДДС месяц'!$F:$F,$A$1,'ДДС месяц'!$J:$J,$A118,'ДДС месяц'!$C:$C,J$2)</f>
        <v>0</v>
      </c>
      <c r="K118" s="31">
        <f>SUMIFS('ДДС месяц'!$E:$E,'ДДС месяц'!$F:$F,$A$1,'ДДС месяц'!$J:$J,$A118,'ДДС месяц'!$C:$C,K$2)</f>
        <v>0</v>
      </c>
      <c r="L118" s="31">
        <f>SUMIFS('ДДС месяц'!$E:$E,'ДДС месяц'!$F:$F,$A$1,'ДДС месяц'!$J:$J,$A118,'ДДС месяц'!$C:$C,L$2)</f>
        <v>0</v>
      </c>
      <c r="M118" s="31">
        <f>SUMIFS('ДДС месяц'!$E:$E,'ДДС месяц'!$F:$F,$A$1,'ДДС месяц'!$J:$J,$A118,'ДДС месяц'!$C:$C,M$2)</f>
        <v>0</v>
      </c>
    </row>
    <row r="119">
      <c r="A119" s="30" t="str">
        <f>IFERROR(__xludf.DUMMYFUNCTION("""COMPUTED_VALUE"""),"Прочие поступл. от фин. операций")</f>
        <v>Прочие поступл. от фин. операций</v>
      </c>
      <c r="B119" s="31">
        <f>SUMIFS('ДДС месяц'!$E:$E,'ДДС месяц'!$F:$F,$A$1,'ДДС месяц'!$J:$J,$A119,'ДДС месяц'!$C:$C,B$2)</f>
        <v>0</v>
      </c>
      <c r="C119" s="31">
        <f>SUMIFS('ДДС месяц'!$E:$E,'ДДС месяц'!$F:$F,$A$1,'ДДС месяц'!$J:$J,$A119,'ДДС месяц'!$C:$C,C$2)</f>
        <v>0</v>
      </c>
      <c r="D119" s="31">
        <f>SUMIFS('ДДС месяц'!$E:$E,'ДДС месяц'!$F:$F,$A$1,'ДДС месяц'!$J:$J,$A119,'ДДС месяц'!$C:$C,D$2)</f>
        <v>0</v>
      </c>
      <c r="E119" s="31">
        <f>SUMIFS('ДДС месяц'!$E:$E,'ДДС месяц'!$F:$F,$A$1,'ДДС месяц'!$J:$J,$A119,'ДДС месяц'!$C:$C,E$2)</f>
        <v>0</v>
      </c>
      <c r="F119" s="31">
        <f>SUMIFS('ДДС месяц'!$E:$E,'ДДС месяц'!$F:$F,$A$1,'ДДС месяц'!$J:$J,$A119,'ДДС месяц'!$C:$C,F$2)</f>
        <v>0</v>
      </c>
      <c r="G119" s="31">
        <f>SUMIFS('ДДС месяц'!$E:$E,'ДДС месяц'!$F:$F,$A$1,'ДДС месяц'!$J:$J,$A119,'ДДС месяц'!$C:$C,G$2)</f>
        <v>0</v>
      </c>
      <c r="H119" s="31">
        <f>SUMIFS('ДДС месяц'!$E:$E,'ДДС месяц'!$F:$F,$A$1,'ДДС месяц'!$J:$J,$A119,'ДДС месяц'!$C:$C,H$2)</f>
        <v>0</v>
      </c>
      <c r="I119" s="31">
        <f>SUMIFS('ДДС месяц'!$E:$E,'ДДС месяц'!$F:$F,$A$1,'ДДС месяц'!$J:$J,$A119,'ДДС месяц'!$C:$C,I$2)</f>
        <v>0</v>
      </c>
      <c r="J119" s="31">
        <f>SUMIFS('ДДС месяц'!$E:$E,'ДДС месяц'!$F:$F,$A$1,'ДДС месяц'!$J:$J,$A119,'ДДС месяц'!$C:$C,J$2)</f>
        <v>0</v>
      </c>
      <c r="K119" s="31">
        <f>SUMIFS('ДДС месяц'!$E:$E,'ДДС месяц'!$F:$F,$A$1,'ДДС месяц'!$J:$J,$A119,'ДДС месяц'!$C:$C,K$2)</f>
        <v>0</v>
      </c>
      <c r="L119" s="31">
        <f>SUMIFS('ДДС месяц'!$E:$E,'ДДС месяц'!$F:$F,$A$1,'ДДС месяц'!$J:$J,$A119,'ДДС месяц'!$C:$C,L$2)</f>
        <v>0</v>
      </c>
      <c r="M119" s="31">
        <f>SUMIFS('ДДС месяц'!$E:$E,'ДДС месяц'!$F:$F,$A$1,'ДДС месяц'!$J:$J,$A119,'ДДС месяц'!$C:$C,M$2)</f>
        <v>0</v>
      </c>
    </row>
    <row r="120">
      <c r="A120" s="30" t="str">
        <f>IFERROR(__xludf.DUMMYFUNCTION("""COMPUTED_VALUE"""),"Выплаты по потребительскому кредиту")</f>
        <v>Выплаты по потребительскому кредиту</v>
      </c>
      <c r="B120" s="31">
        <f>SUMIFS('ДДС месяц'!$E:$E,'ДДС месяц'!$F:$F,$A$1,'ДДС месяц'!$J:$J,$A120,'ДДС месяц'!$C:$C,B$2)</f>
        <v>0</v>
      </c>
      <c r="C120" s="31">
        <f>SUMIFS('ДДС месяц'!$E:$E,'ДДС месяц'!$F:$F,$A$1,'ДДС месяц'!$J:$J,$A120,'ДДС месяц'!$C:$C,C$2)</f>
        <v>0</v>
      </c>
      <c r="D120" s="31">
        <f>SUMIFS('ДДС месяц'!$E:$E,'ДДС месяц'!$F:$F,$A$1,'ДДС месяц'!$J:$J,$A120,'ДДС месяц'!$C:$C,D$2)</f>
        <v>0</v>
      </c>
      <c r="E120" s="31">
        <f>SUMIFS('ДДС месяц'!$E:$E,'ДДС месяц'!$F:$F,$A$1,'ДДС месяц'!$J:$J,$A120,'ДДС месяц'!$C:$C,E$2)</f>
        <v>0</v>
      </c>
      <c r="F120" s="31">
        <f>SUMIFS('ДДС месяц'!$E:$E,'ДДС месяц'!$F:$F,$A$1,'ДДС месяц'!$J:$J,$A120,'ДДС месяц'!$C:$C,F$2)</f>
        <v>0</v>
      </c>
      <c r="G120" s="31">
        <f>SUMIFS('ДДС месяц'!$E:$E,'ДДС месяц'!$F:$F,$A$1,'ДДС месяц'!$J:$J,$A120,'ДДС месяц'!$C:$C,G$2)</f>
        <v>0</v>
      </c>
      <c r="H120" s="31">
        <f>SUMIFS('ДДС месяц'!$E:$E,'ДДС месяц'!$F:$F,$A$1,'ДДС месяц'!$J:$J,$A120,'ДДС месяц'!$C:$C,H$2)</f>
        <v>0</v>
      </c>
      <c r="I120" s="31">
        <f>SUMIFS('ДДС месяц'!$E:$E,'ДДС месяц'!$F:$F,$A$1,'ДДС месяц'!$J:$J,$A120,'ДДС месяц'!$C:$C,I$2)</f>
        <v>0</v>
      </c>
      <c r="J120" s="31">
        <f>SUMIFS('ДДС месяц'!$E:$E,'ДДС месяц'!$F:$F,$A$1,'ДДС месяц'!$J:$J,$A120,'ДДС месяц'!$C:$C,J$2)</f>
        <v>0</v>
      </c>
      <c r="K120" s="31">
        <f>SUMIFS('ДДС месяц'!$E:$E,'ДДС месяц'!$F:$F,$A$1,'ДДС месяц'!$J:$J,$A120,'ДДС месяц'!$C:$C,K$2)</f>
        <v>0</v>
      </c>
      <c r="L120" s="31">
        <f>SUMIFS('ДДС месяц'!$E:$E,'ДДС месяц'!$F:$F,$A$1,'ДДС месяц'!$J:$J,$A120,'ДДС месяц'!$C:$C,L$2)</f>
        <v>0</v>
      </c>
      <c r="M120" s="31">
        <f>SUMIFS('ДДС месяц'!$E:$E,'ДДС месяц'!$F:$F,$A$1,'ДДС месяц'!$J:$J,$A120,'ДДС месяц'!$C:$C,M$2)</f>
        <v>0</v>
      </c>
    </row>
    <row r="121">
      <c r="A121" s="30" t="str">
        <f>IFERROR(__xludf.DUMMYFUNCTION("""COMPUTED_VALUE"""),"Платежи на уплату дивидендов и иных платежей по распределению прибыли в пользу собственников (участников)")</f>
        <v>Платежи на уплату дивидендов и иных платежей по распределению прибыли в пользу собственников (участников)</v>
      </c>
      <c r="B121" s="31">
        <f>SUMIFS('ДДС месяц'!$E:$E,'ДДС месяц'!$F:$F,$A$1,'ДДС месяц'!$J:$J,$A121,'ДДС месяц'!$C:$C,B$2)</f>
        <v>0</v>
      </c>
      <c r="C121" s="31">
        <f>SUMIFS('ДДС месяц'!$E:$E,'ДДС месяц'!$F:$F,$A$1,'ДДС месяц'!$J:$J,$A121,'ДДС месяц'!$C:$C,C$2)</f>
        <v>0</v>
      </c>
      <c r="D121" s="31">
        <f>SUMIFS('ДДС месяц'!$E:$E,'ДДС месяц'!$F:$F,$A$1,'ДДС месяц'!$J:$J,$A121,'ДДС месяц'!$C:$C,D$2)</f>
        <v>0</v>
      </c>
      <c r="E121" s="31">
        <f>SUMIFS('ДДС месяц'!$E:$E,'ДДС месяц'!$F:$F,$A$1,'ДДС месяц'!$J:$J,$A121,'ДДС месяц'!$C:$C,E$2)</f>
        <v>0</v>
      </c>
      <c r="F121" s="31">
        <f>SUMIFS('ДДС месяц'!$E:$E,'ДДС месяц'!$F:$F,$A$1,'ДДС месяц'!$J:$J,$A121,'ДДС месяц'!$C:$C,F$2)</f>
        <v>0</v>
      </c>
      <c r="G121" s="31">
        <f>SUMIFS('ДДС месяц'!$E:$E,'ДДС месяц'!$F:$F,$A$1,'ДДС месяц'!$J:$J,$A121,'ДДС месяц'!$C:$C,G$2)</f>
        <v>0</v>
      </c>
      <c r="H121" s="31">
        <f>SUMIFS('ДДС месяц'!$E:$E,'ДДС месяц'!$F:$F,$A$1,'ДДС месяц'!$J:$J,$A121,'ДДС месяц'!$C:$C,H$2)</f>
        <v>0</v>
      </c>
      <c r="I121" s="31">
        <f>SUMIFS('ДДС месяц'!$E:$E,'ДДС месяц'!$F:$F,$A$1,'ДДС месяц'!$J:$J,$A121,'ДДС месяц'!$C:$C,I$2)</f>
        <v>0</v>
      </c>
      <c r="J121" s="31">
        <f>SUMIFS('ДДС месяц'!$E:$E,'ДДС месяц'!$F:$F,$A$1,'ДДС месяц'!$J:$J,$A121,'ДДС месяц'!$C:$C,J$2)</f>
        <v>0</v>
      </c>
      <c r="K121" s="31">
        <f>SUMIFS('ДДС месяц'!$E:$E,'ДДС месяц'!$F:$F,$A$1,'ДДС месяц'!$J:$J,$A121,'ДДС месяц'!$C:$C,K$2)</f>
        <v>0</v>
      </c>
      <c r="L121" s="31">
        <f>SUMIFS('ДДС месяц'!$E:$E,'ДДС месяц'!$F:$F,$A$1,'ДДС месяц'!$J:$J,$A121,'ДДС месяц'!$C:$C,L$2)</f>
        <v>0</v>
      </c>
      <c r="M121" s="31">
        <f>SUMIFS('ДДС месяц'!$E:$E,'ДДС месяц'!$F:$F,$A$1,'ДДС месяц'!$J:$J,$A121,'ДДС месяц'!$C:$C,M$2)</f>
        <v>0</v>
      </c>
    </row>
    <row r="122">
      <c r="A122" s="30"/>
      <c r="B122" s="31">
        <f>SUMIFS('ДДС месяц'!$E:$E,'ДДС месяц'!$F:$F,$A$1,'ДДС месяц'!$J:$J,$A122,'ДДС месяц'!$C:$C,B$2)</f>
        <v>0</v>
      </c>
      <c r="C122" s="31">
        <f>SUMIFS('ДДС месяц'!$E:$E,'ДДС месяц'!$F:$F,$A$1,'ДДС месяц'!$J:$J,$A122,'ДДС месяц'!$C:$C,C$2)</f>
        <v>0</v>
      </c>
      <c r="D122" s="31">
        <f>SUMIFS('ДДС месяц'!$E:$E,'ДДС месяц'!$F:$F,$A$1,'ДДС месяц'!$J:$J,$A122,'ДДС месяц'!$C:$C,D$2)</f>
        <v>0</v>
      </c>
      <c r="E122" s="31">
        <f>SUMIFS('ДДС месяц'!$E:$E,'ДДС месяц'!$F:$F,$A$1,'ДДС месяц'!$J:$J,$A122,'ДДС месяц'!$C:$C,E$2)</f>
        <v>0</v>
      </c>
      <c r="F122" s="31">
        <f>SUMIFS('ДДС месяц'!$E:$E,'ДДС месяц'!$F:$F,$A$1,'ДДС месяц'!$J:$J,$A122,'ДДС месяц'!$C:$C,F$2)</f>
        <v>0</v>
      </c>
      <c r="G122" s="31">
        <f>SUMIFS('ДДС месяц'!$E:$E,'ДДС месяц'!$F:$F,$A$1,'ДДС месяц'!$J:$J,$A122,'ДДС месяц'!$C:$C,G$2)</f>
        <v>0</v>
      </c>
      <c r="H122" s="31">
        <f>SUMIFS('ДДС месяц'!$E:$E,'ДДС месяц'!$F:$F,$A$1,'ДДС месяц'!$J:$J,$A122,'ДДС месяц'!$C:$C,H$2)</f>
        <v>0</v>
      </c>
      <c r="I122" s="31">
        <f>SUMIFS('ДДС месяц'!$E:$E,'ДДС месяц'!$F:$F,$A$1,'ДДС месяц'!$J:$J,$A122,'ДДС месяц'!$C:$C,I$2)</f>
        <v>0</v>
      </c>
      <c r="J122" s="31">
        <f>SUMIFS('ДДС месяц'!$E:$E,'ДДС месяц'!$F:$F,$A$1,'ДДС месяц'!$J:$J,$A122,'ДДС месяц'!$C:$C,J$2)</f>
        <v>0</v>
      </c>
      <c r="K122" s="31">
        <f>SUMIFS('ДДС месяц'!$E:$E,'ДДС месяц'!$F:$F,$A$1,'ДДС месяц'!$J:$J,$A122,'ДДС месяц'!$C:$C,K$2)</f>
        <v>0</v>
      </c>
      <c r="L122" s="31">
        <f>SUMIFS('ДДС месяц'!$E:$E,'ДДС месяц'!$F:$F,$A$1,'ДДС месяц'!$J:$J,$A122,'ДДС месяц'!$C:$C,L$2)</f>
        <v>0</v>
      </c>
      <c r="M122" s="31">
        <f>SUMIFS('ДДС месяц'!$E:$E,'ДДС месяц'!$F:$F,$A$1,'ДДС месяц'!$J:$J,$A122,'ДДС месяц'!$C:$C,M$2)</f>
        <v>0</v>
      </c>
    </row>
    <row r="123" hidden="1">
      <c r="A123" s="30"/>
      <c r="B123" s="31">
        <f>SUMIFS('ДДС месяц'!$E:$E,'ДДС месяц'!$F:$F,$A$1,'ДДС месяц'!$J:$J,$A123,'ДДС месяц'!$C:$C,B$2)</f>
        <v>0</v>
      </c>
      <c r="C123" s="31">
        <f>SUMIFS('ДДС месяц'!$E:$E,'ДДС месяц'!$F:$F,$A$1,'ДДС месяц'!$J:$J,$A123,'ДДС месяц'!$C:$C,C$2)</f>
        <v>0</v>
      </c>
      <c r="D123" s="31">
        <f>SUMIFS('ДДС месяц'!$E:$E,'ДДС месяц'!$F:$F,$A$1,'ДДС месяц'!$J:$J,$A123,'ДДС месяц'!$C:$C,D$2)</f>
        <v>0</v>
      </c>
      <c r="E123" s="31">
        <f>SUMIFS('ДДС месяц'!$E:$E,'ДДС месяц'!$F:$F,$A$1,'ДДС месяц'!$J:$J,$A123,'ДДС месяц'!$C:$C,E$2)</f>
        <v>0</v>
      </c>
      <c r="F123" s="31">
        <f>SUMIFS('ДДС месяц'!$E:$E,'ДДС месяц'!$F:$F,$A$1,'ДДС месяц'!$J:$J,$A123,'ДДС месяц'!$C:$C,F$2)</f>
        <v>0</v>
      </c>
      <c r="G123" s="31">
        <f>SUMIFS('ДДС месяц'!$E:$E,'ДДС месяц'!$F:$F,$A$1,'ДДС месяц'!$J:$J,$A123,'ДДС месяц'!$C:$C,G$2)</f>
        <v>0</v>
      </c>
      <c r="H123" s="31">
        <f>SUMIFS('ДДС месяц'!$E:$E,'ДДС месяц'!$F:$F,$A$1,'ДДС месяц'!$J:$J,$A123,'ДДС месяц'!$C:$C,H$2)</f>
        <v>0</v>
      </c>
      <c r="I123" s="31">
        <f>SUMIFS('ДДС месяц'!$E:$E,'ДДС месяц'!$F:$F,$A$1,'ДДС месяц'!$J:$J,$A123,'ДДС месяц'!$C:$C,I$2)</f>
        <v>0</v>
      </c>
      <c r="J123" s="31">
        <f>SUMIFS('ДДС месяц'!$E:$E,'ДДС месяц'!$F:$F,$A$1,'ДДС месяц'!$J:$J,$A123,'ДДС месяц'!$C:$C,J$2)</f>
        <v>0</v>
      </c>
      <c r="K123" s="31">
        <f>SUMIFS('ДДС месяц'!$E:$E,'ДДС месяц'!$F:$F,$A$1,'ДДС месяц'!$J:$J,$A123,'ДДС месяц'!$C:$C,K$2)</f>
        <v>0</v>
      </c>
      <c r="L123" s="31">
        <f>SUMIFS('ДДС месяц'!$E:$E,'ДДС месяц'!$F:$F,$A$1,'ДДС месяц'!$J:$J,$A123,'ДДС месяц'!$C:$C,L$2)</f>
        <v>0</v>
      </c>
      <c r="M123" s="31">
        <f>SUMIFS('ДДС месяц'!$E:$E,'ДДС месяц'!$F:$F,$A$1,'ДДС месяц'!$J:$J,$A123,'ДДС месяц'!$C:$C,M$2)</f>
        <v>0</v>
      </c>
    </row>
    <row r="124" hidden="1">
      <c r="A124" s="30"/>
      <c r="B124" s="31">
        <f>SUMIFS('ДДС месяц'!$E:$E,'ДДС месяц'!$F:$F,$A$1,'ДДС месяц'!$J:$J,$A124,'ДДС месяц'!$C:$C,B$2)</f>
        <v>0</v>
      </c>
      <c r="C124" s="31">
        <f>SUMIFS('ДДС месяц'!$E:$E,'ДДС месяц'!$F:$F,$A$1,'ДДС месяц'!$J:$J,$A124,'ДДС месяц'!$C:$C,C$2)</f>
        <v>0</v>
      </c>
      <c r="D124" s="31">
        <f>SUMIFS('ДДС месяц'!$E:$E,'ДДС месяц'!$F:$F,$A$1,'ДДС месяц'!$J:$J,$A124,'ДДС месяц'!$C:$C,D$2)</f>
        <v>0</v>
      </c>
      <c r="E124" s="31">
        <f>SUMIFS('ДДС месяц'!$E:$E,'ДДС месяц'!$F:$F,$A$1,'ДДС месяц'!$J:$J,$A124,'ДДС месяц'!$C:$C,E$2)</f>
        <v>0</v>
      </c>
      <c r="F124" s="31">
        <f>SUMIFS('ДДС месяц'!$E:$E,'ДДС месяц'!$F:$F,$A$1,'ДДС месяц'!$J:$J,$A124,'ДДС месяц'!$C:$C,F$2)</f>
        <v>0</v>
      </c>
      <c r="G124" s="31">
        <f>SUMIFS('ДДС месяц'!$E:$E,'ДДС месяц'!$F:$F,$A$1,'ДДС месяц'!$J:$J,$A124,'ДДС месяц'!$C:$C,G$2)</f>
        <v>0</v>
      </c>
      <c r="H124" s="31">
        <f>SUMIFS('ДДС месяц'!$E:$E,'ДДС месяц'!$F:$F,$A$1,'ДДС месяц'!$J:$J,$A124,'ДДС месяц'!$C:$C,H$2)</f>
        <v>0</v>
      </c>
      <c r="I124" s="31">
        <f>SUMIFS('ДДС месяц'!$E:$E,'ДДС месяц'!$F:$F,$A$1,'ДДС месяц'!$J:$J,$A124,'ДДС месяц'!$C:$C,I$2)</f>
        <v>0</v>
      </c>
      <c r="J124" s="31">
        <f>SUMIFS('ДДС месяц'!$E:$E,'ДДС месяц'!$F:$F,$A$1,'ДДС месяц'!$J:$J,$A124,'ДДС месяц'!$C:$C,J$2)</f>
        <v>0</v>
      </c>
      <c r="K124" s="31">
        <f>SUMIFS('ДДС месяц'!$E:$E,'ДДС месяц'!$F:$F,$A$1,'ДДС месяц'!$J:$J,$A124,'ДДС месяц'!$C:$C,K$2)</f>
        <v>0</v>
      </c>
      <c r="L124" s="31">
        <f>SUMIFS('ДДС месяц'!$E:$E,'ДДС месяц'!$F:$F,$A$1,'ДДС месяц'!$J:$J,$A124,'ДДС месяц'!$C:$C,L$2)</f>
        <v>0</v>
      </c>
      <c r="M124" s="31">
        <f>SUMIFS('ДДС месяц'!$E:$E,'ДДС месяц'!$F:$F,$A$1,'ДДС месяц'!$J:$J,$A124,'ДДС месяц'!$C:$C,M$2)</f>
        <v>0</v>
      </c>
    </row>
    <row r="125" hidden="1">
      <c r="A125" s="30"/>
      <c r="B125" s="31">
        <f>SUMIFS('ДДС месяц'!$E:$E,'ДДС месяц'!$F:$F,$A$1,'ДДС месяц'!$J:$J,$A125,'ДДС месяц'!$C:$C,B$2)</f>
        <v>0</v>
      </c>
      <c r="C125" s="31">
        <f>SUMIFS('ДДС месяц'!$E:$E,'ДДС месяц'!$F:$F,$A$1,'ДДС месяц'!$J:$J,$A125,'ДДС месяц'!$C:$C,C$2)</f>
        <v>0</v>
      </c>
      <c r="D125" s="31">
        <f>SUMIFS('ДДС месяц'!$E:$E,'ДДС месяц'!$F:$F,$A$1,'ДДС месяц'!$J:$J,$A125,'ДДС месяц'!$C:$C,D$2)</f>
        <v>0</v>
      </c>
      <c r="E125" s="31">
        <f>SUMIFS('ДДС месяц'!$E:$E,'ДДС месяц'!$F:$F,$A$1,'ДДС месяц'!$J:$J,$A125,'ДДС месяц'!$C:$C,E$2)</f>
        <v>0</v>
      </c>
      <c r="F125" s="31">
        <f>SUMIFS('ДДС месяц'!$E:$E,'ДДС месяц'!$F:$F,$A$1,'ДДС месяц'!$J:$J,$A125,'ДДС месяц'!$C:$C,F$2)</f>
        <v>0</v>
      </c>
      <c r="G125" s="31">
        <f>SUMIFS('ДДС месяц'!$E:$E,'ДДС месяц'!$F:$F,$A$1,'ДДС месяц'!$J:$J,$A125,'ДДС месяц'!$C:$C,G$2)</f>
        <v>0</v>
      </c>
      <c r="H125" s="31">
        <f>SUMIFS('ДДС месяц'!$E:$E,'ДДС месяц'!$F:$F,$A$1,'ДДС месяц'!$J:$J,$A125,'ДДС месяц'!$C:$C,H$2)</f>
        <v>0</v>
      </c>
      <c r="I125" s="31">
        <f>SUMIFS('ДДС месяц'!$E:$E,'ДДС месяц'!$F:$F,$A$1,'ДДС месяц'!$J:$J,$A125,'ДДС месяц'!$C:$C,I$2)</f>
        <v>0</v>
      </c>
      <c r="J125" s="31">
        <f>SUMIFS('ДДС месяц'!$E:$E,'ДДС месяц'!$F:$F,$A$1,'ДДС месяц'!$J:$J,$A125,'ДДС месяц'!$C:$C,J$2)</f>
        <v>0</v>
      </c>
      <c r="K125" s="31">
        <f>SUMIFS('ДДС месяц'!$E:$E,'ДДС месяц'!$F:$F,$A$1,'ДДС месяц'!$J:$J,$A125,'ДДС месяц'!$C:$C,K$2)</f>
        <v>0</v>
      </c>
      <c r="L125" s="31">
        <f>SUMIFS('ДДС месяц'!$E:$E,'ДДС месяц'!$F:$F,$A$1,'ДДС месяц'!$J:$J,$A125,'ДДС месяц'!$C:$C,L$2)</f>
        <v>0</v>
      </c>
      <c r="M125" s="31">
        <f>SUMIFS('ДДС месяц'!$E:$E,'ДДС месяц'!$F:$F,$A$1,'ДДС месяц'!$J:$J,$A125,'ДДС месяц'!$C:$C,M$2)</f>
        <v>0</v>
      </c>
    </row>
    <row r="126" hidden="1">
      <c r="A126" s="30"/>
      <c r="B126" s="31">
        <f>SUMIFS('ДДС месяц'!$E:$E,'ДДС месяц'!$F:$F,$A$1,'ДДС месяц'!$J:$J,$A126,'ДДС месяц'!$C:$C,B$2)</f>
        <v>0</v>
      </c>
      <c r="C126" s="31">
        <f>SUMIFS('ДДС месяц'!$E:$E,'ДДС месяц'!$F:$F,$A$1,'ДДС месяц'!$J:$J,$A126,'ДДС месяц'!$C:$C,C$2)</f>
        <v>0</v>
      </c>
      <c r="D126" s="31">
        <f>SUMIFS('ДДС месяц'!$E:$E,'ДДС месяц'!$F:$F,$A$1,'ДДС месяц'!$J:$J,$A126,'ДДС месяц'!$C:$C,D$2)</f>
        <v>0</v>
      </c>
      <c r="E126" s="31">
        <f>SUMIFS('ДДС месяц'!$E:$E,'ДДС месяц'!$F:$F,$A$1,'ДДС месяц'!$J:$J,$A126,'ДДС месяц'!$C:$C,E$2)</f>
        <v>0</v>
      </c>
      <c r="F126" s="31">
        <f>SUMIFS('ДДС месяц'!$E:$E,'ДДС месяц'!$F:$F,$A$1,'ДДС месяц'!$J:$J,$A126,'ДДС месяц'!$C:$C,F$2)</f>
        <v>0</v>
      </c>
      <c r="G126" s="31">
        <f>SUMIFS('ДДС месяц'!$E:$E,'ДДС месяц'!$F:$F,$A$1,'ДДС месяц'!$J:$J,$A126,'ДДС месяц'!$C:$C,G$2)</f>
        <v>0</v>
      </c>
      <c r="H126" s="31">
        <f>SUMIFS('ДДС месяц'!$E:$E,'ДДС месяц'!$F:$F,$A$1,'ДДС месяц'!$J:$J,$A126,'ДДС месяц'!$C:$C,H$2)</f>
        <v>0</v>
      </c>
      <c r="I126" s="31">
        <f>SUMIFS('ДДС месяц'!$E:$E,'ДДС месяц'!$F:$F,$A$1,'ДДС месяц'!$J:$J,$A126,'ДДС месяц'!$C:$C,I$2)</f>
        <v>0</v>
      </c>
      <c r="J126" s="31">
        <f>SUMIFS('ДДС месяц'!$E:$E,'ДДС месяц'!$F:$F,$A$1,'ДДС месяц'!$J:$J,$A126,'ДДС месяц'!$C:$C,J$2)</f>
        <v>0</v>
      </c>
      <c r="K126" s="31">
        <f>SUMIFS('ДДС месяц'!$E:$E,'ДДС месяц'!$F:$F,$A$1,'ДДС месяц'!$J:$J,$A126,'ДДС месяц'!$C:$C,K$2)</f>
        <v>0</v>
      </c>
      <c r="L126" s="31">
        <f>SUMIFS('ДДС месяц'!$E:$E,'ДДС месяц'!$F:$F,$A$1,'ДДС месяц'!$J:$J,$A126,'ДДС месяц'!$C:$C,L$2)</f>
        <v>0</v>
      </c>
      <c r="M126" s="31">
        <f>SUMIFS('ДДС месяц'!$E:$E,'ДДС месяц'!$F:$F,$A$1,'ДДС месяц'!$J:$J,$A126,'ДДС месяц'!$C:$C,M$2)</f>
        <v>0</v>
      </c>
    </row>
    <row r="127" hidden="1">
      <c r="A127" s="30"/>
      <c r="B127" s="31">
        <f>SUMIFS('ДДС месяц'!$E:$E,'ДДС месяц'!$F:$F,$A$1,'ДДС месяц'!$J:$J,$A127,'ДДС месяц'!$C:$C,B$2)</f>
        <v>0</v>
      </c>
      <c r="C127" s="31">
        <f>SUMIFS('ДДС месяц'!$E:$E,'ДДС месяц'!$F:$F,$A$1,'ДДС месяц'!$J:$J,$A127,'ДДС месяц'!$C:$C,C$2)</f>
        <v>0</v>
      </c>
      <c r="D127" s="31">
        <f>SUMIFS('ДДС месяц'!$E:$E,'ДДС месяц'!$F:$F,$A$1,'ДДС месяц'!$J:$J,$A127,'ДДС месяц'!$C:$C,D$2)</f>
        <v>0</v>
      </c>
      <c r="E127" s="31">
        <f>SUMIFS('ДДС месяц'!$E:$E,'ДДС месяц'!$F:$F,$A$1,'ДДС месяц'!$J:$J,$A127,'ДДС месяц'!$C:$C,E$2)</f>
        <v>0</v>
      </c>
      <c r="F127" s="31">
        <f>SUMIFS('ДДС месяц'!$E:$E,'ДДС месяц'!$F:$F,$A$1,'ДДС месяц'!$J:$J,$A127,'ДДС месяц'!$C:$C,F$2)</f>
        <v>0</v>
      </c>
      <c r="G127" s="31">
        <f>SUMIFS('ДДС месяц'!$E:$E,'ДДС месяц'!$F:$F,$A$1,'ДДС месяц'!$J:$J,$A127,'ДДС месяц'!$C:$C,G$2)</f>
        <v>0</v>
      </c>
      <c r="H127" s="31">
        <f>SUMIFS('ДДС месяц'!$E:$E,'ДДС месяц'!$F:$F,$A$1,'ДДС месяц'!$J:$J,$A127,'ДДС месяц'!$C:$C,H$2)</f>
        <v>0</v>
      </c>
      <c r="I127" s="31">
        <f>SUMIFS('ДДС месяц'!$E:$E,'ДДС месяц'!$F:$F,$A$1,'ДДС месяц'!$J:$J,$A127,'ДДС месяц'!$C:$C,I$2)</f>
        <v>0</v>
      </c>
      <c r="J127" s="31">
        <f>SUMIFS('ДДС месяц'!$E:$E,'ДДС месяц'!$F:$F,$A$1,'ДДС месяц'!$J:$J,$A127,'ДДС месяц'!$C:$C,J$2)</f>
        <v>0</v>
      </c>
      <c r="K127" s="31">
        <f>SUMIFS('ДДС месяц'!$E:$E,'ДДС месяц'!$F:$F,$A$1,'ДДС месяц'!$J:$J,$A127,'ДДС месяц'!$C:$C,K$2)</f>
        <v>0</v>
      </c>
      <c r="L127" s="31">
        <f>SUMIFS('ДДС месяц'!$E:$E,'ДДС месяц'!$F:$F,$A$1,'ДДС месяц'!$J:$J,$A127,'ДДС месяц'!$C:$C,L$2)</f>
        <v>0</v>
      </c>
      <c r="M127" s="31">
        <f>SUMIFS('ДДС месяц'!$E:$E,'ДДС месяц'!$F:$F,$A$1,'ДДС месяц'!$J:$J,$A127,'ДДС месяц'!$C:$C,M$2)</f>
        <v>0</v>
      </c>
    </row>
    <row r="128" hidden="1">
      <c r="A128" s="30"/>
      <c r="B128" s="31">
        <f>SUMIFS('ДДС месяц'!$E:$E,'ДДС месяц'!$F:$F,$A$1,'ДДС месяц'!$J:$J,$A128,'ДДС месяц'!$C:$C,B$2)</f>
        <v>0</v>
      </c>
      <c r="C128" s="31">
        <f>SUMIFS('ДДС месяц'!$E:$E,'ДДС месяц'!$F:$F,$A$1,'ДДС месяц'!$J:$J,$A128,'ДДС месяц'!$C:$C,C$2)</f>
        <v>0</v>
      </c>
      <c r="D128" s="31">
        <f>SUMIFS('ДДС месяц'!$E:$E,'ДДС месяц'!$F:$F,$A$1,'ДДС месяц'!$J:$J,$A128,'ДДС месяц'!$C:$C,D$2)</f>
        <v>0</v>
      </c>
      <c r="E128" s="31">
        <f>SUMIFS('ДДС месяц'!$E:$E,'ДДС месяц'!$F:$F,$A$1,'ДДС месяц'!$J:$J,$A128,'ДДС месяц'!$C:$C,E$2)</f>
        <v>0</v>
      </c>
      <c r="F128" s="31">
        <f>SUMIFS('ДДС месяц'!$E:$E,'ДДС месяц'!$F:$F,$A$1,'ДДС месяц'!$J:$J,$A128,'ДДС месяц'!$C:$C,F$2)</f>
        <v>0</v>
      </c>
      <c r="G128" s="31">
        <f>SUMIFS('ДДС месяц'!$E:$E,'ДДС месяц'!$F:$F,$A$1,'ДДС месяц'!$J:$J,$A128,'ДДС месяц'!$C:$C,G$2)</f>
        <v>0</v>
      </c>
      <c r="H128" s="31">
        <f>SUMIFS('ДДС месяц'!$E:$E,'ДДС месяц'!$F:$F,$A$1,'ДДС месяц'!$J:$J,$A128,'ДДС месяц'!$C:$C,H$2)</f>
        <v>0</v>
      </c>
      <c r="I128" s="31">
        <f>SUMIFS('ДДС месяц'!$E:$E,'ДДС месяц'!$F:$F,$A$1,'ДДС месяц'!$J:$J,$A128,'ДДС месяц'!$C:$C,I$2)</f>
        <v>0</v>
      </c>
      <c r="J128" s="31">
        <f>SUMIFS('ДДС месяц'!$E:$E,'ДДС месяц'!$F:$F,$A$1,'ДДС месяц'!$J:$J,$A128,'ДДС месяц'!$C:$C,J$2)</f>
        <v>0</v>
      </c>
      <c r="K128" s="31">
        <f>SUMIFS('ДДС месяц'!$E:$E,'ДДС месяц'!$F:$F,$A$1,'ДДС месяц'!$J:$J,$A128,'ДДС месяц'!$C:$C,K$2)</f>
        <v>0</v>
      </c>
      <c r="L128" s="31">
        <f>SUMIFS('ДДС месяц'!$E:$E,'ДДС месяц'!$F:$F,$A$1,'ДДС месяц'!$J:$J,$A128,'ДДС месяц'!$C:$C,L$2)</f>
        <v>0</v>
      </c>
      <c r="M128" s="31">
        <f>SUMIFS('ДДС месяц'!$E:$E,'ДДС месяц'!$F:$F,$A$1,'ДДС месяц'!$J:$J,$A128,'ДДС месяц'!$C:$C,M$2)</f>
        <v>0</v>
      </c>
    </row>
    <row r="129" hidden="1">
      <c r="A129" s="30"/>
      <c r="B129" s="31">
        <f>SUMIFS('ДДС месяц'!$E:$E,'ДДС месяц'!$F:$F,$A$1,'ДДС месяц'!$J:$J,$A129,'ДДС месяц'!$C:$C,B$2)</f>
        <v>0</v>
      </c>
      <c r="C129" s="31">
        <f>SUMIFS('ДДС месяц'!$E:$E,'ДДС месяц'!$F:$F,$A$1,'ДДС месяц'!$J:$J,$A129,'ДДС месяц'!$C:$C,C$2)</f>
        <v>0</v>
      </c>
      <c r="D129" s="31">
        <f>SUMIFS('ДДС месяц'!$E:$E,'ДДС месяц'!$F:$F,$A$1,'ДДС месяц'!$J:$J,$A129,'ДДС месяц'!$C:$C,D$2)</f>
        <v>0</v>
      </c>
      <c r="E129" s="31">
        <f>SUMIFS('ДДС месяц'!$E:$E,'ДДС месяц'!$F:$F,$A$1,'ДДС месяц'!$J:$J,$A129,'ДДС месяц'!$C:$C,E$2)</f>
        <v>0</v>
      </c>
      <c r="F129" s="31">
        <f>SUMIFS('ДДС месяц'!$E:$E,'ДДС месяц'!$F:$F,$A$1,'ДДС месяц'!$J:$J,$A129,'ДДС месяц'!$C:$C,F$2)</f>
        <v>0</v>
      </c>
      <c r="G129" s="31">
        <f>SUMIFS('ДДС месяц'!$E:$E,'ДДС месяц'!$F:$F,$A$1,'ДДС месяц'!$J:$J,$A129,'ДДС месяц'!$C:$C,G$2)</f>
        <v>0</v>
      </c>
      <c r="H129" s="31">
        <f>SUMIFS('ДДС месяц'!$E:$E,'ДДС месяц'!$F:$F,$A$1,'ДДС месяц'!$J:$J,$A129,'ДДС месяц'!$C:$C,H$2)</f>
        <v>0</v>
      </c>
      <c r="I129" s="31">
        <f>SUMIFS('ДДС месяц'!$E:$E,'ДДС месяц'!$F:$F,$A$1,'ДДС месяц'!$J:$J,$A129,'ДДС месяц'!$C:$C,I$2)</f>
        <v>0</v>
      </c>
      <c r="J129" s="31">
        <f>SUMIFS('ДДС месяц'!$E:$E,'ДДС месяц'!$F:$F,$A$1,'ДДС месяц'!$J:$J,$A129,'ДДС месяц'!$C:$C,J$2)</f>
        <v>0</v>
      </c>
      <c r="K129" s="31">
        <f>SUMIFS('ДДС месяц'!$E:$E,'ДДС месяц'!$F:$F,$A$1,'ДДС месяц'!$J:$J,$A129,'ДДС месяц'!$C:$C,K$2)</f>
        <v>0</v>
      </c>
      <c r="L129" s="31">
        <f>SUMIFS('ДДС месяц'!$E:$E,'ДДС месяц'!$F:$F,$A$1,'ДДС месяц'!$J:$J,$A129,'ДДС месяц'!$C:$C,L$2)</f>
        <v>0</v>
      </c>
      <c r="M129" s="31">
        <f>SUMIFS('ДДС месяц'!$E:$E,'ДДС месяц'!$F:$F,$A$1,'ДДС месяц'!$J:$J,$A129,'ДДС месяц'!$C:$C,M$2)</f>
        <v>0</v>
      </c>
    </row>
    <row r="130" hidden="1">
      <c r="A130" s="30"/>
      <c r="B130" s="31">
        <f>SUMIFS('ДДС месяц'!$E:$E,'ДДС месяц'!$F:$F,$A$1,'ДДС месяц'!$J:$J,$A130,'ДДС месяц'!$C:$C,B$2)</f>
        <v>0</v>
      </c>
      <c r="C130" s="31">
        <f>SUMIFS('ДДС месяц'!$E:$E,'ДДС месяц'!$F:$F,$A$1,'ДДС месяц'!$J:$J,$A130,'ДДС месяц'!$C:$C,C$2)</f>
        <v>0</v>
      </c>
      <c r="D130" s="31">
        <f>SUMIFS('ДДС месяц'!$E:$E,'ДДС месяц'!$F:$F,$A$1,'ДДС месяц'!$J:$J,$A130,'ДДС месяц'!$C:$C,D$2)</f>
        <v>0</v>
      </c>
      <c r="E130" s="31">
        <f>SUMIFS('ДДС месяц'!$E:$E,'ДДС месяц'!$F:$F,$A$1,'ДДС месяц'!$J:$J,$A130,'ДДС месяц'!$C:$C,E$2)</f>
        <v>0</v>
      </c>
      <c r="F130" s="31">
        <f>SUMIFS('ДДС месяц'!$E:$E,'ДДС месяц'!$F:$F,$A$1,'ДДС месяц'!$J:$J,$A130,'ДДС месяц'!$C:$C,F$2)</f>
        <v>0</v>
      </c>
      <c r="G130" s="31">
        <f>SUMIFS('ДДС месяц'!$E:$E,'ДДС месяц'!$F:$F,$A$1,'ДДС месяц'!$J:$J,$A130,'ДДС месяц'!$C:$C,G$2)</f>
        <v>0</v>
      </c>
      <c r="H130" s="31">
        <f>SUMIFS('ДДС месяц'!$E:$E,'ДДС месяц'!$F:$F,$A$1,'ДДС месяц'!$J:$J,$A130,'ДДС месяц'!$C:$C,H$2)</f>
        <v>0</v>
      </c>
      <c r="I130" s="31">
        <f>SUMIFS('ДДС месяц'!$E:$E,'ДДС месяц'!$F:$F,$A$1,'ДДС месяц'!$J:$J,$A130,'ДДС месяц'!$C:$C,I$2)</f>
        <v>0</v>
      </c>
      <c r="J130" s="31">
        <f>SUMIFS('ДДС месяц'!$E:$E,'ДДС месяц'!$F:$F,$A$1,'ДДС месяц'!$J:$J,$A130,'ДДС месяц'!$C:$C,J$2)</f>
        <v>0</v>
      </c>
      <c r="K130" s="31">
        <f>SUMIFS('ДДС месяц'!$E:$E,'ДДС месяц'!$F:$F,$A$1,'ДДС месяц'!$J:$J,$A130,'ДДС месяц'!$C:$C,K$2)</f>
        <v>0</v>
      </c>
      <c r="L130" s="31">
        <f>SUMIFS('ДДС месяц'!$E:$E,'ДДС месяц'!$F:$F,$A$1,'ДДС месяц'!$J:$J,$A130,'ДДС месяц'!$C:$C,L$2)</f>
        <v>0</v>
      </c>
      <c r="M130" s="31">
        <f>SUMIFS('ДДС месяц'!$E:$E,'ДДС месяц'!$F:$F,$A$1,'ДДС месяц'!$J:$J,$A130,'ДДС месяц'!$C:$C,M$2)</f>
        <v>0</v>
      </c>
    </row>
    <row r="131" hidden="1">
      <c r="A131" s="30"/>
      <c r="B131" s="31">
        <f>SUMIFS('ДДС месяц'!$E:$E,'ДДС месяц'!$F:$F,$A$1,'ДДС месяц'!$J:$J,$A131,'ДДС месяц'!$C:$C,B$2)</f>
        <v>0</v>
      </c>
      <c r="C131" s="31">
        <f>SUMIFS('ДДС месяц'!$E:$E,'ДДС месяц'!$F:$F,$A$1,'ДДС месяц'!$J:$J,$A131,'ДДС месяц'!$C:$C,C$2)</f>
        <v>0</v>
      </c>
      <c r="D131" s="31">
        <f>SUMIFS('ДДС месяц'!$E:$E,'ДДС месяц'!$F:$F,$A$1,'ДДС месяц'!$J:$J,$A131,'ДДС месяц'!$C:$C,D$2)</f>
        <v>0</v>
      </c>
      <c r="E131" s="31">
        <f>SUMIFS('ДДС месяц'!$E:$E,'ДДС месяц'!$F:$F,$A$1,'ДДС месяц'!$J:$J,$A131,'ДДС месяц'!$C:$C,E$2)</f>
        <v>0</v>
      </c>
      <c r="F131" s="31">
        <f>SUMIFS('ДДС месяц'!$E:$E,'ДДС месяц'!$F:$F,$A$1,'ДДС месяц'!$J:$J,$A131,'ДДС месяц'!$C:$C,F$2)</f>
        <v>0</v>
      </c>
      <c r="G131" s="31">
        <f>SUMIFS('ДДС месяц'!$E:$E,'ДДС месяц'!$F:$F,$A$1,'ДДС месяц'!$J:$J,$A131,'ДДС месяц'!$C:$C,G$2)</f>
        <v>0</v>
      </c>
      <c r="H131" s="31">
        <f>SUMIFS('ДДС месяц'!$E:$E,'ДДС месяц'!$F:$F,$A$1,'ДДС месяц'!$J:$J,$A131,'ДДС месяц'!$C:$C,H$2)</f>
        <v>0</v>
      </c>
      <c r="I131" s="31">
        <f>SUMIFS('ДДС месяц'!$E:$E,'ДДС месяц'!$F:$F,$A$1,'ДДС месяц'!$J:$J,$A131,'ДДС месяц'!$C:$C,I$2)</f>
        <v>0</v>
      </c>
      <c r="J131" s="31">
        <f>SUMIFS('ДДС месяц'!$E:$E,'ДДС месяц'!$F:$F,$A$1,'ДДС месяц'!$J:$J,$A131,'ДДС месяц'!$C:$C,J$2)</f>
        <v>0</v>
      </c>
      <c r="K131" s="31">
        <f>SUMIFS('ДДС месяц'!$E:$E,'ДДС месяц'!$F:$F,$A$1,'ДДС месяц'!$J:$J,$A131,'ДДС месяц'!$C:$C,K$2)</f>
        <v>0</v>
      </c>
      <c r="L131" s="31">
        <f>SUMIFS('ДДС месяц'!$E:$E,'ДДС месяц'!$F:$F,$A$1,'ДДС месяц'!$J:$J,$A131,'ДДС месяц'!$C:$C,L$2)</f>
        <v>0</v>
      </c>
      <c r="M131" s="31">
        <f>SUMIFS('ДДС месяц'!$E:$E,'ДДС месяц'!$F:$F,$A$1,'ДДС месяц'!$J:$J,$A131,'ДДС месяц'!$C:$C,M$2)</f>
        <v>0</v>
      </c>
    </row>
    <row r="132" hidden="1">
      <c r="A132" s="30"/>
      <c r="B132" s="31">
        <f>SUMIFS('ДДС месяц'!$E:$E,'ДДС месяц'!$F:$F,$A$1,'ДДС месяц'!$J:$J,$A132,'ДДС месяц'!$C:$C,B$2)</f>
        <v>0</v>
      </c>
      <c r="C132" s="31">
        <f>SUMIFS('ДДС месяц'!$E:$E,'ДДС месяц'!$F:$F,$A$1,'ДДС месяц'!$J:$J,$A132,'ДДС месяц'!$C:$C,C$2)</f>
        <v>0</v>
      </c>
      <c r="D132" s="31">
        <f>SUMIFS('ДДС месяц'!$E:$E,'ДДС месяц'!$F:$F,$A$1,'ДДС месяц'!$J:$J,$A132,'ДДС месяц'!$C:$C,D$2)</f>
        <v>0</v>
      </c>
      <c r="E132" s="31">
        <f>SUMIFS('ДДС месяц'!$E:$E,'ДДС месяц'!$F:$F,$A$1,'ДДС месяц'!$J:$J,$A132,'ДДС месяц'!$C:$C,E$2)</f>
        <v>0</v>
      </c>
      <c r="F132" s="31">
        <f>SUMIFS('ДДС месяц'!$E:$E,'ДДС месяц'!$F:$F,$A$1,'ДДС месяц'!$J:$J,$A132,'ДДС месяц'!$C:$C,F$2)</f>
        <v>0</v>
      </c>
      <c r="G132" s="31">
        <f>SUMIFS('ДДС месяц'!$E:$E,'ДДС месяц'!$F:$F,$A$1,'ДДС месяц'!$J:$J,$A132,'ДДС месяц'!$C:$C,G$2)</f>
        <v>0</v>
      </c>
      <c r="H132" s="31">
        <f>SUMIFS('ДДС месяц'!$E:$E,'ДДС месяц'!$F:$F,$A$1,'ДДС месяц'!$J:$J,$A132,'ДДС месяц'!$C:$C,H$2)</f>
        <v>0</v>
      </c>
      <c r="I132" s="31">
        <f>SUMIFS('ДДС месяц'!$E:$E,'ДДС месяц'!$F:$F,$A$1,'ДДС месяц'!$J:$J,$A132,'ДДС месяц'!$C:$C,I$2)</f>
        <v>0</v>
      </c>
      <c r="J132" s="31">
        <f>SUMIFS('ДДС месяц'!$E:$E,'ДДС месяц'!$F:$F,$A$1,'ДДС месяц'!$J:$J,$A132,'ДДС месяц'!$C:$C,J$2)</f>
        <v>0</v>
      </c>
      <c r="K132" s="31">
        <f>SUMIFS('ДДС месяц'!$E:$E,'ДДС месяц'!$F:$F,$A$1,'ДДС месяц'!$J:$J,$A132,'ДДС месяц'!$C:$C,K$2)</f>
        <v>0</v>
      </c>
      <c r="L132" s="31">
        <f>SUMIFS('ДДС месяц'!$E:$E,'ДДС месяц'!$F:$F,$A$1,'ДДС месяц'!$J:$J,$A132,'ДДС месяц'!$C:$C,L$2)</f>
        <v>0</v>
      </c>
      <c r="M132" s="31">
        <f>SUMIFS('ДДС месяц'!$E:$E,'ДДС месяц'!$F:$F,$A$1,'ДДС месяц'!$J:$J,$A132,'ДДС месяц'!$C:$C,M$2)</f>
        <v>0</v>
      </c>
    </row>
    <row r="133" hidden="1">
      <c r="A133" s="30"/>
      <c r="B133" s="31">
        <f>SUMIFS('ДДС месяц'!$E:$E,'ДДС месяц'!$F:$F,$A$1,'ДДС месяц'!$J:$J,$A133,'ДДС месяц'!$C:$C,B$2)</f>
        <v>0</v>
      </c>
      <c r="C133" s="31">
        <f>SUMIFS('ДДС месяц'!$E:$E,'ДДС месяц'!$F:$F,$A$1,'ДДС месяц'!$J:$J,$A133,'ДДС месяц'!$C:$C,C$2)</f>
        <v>0</v>
      </c>
      <c r="D133" s="31">
        <f>SUMIFS('ДДС месяц'!$E:$E,'ДДС месяц'!$F:$F,$A$1,'ДДС месяц'!$J:$J,$A133,'ДДС месяц'!$C:$C,D$2)</f>
        <v>0</v>
      </c>
      <c r="E133" s="31">
        <f>SUMIFS('ДДС месяц'!$E:$E,'ДДС месяц'!$F:$F,$A$1,'ДДС месяц'!$J:$J,$A133,'ДДС месяц'!$C:$C,E$2)</f>
        <v>0</v>
      </c>
      <c r="F133" s="31">
        <f>SUMIFS('ДДС месяц'!$E:$E,'ДДС месяц'!$F:$F,$A$1,'ДДС месяц'!$J:$J,$A133,'ДДС месяц'!$C:$C,F$2)</f>
        <v>0</v>
      </c>
      <c r="G133" s="31">
        <f>SUMIFS('ДДС месяц'!$E:$E,'ДДС месяц'!$F:$F,$A$1,'ДДС месяц'!$J:$J,$A133,'ДДС месяц'!$C:$C,G$2)</f>
        <v>0</v>
      </c>
      <c r="H133" s="31">
        <f>SUMIFS('ДДС месяц'!$E:$E,'ДДС месяц'!$F:$F,$A$1,'ДДС месяц'!$J:$J,$A133,'ДДС месяц'!$C:$C,H$2)</f>
        <v>0</v>
      </c>
      <c r="I133" s="31">
        <f>SUMIFS('ДДС месяц'!$E:$E,'ДДС месяц'!$F:$F,$A$1,'ДДС месяц'!$J:$J,$A133,'ДДС месяц'!$C:$C,I$2)</f>
        <v>0</v>
      </c>
      <c r="J133" s="31">
        <f>SUMIFS('ДДС месяц'!$E:$E,'ДДС месяц'!$F:$F,$A$1,'ДДС месяц'!$J:$J,$A133,'ДДС месяц'!$C:$C,J$2)</f>
        <v>0</v>
      </c>
      <c r="K133" s="31">
        <f>SUMIFS('ДДС месяц'!$E:$E,'ДДС месяц'!$F:$F,$A$1,'ДДС месяц'!$J:$J,$A133,'ДДС месяц'!$C:$C,K$2)</f>
        <v>0</v>
      </c>
      <c r="L133" s="31">
        <f>SUMIFS('ДДС месяц'!$E:$E,'ДДС месяц'!$F:$F,$A$1,'ДДС месяц'!$J:$J,$A133,'ДДС месяц'!$C:$C,L$2)</f>
        <v>0</v>
      </c>
      <c r="M133" s="31">
        <f>SUMIFS('ДДС месяц'!$E:$E,'ДДС месяц'!$F:$F,$A$1,'ДДС месяц'!$J:$J,$A133,'ДДС месяц'!$C:$C,M$2)</f>
        <v>0</v>
      </c>
    </row>
    <row r="134" hidden="1">
      <c r="A134" s="30"/>
      <c r="B134" s="31">
        <f>SUMIFS('ДДС месяц'!$E:$E,'ДДС месяц'!$F:$F,$A$1,'ДДС месяц'!$J:$J,$A134,'ДДС месяц'!$C:$C,B$2)</f>
        <v>0</v>
      </c>
      <c r="C134" s="31">
        <f>SUMIFS('ДДС месяц'!$E:$E,'ДДС месяц'!$F:$F,$A$1,'ДДС месяц'!$J:$J,$A134,'ДДС месяц'!$C:$C,C$2)</f>
        <v>0</v>
      </c>
      <c r="D134" s="31">
        <f>SUMIFS('ДДС месяц'!$E:$E,'ДДС месяц'!$F:$F,$A$1,'ДДС месяц'!$J:$J,$A134,'ДДС месяц'!$C:$C,D$2)</f>
        <v>0</v>
      </c>
      <c r="E134" s="31">
        <f>SUMIFS('ДДС месяц'!$E:$E,'ДДС месяц'!$F:$F,$A$1,'ДДС месяц'!$J:$J,$A134,'ДДС месяц'!$C:$C,E$2)</f>
        <v>0</v>
      </c>
      <c r="F134" s="31">
        <f>SUMIFS('ДДС месяц'!$E:$E,'ДДС месяц'!$F:$F,$A$1,'ДДС месяц'!$J:$J,$A134,'ДДС месяц'!$C:$C,F$2)</f>
        <v>0</v>
      </c>
      <c r="G134" s="31">
        <f>SUMIFS('ДДС месяц'!$E:$E,'ДДС месяц'!$F:$F,$A$1,'ДДС месяц'!$J:$J,$A134,'ДДС месяц'!$C:$C,G$2)</f>
        <v>0</v>
      </c>
      <c r="H134" s="31">
        <f>SUMIFS('ДДС месяц'!$E:$E,'ДДС месяц'!$F:$F,$A$1,'ДДС месяц'!$J:$J,$A134,'ДДС месяц'!$C:$C,H$2)</f>
        <v>0</v>
      </c>
      <c r="I134" s="31">
        <f>SUMIFS('ДДС месяц'!$E:$E,'ДДС месяц'!$F:$F,$A$1,'ДДС месяц'!$J:$J,$A134,'ДДС месяц'!$C:$C,I$2)</f>
        <v>0</v>
      </c>
      <c r="J134" s="31">
        <f>SUMIFS('ДДС месяц'!$E:$E,'ДДС месяц'!$F:$F,$A$1,'ДДС месяц'!$J:$J,$A134,'ДДС месяц'!$C:$C,J$2)</f>
        <v>0</v>
      </c>
      <c r="K134" s="31">
        <f>SUMIFS('ДДС месяц'!$E:$E,'ДДС месяц'!$F:$F,$A$1,'ДДС месяц'!$J:$J,$A134,'ДДС месяц'!$C:$C,K$2)</f>
        <v>0</v>
      </c>
      <c r="L134" s="31">
        <f>SUMIFS('ДДС месяц'!$E:$E,'ДДС месяц'!$F:$F,$A$1,'ДДС месяц'!$J:$J,$A134,'ДДС месяц'!$C:$C,L$2)</f>
        <v>0</v>
      </c>
      <c r="M134" s="31">
        <f>SUMIFS('ДДС месяц'!$E:$E,'ДДС месяц'!$F:$F,$A$1,'ДДС месяц'!$J:$J,$A134,'ДДС месяц'!$C:$C,M$2)</f>
        <v>0</v>
      </c>
    </row>
    <row r="135" hidden="1">
      <c r="A135" s="30"/>
      <c r="B135" s="31">
        <f>SUMIFS('ДДС месяц'!$E:$E,'ДДС месяц'!$F:$F,$A$1,'ДДС месяц'!$J:$J,$A135,'ДДС месяц'!$C:$C,B$2)</f>
        <v>0</v>
      </c>
      <c r="C135" s="31">
        <f>SUMIFS('ДДС месяц'!$E:$E,'ДДС месяц'!$F:$F,$A$1,'ДДС месяц'!$J:$J,$A135,'ДДС месяц'!$C:$C,C$2)</f>
        <v>0</v>
      </c>
      <c r="D135" s="31">
        <f>SUMIFS('ДДС месяц'!$E:$E,'ДДС месяц'!$F:$F,$A$1,'ДДС месяц'!$J:$J,$A135,'ДДС месяц'!$C:$C,D$2)</f>
        <v>0</v>
      </c>
      <c r="E135" s="31">
        <f>SUMIFS('ДДС месяц'!$E:$E,'ДДС месяц'!$F:$F,$A$1,'ДДС месяц'!$J:$J,$A135,'ДДС месяц'!$C:$C,E$2)</f>
        <v>0</v>
      </c>
      <c r="F135" s="31">
        <f>SUMIFS('ДДС месяц'!$E:$E,'ДДС месяц'!$F:$F,$A$1,'ДДС месяц'!$J:$J,$A135,'ДДС месяц'!$C:$C,F$2)</f>
        <v>0</v>
      </c>
      <c r="G135" s="31">
        <f>SUMIFS('ДДС месяц'!$E:$E,'ДДС месяц'!$F:$F,$A$1,'ДДС месяц'!$J:$J,$A135,'ДДС месяц'!$C:$C,G$2)</f>
        <v>0</v>
      </c>
      <c r="H135" s="31">
        <f>SUMIFS('ДДС месяц'!$E:$E,'ДДС месяц'!$F:$F,$A$1,'ДДС месяц'!$J:$J,$A135,'ДДС месяц'!$C:$C,H$2)</f>
        <v>0</v>
      </c>
      <c r="I135" s="31">
        <f>SUMIFS('ДДС месяц'!$E:$E,'ДДС месяц'!$F:$F,$A$1,'ДДС месяц'!$J:$J,$A135,'ДДС месяц'!$C:$C,I$2)</f>
        <v>0</v>
      </c>
      <c r="J135" s="31">
        <f>SUMIFS('ДДС месяц'!$E:$E,'ДДС месяц'!$F:$F,$A$1,'ДДС месяц'!$J:$J,$A135,'ДДС месяц'!$C:$C,J$2)</f>
        <v>0</v>
      </c>
      <c r="K135" s="31">
        <f>SUMIFS('ДДС месяц'!$E:$E,'ДДС месяц'!$F:$F,$A$1,'ДДС месяц'!$J:$J,$A135,'ДДС месяц'!$C:$C,K$2)</f>
        <v>0</v>
      </c>
      <c r="L135" s="31">
        <f>SUMIFS('ДДС месяц'!$E:$E,'ДДС месяц'!$F:$F,$A$1,'ДДС месяц'!$J:$J,$A135,'ДДС месяц'!$C:$C,L$2)</f>
        <v>0</v>
      </c>
      <c r="M135" s="31">
        <f>SUMIFS('ДДС месяц'!$E:$E,'ДДС месяц'!$F:$F,$A$1,'ДДС месяц'!$J:$J,$A135,'ДДС месяц'!$C:$C,M$2)</f>
        <v>0</v>
      </c>
    </row>
    <row r="136" hidden="1">
      <c r="A136" s="30"/>
      <c r="B136" s="31">
        <f>SUMIFS('ДДС месяц'!$E:$E,'ДДС месяц'!$F:$F,$A$1,'ДДС месяц'!$J:$J,$A136,'ДДС месяц'!$C:$C,B$2)</f>
        <v>0</v>
      </c>
      <c r="C136" s="31">
        <f>SUMIFS('ДДС месяц'!$E:$E,'ДДС месяц'!$F:$F,$A$1,'ДДС месяц'!$J:$J,$A136,'ДДС месяц'!$C:$C,C$2)</f>
        <v>0</v>
      </c>
      <c r="D136" s="31">
        <f>SUMIFS('ДДС месяц'!$E:$E,'ДДС месяц'!$F:$F,$A$1,'ДДС месяц'!$J:$J,$A136,'ДДС месяц'!$C:$C,D$2)</f>
        <v>0</v>
      </c>
      <c r="E136" s="31">
        <f>SUMIFS('ДДС месяц'!$E:$E,'ДДС месяц'!$F:$F,$A$1,'ДДС месяц'!$J:$J,$A136,'ДДС месяц'!$C:$C,E$2)</f>
        <v>0</v>
      </c>
      <c r="F136" s="31">
        <f>SUMIFS('ДДС месяц'!$E:$E,'ДДС месяц'!$F:$F,$A$1,'ДДС месяц'!$J:$J,$A136,'ДДС месяц'!$C:$C,F$2)</f>
        <v>0</v>
      </c>
      <c r="G136" s="31">
        <f>SUMIFS('ДДС месяц'!$E:$E,'ДДС месяц'!$F:$F,$A$1,'ДДС месяц'!$J:$J,$A136,'ДДС месяц'!$C:$C,G$2)</f>
        <v>0</v>
      </c>
      <c r="H136" s="31">
        <f>SUMIFS('ДДС месяц'!$E:$E,'ДДС месяц'!$F:$F,$A$1,'ДДС месяц'!$J:$J,$A136,'ДДС месяц'!$C:$C,H$2)</f>
        <v>0</v>
      </c>
      <c r="I136" s="31">
        <f>SUMIFS('ДДС месяц'!$E:$E,'ДДС месяц'!$F:$F,$A$1,'ДДС месяц'!$J:$J,$A136,'ДДС месяц'!$C:$C,I$2)</f>
        <v>0</v>
      </c>
      <c r="J136" s="31">
        <f>SUMIFS('ДДС месяц'!$E:$E,'ДДС месяц'!$F:$F,$A$1,'ДДС месяц'!$J:$J,$A136,'ДДС месяц'!$C:$C,J$2)</f>
        <v>0</v>
      </c>
      <c r="K136" s="31">
        <f>SUMIFS('ДДС месяц'!$E:$E,'ДДС месяц'!$F:$F,$A$1,'ДДС месяц'!$J:$J,$A136,'ДДС месяц'!$C:$C,K$2)</f>
        <v>0</v>
      </c>
      <c r="L136" s="31">
        <f>SUMIFS('ДДС месяц'!$E:$E,'ДДС месяц'!$F:$F,$A$1,'ДДС месяц'!$J:$J,$A136,'ДДС месяц'!$C:$C,L$2)</f>
        <v>0</v>
      </c>
      <c r="M136" s="31">
        <f>SUMIFS('ДДС месяц'!$E:$E,'ДДС месяц'!$F:$F,$A$1,'ДДС месяц'!$J:$J,$A136,'ДДС месяц'!$C:$C,M$2)</f>
        <v>0</v>
      </c>
    </row>
    <row r="137" hidden="1">
      <c r="A137" s="30"/>
      <c r="B137" s="31">
        <f>SUMIFS('ДДС месяц'!$E:$E,'ДДС месяц'!$F:$F,$A$1,'ДДС месяц'!$J:$J,$A137,'ДДС месяц'!$C:$C,B$2)</f>
        <v>0</v>
      </c>
      <c r="C137" s="31">
        <f>SUMIFS('ДДС месяц'!$E:$E,'ДДС месяц'!$F:$F,$A$1,'ДДС месяц'!$J:$J,$A137,'ДДС месяц'!$C:$C,C$2)</f>
        <v>0</v>
      </c>
      <c r="D137" s="31">
        <f>SUMIFS('ДДС месяц'!$E:$E,'ДДС месяц'!$F:$F,$A$1,'ДДС месяц'!$J:$J,$A137,'ДДС месяц'!$C:$C,D$2)</f>
        <v>0</v>
      </c>
      <c r="E137" s="31">
        <f>SUMIFS('ДДС месяц'!$E:$E,'ДДС месяц'!$F:$F,$A$1,'ДДС месяц'!$J:$J,$A137,'ДДС месяц'!$C:$C,E$2)</f>
        <v>0</v>
      </c>
      <c r="F137" s="31">
        <f>SUMIFS('ДДС месяц'!$E:$E,'ДДС месяц'!$F:$F,$A$1,'ДДС месяц'!$J:$J,$A137,'ДДС месяц'!$C:$C,F$2)</f>
        <v>0</v>
      </c>
      <c r="G137" s="31">
        <f>SUMIFS('ДДС месяц'!$E:$E,'ДДС месяц'!$F:$F,$A$1,'ДДС месяц'!$J:$J,$A137,'ДДС месяц'!$C:$C,G$2)</f>
        <v>0</v>
      </c>
      <c r="H137" s="31">
        <f>SUMIFS('ДДС месяц'!$E:$E,'ДДС месяц'!$F:$F,$A$1,'ДДС месяц'!$J:$J,$A137,'ДДС месяц'!$C:$C,H$2)</f>
        <v>0</v>
      </c>
      <c r="I137" s="31">
        <f>SUMIFS('ДДС месяц'!$E:$E,'ДДС месяц'!$F:$F,$A$1,'ДДС месяц'!$J:$J,$A137,'ДДС месяц'!$C:$C,I$2)</f>
        <v>0</v>
      </c>
      <c r="J137" s="31">
        <f>SUMIFS('ДДС месяц'!$E:$E,'ДДС месяц'!$F:$F,$A$1,'ДДС месяц'!$J:$J,$A137,'ДДС месяц'!$C:$C,J$2)</f>
        <v>0</v>
      </c>
      <c r="K137" s="31">
        <f>SUMIFS('ДДС месяц'!$E:$E,'ДДС месяц'!$F:$F,$A$1,'ДДС месяц'!$J:$J,$A137,'ДДС месяц'!$C:$C,K$2)</f>
        <v>0</v>
      </c>
      <c r="L137" s="31">
        <f>SUMIFS('ДДС месяц'!$E:$E,'ДДС месяц'!$F:$F,$A$1,'ДДС месяц'!$J:$J,$A137,'ДДС месяц'!$C:$C,L$2)</f>
        <v>0</v>
      </c>
      <c r="M137" s="31">
        <f>SUMIFS('ДДС месяц'!$E:$E,'ДДС месяц'!$F:$F,$A$1,'ДДС месяц'!$J:$J,$A137,'ДДС месяц'!$C:$C,M$2)</f>
        <v>0</v>
      </c>
    </row>
    <row r="138" hidden="1">
      <c r="A138" s="30"/>
      <c r="B138" s="31">
        <f>SUMIFS('ДДС месяц'!$E:$E,'ДДС месяц'!$F:$F,$A$1,'ДДС месяц'!$J:$J,$A138,'ДДС месяц'!$C:$C,B$2)</f>
        <v>0</v>
      </c>
      <c r="C138" s="31">
        <f>SUMIFS('ДДС месяц'!$E:$E,'ДДС месяц'!$F:$F,$A$1,'ДДС месяц'!$J:$J,$A138,'ДДС месяц'!$C:$C,C$2)</f>
        <v>0</v>
      </c>
      <c r="D138" s="31">
        <f>SUMIFS('ДДС месяц'!$E:$E,'ДДС месяц'!$F:$F,$A$1,'ДДС месяц'!$J:$J,$A138,'ДДС месяц'!$C:$C,D$2)</f>
        <v>0</v>
      </c>
      <c r="E138" s="31">
        <f>SUMIFS('ДДС месяц'!$E:$E,'ДДС месяц'!$F:$F,$A$1,'ДДС месяц'!$J:$J,$A138,'ДДС месяц'!$C:$C,E$2)</f>
        <v>0</v>
      </c>
      <c r="F138" s="31">
        <f>SUMIFS('ДДС месяц'!$E:$E,'ДДС месяц'!$F:$F,$A$1,'ДДС месяц'!$J:$J,$A138,'ДДС месяц'!$C:$C,F$2)</f>
        <v>0</v>
      </c>
      <c r="G138" s="31">
        <f>SUMIFS('ДДС месяц'!$E:$E,'ДДС месяц'!$F:$F,$A$1,'ДДС месяц'!$J:$J,$A138,'ДДС месяц'!$C:$C,G$2)</f>
        <v>0</v>
      </c>
      <c r="H138" s="31">
        <f>SUMIFS('ДДС месяц'!$E:$E,'ДДС месяц'!$F:$F,$A$1,'ДДС месяц'!$J:$J,$A138,'ДДС месяц'!$C:$C,H$2)</f>
        <v>0</v>
      </c>
      <c r="I138" s="31">
        <f>SUMIFS('ДДС месяц'!$E:$E,'ДДС месяц'!$F:$F,$A$1,'ДДС месяц'!$J:$J,$A138,'ДДС месяц'!$C:$C,I$2)</f>
        <v>0</v>
      </c>
      <c r="J138" s="31">
        <f>SUMIFS('ДДС месяц'!$E:$E,'ДДС месяц'!$F:$F,$A$1,'ДДС месяц'!$J:$J,$A138,'ДДС месяц'!$C:$C,J$2)</f>
        <v>0</v>
      </c>
      <c r="K138" s="31">
        <f>SUMIFS('ДДС месяц'!$E:$E,'ДДС месяц'!$F:$F,$A$1,'ДДС месяц'!$J:$J,$A138,'ДДС месяц'!$C:$C,K$2)</f>
        <v>0</v>
      </c>
      <c r="L138" s="31">
        <f>SUMIFS('ДДС месяц'!$E:$E,'ДДС месяц'!$F:$F,$A$1,'ДДС месяц'!$J:$J,$A138,'ДДС месяц'!$C:$C,L$2)</f>
        <v>0</v>
      </c>
      <c r="M138" s="31">
        <f>SUMIFS('ДДС месяц'!$E:$E,'ДДС месяц'!$F:$F,$A$1,'ДДС месяц'!$J:$J,$A138,'ДДС месяц'!$C:$C,M$2)</f>
        <v>0</v>
      </c>
    </row>
    <row r="139" hidden="1">
      <c r="A139" s="30"/>
      <c r="B139" s="31">
        <f>SUMIFS('ДДС месяц'!$E:$E,'ДДС месяц'!$F:$F,$A$1,'ДДС месяц'!$J:$J,$A139,'ДДС месяц'!$C:$C,B$2)</f>
        <v>0</v>
      </c>
      <c r="C139" s="31">
        <f>SUMIFS('ДДС месяц'!$E:$E,'ДДС месяц'!$F:$F,$A$1,'ДДС месяц'!$J:$J,$A139,'ДДС месяц'!$C:$C,C$2)</f>
        <v>0</v>
      </c>
      <c r="D139" s="31">
        <f>SUMIFS('ДДС месяц'!$E:$E,'ДДС месяц'!$F:$F,$A$1,'ДДС месяц'!$J:$J,$A139,'ДДС месяц'!$C:$C,D$2)</f>
        <v>0</v>
      </c>
      <c r="E139" s="31">
        <f>SUMIFS('ДДС месяц'!$E:$E,'ДДС месяц'!$F:$F,$A$1,'ДДС месяц'!$J:$J,$A139,'ДДС месяц'!$C:$C,E$2)</f>
        <v>0</v>
      </c>
      <c r="F139" s="31">
        <f>SUMIFS('ДДС месяц'!$E:$E,'ДДС месяц'!$F:$F,$A$1,'ДДС месяц'!$J:$J,$A139,'ДДС месяц'!$C:$C,F$2)</f>
        <v>0</v>
      </c>
      <c r="G139" s="31">
        <f>SUMIFS('ДДС месяц'!$E:$E,'ДДС месяц'!$F:$F,$A$1,'ДДС месяц'!$J:$J,$A139,'ДДС месяц'!$C:$C,G$2)</f>
        <v>0</v>
      </c>
      <c r="H139" s="31">
        <f>SUMIFS('ДДС месяц'!$E:$E,'ДДС месяц'!$F:$F,$A$1,'ДДС месяц'!$J:$J,$A139,'ДДС месяц'!$C:$C,H$2)</f>
        <v>0</v>
      </c>
      <c r="I139" s="31">
        <f>SUMIFS('ДДС месяц'!$E:$E,'ДДС месяц'!$F:$F,$A$1,'ДДС месяц'!$J:$J,$A139,'ДДС месяц'!$C:$C,I$2)</f>
        <v>0</v>
      </c>
      <c r="J139" s="31">
        <f>SUMIFS('ДДС месяц'!$E:$E,'ДДС месяц'!$F:$F,$A$1,'ДДС месяц'!$J:$J,$A139,'ДДС месяц'!$C:$C,J$2)</f>
        <v>0</v>
      </c>
      <c r="K139" s="31">
        <f>SUMIFS('ДДС месяц'!$E:$E,'ДДС месяц'!$F:$F,$A$1,'ДДС месяц'!$J:$J,$A139,'ДДС месяц'!$C:$C,K$2)</f>
        <v>0</v>
      </c>
      <c r="L139" s="31">
        <f>SUMIFS('ДДС месяц'!$E:$E,'ДДС месяц'!$F:$F,$A$1,'ДДС месяц'!$J:$J,$A139,'ДДС месяц'!$C:$C,L$2)</f>
        <v>0</v>
      </c>
      <c r="M139" s="31">
        <f>SUMIFS('ДДС месяц'!$E:$E,'ДДС месяц'!$F:$F,$A$1,'ДДС месяц'!$J:$J,$A139,'ДДС месяц'!$C:$C,M$2)</f>
        <v>0</v>
      </c>
    </row>
    <row r="140" hidden="1">
      <c r="A140" s="30"/>
      <c r="B140" s="31">
        <f>SUMIFS('ДДС месяц'!$E:$E,'ДДС месяц'!$F:$F,$A$1,'ДДС месяц'!$J:$J,$A140,'ДДС месяц'!$C:$C,B$2)</f>
        <v>0</v>
      </c>
      <c r="C140" s="31">
        <f>SUMIFS('ДДС месяц'!$E:$E,'ДДС месяц'!$F:$F,$A$1,'ДДС месяц'!$J:$J,$A140,'ДДС месяц'!$C:$C,C$2)</f>
        <v>0</v>
      </c>
      <c r="D140" s="31">
        <f>SUMIFS('ДДС месяц'!$E:$E,'ДДС месяц'!$F:$F,$A$1,'ДДС месяц'!$J:$J,$A140,'ДДС месяц'!$C:$C,D$2)</f>
        <v>0</v>
      </c>
      <c r="E140" s="31">
        <f>SUMIFS('ДДС месяц'!$E:$E,'ДДС месяц'!$F:$F,$A$1,'ДДС месяц'!$J:$J,$A140,'ДДС месяц'!$C:$C,E$2)</f>
        <v>0</v>
      </c>
      <c r="F140" s="31">
        <f>SUMIFS('ДДС месяц'!$E:$E,'ДДС месяц'!$F:$F,$A$1,'ДДС месяц'!$J:$J,$A140,'ДДС месяц'!$C:$C,F$2)</f>
        <v>0</v>
      </c>
      <c r="G140" s="31">
        <f>SUMIFS('ДДС месяц'!$E:$E,'ДДС месяц'!$F:$F,$A$1,'ДДС месяц'!$J:$J,$A140,'ДДС месяц'!$C:$C,G$2)</f>
        <v>0</v>
      </c>
      <c r="H140" s="31">
        <f>SUMIFS('ДДС месяц'!$E:$E,'ДДС месяц'!$F:$F,$A$1,'ДДС месяц'!$J:$J,$A140,'ДДС месяц'!$C:$C,H$2)</f>
        <v>0</v>
      </c>
      <c r="I140" s="31">
        <f>SUMIFS('ДДС месяц'!$E:$E,'ДДС месяц'!$F:$F,$A$1,'ДДС месяц'!$J:$J,$A140,'ДДС месяц'!$C:$C,I$2)</f>
        <v>0</v>
      </c>
      <c r="J140" s="31">
        <f>SUMIFS('ДДС месяц'!$E:$E,'ДДС месяц'!$F:$F,$A$1,'ДДС месяц'!$J:$J,$A140,'ДДС месяц'!$C:$C,J$2)</f>
        <v>0</v>
      </c>
      <c r="K140" s="31">
        <f>SUMIFS('ДДС месяц'!$E:$E,'ДДС месяц'!$F:$F,$A$1,'ДДС месяц'!$J:$J,$A140,'ДДС месяц'!$C:$C,K$2)</f>
        <v>0</v>
      </c>
      <c r="L140" s="31">
        <f>SUMIFS('ДДС месяц'!$E:$E,'ДДС месяц'!$F:$F,$A$1,'ДДС месяц'!$J:$J,$A140,'ДДС месяц'!$C:$C,L$2)</f>
        <v>0</v>
      </c>
      <c r="M140" s="31">
        <f>SUMIFS('ДДС месяц'!$E:$E,'ДДС месяц'!$F:$F,$A$1,'ДДС месяц'!$J:$J,$A140,'ДДС месяц'!$C:$C,M$2)</f>
        <v>0</v>
      </c>
    </row>
    <row r="141" hidden="1">
      <c r="A141" s="30"/>
      <c r="B141" s="31">
        <f>SUMIFS('ДДС месяц'!$E:$E,'ДДС месяц'!$F:$F,$A$1,'ДДС месяц'!$J:$J,$A141,'ДДС месяц'!$C:$C,B$2)</f>
        <v>0</v>
      </c>
      <c r="C141" s="31">
        <f>SUMIFS('ДДС месяц'!$E:$E,'ДДС месяц'!$F:$F,$A$1,'ДДС месяц'!$J:$J,$A141,'ДДС месяц'!$C:$C,C$2)</f>
        <v>0</v>
      </c>
      <c r="D141" s="31">
        <f>SUMIFS('ДДС месяц'!$E:$E,'ДДС месяц'!$F:$F,$A$1,'ДДС месяц'!$J:$J,$A141,'ДДС месяц'!$C:$C,D$2)</f>
        <v>0</v>
      </c>
      <c r="E141" s="31">
        <f>SUMIFS('ДДС месяц'!$E:$E,'ДДС месяц'!$F:$F,$A$1,'ДДС месяц'!$J:$J,$A141,'ДДС месяц'!$C:$C,E$2)</f>
        <v>0</v>
      </c>
      <c r="F141" s="31">
        <f>SUMIFS('ДДС месяц'!$E:$E,'ДДС месяц'!$F:$F,$A$1,'ДДС месяц'!$J:$J,$A141,'ДДС месяц'!$C:$C,F$2)</f>
        <v>0</v>
      </c>
      <c r="G141" s="31">
        <f>SUMIFS('ДДС месяц'!$E:$E,'ДДС месяц'!$F:$F,$A$1,'ДДС месяц'!$J:$J,$A141,'ДДС месяц'!$C:$C,G$2)</f>
        <v>0</v>
      </c>
      <c r="H141" s="31">
        <f>SUMIFS('ДДС месяц'!$E:$E,'ДДС месяц'!$F:$F,$A$1,'ДДС месяц'!$J:$J,$A141,'ДДС месяц'!$C:$C,H$2)</f>
        <v>0</v>
      </c>
      <c r="I141" s="31">
        <f>SUMIFS('ДДС месяц'!$E:$E,'ДДС месяц'!$F:$F,$A$1,'ДДС месяц'!$J:$J,$A141,'ДДС месяц'!$C:$C,I$2)</f>
        <v>0</v>
      </c>
      <c r="J141" s="31">
        <f>SUMIFS('ДДС месяц'!$E:$E,'ДДС месяц'!$F:$F,$A$1,'ДДС месяц'!$J:$J,$A141,'ДДС месяц'!$C:$C,J$2)</f>
        <v>0</v>
      </c>
      <c r="K141" s="31">
        <f>SUMIFS('ДДС месяц'!$E:$E,'ДДС месяц'!$F:$F,$A$1,'ДДС месяц'!$J:$J,$A141,'ДДС месяц'!$C:$C,K$2)</f>
        <v>0</v>
      </c>
      <c r="L141" s="31">
        <f>SUMIFS('ДДС месяц'!$E:$E,'ДДС месяц'!$F:$F,$A$1,'ДДС месяц'!$J:$J,$A141,'ДДС месяц'!$C:$C,L$2)</f>
        <v>0</v>
      </c>
      <c r="M141" s="31">
        <f>SUMIFS('ДДС месяц'!$E:$E,'ДДС месяц'!$F:$F,$A$1,'ДДС месяц'!$J:$J,$A141,'ДДС месяц'!$C:$C,M$2)</f>
        <v>0</v>
      </c>
    </row>
    <row r="142" hidden="1">
      <c r="A142" s="30"/>
      <c r="B142" s="31">
        <f>SUMIFS('ДДС месяц'!$E:$E,'ДДС месяц'!$F:$F,$A$1,'ДДС месяц'!$J:$J,$A142,'ДДС месяц'!$C:$C,B$2)</f>
        <v>0</v>
      </c>
      <c r="C142" s="31">
        <f>SUMIFS('ДДС месяц'!$E:$E,'ДДС месяц'!$F:$F,$A$1,'ДДС месяц'!$J:$J,$A142,'ДДС месяц'!$C:$C,C$2)</f>
        <v>0</v>
      </c>
      <c r="D142" s="31">
        <f>SUMIFS('ДДС месяц'!$E:$E,'ДДС месяц'!$F:$F,$A$1,'ДДС месяц'!$J:$J,$A142,'ДДС месяц'!$C:$C,D$2)</f>
        <v>0</v>
      </c>
      <c r="E142" s="31">
        <f>SUMIFS('ДДС месяц'!$E:$E,'ДДС месяц'!$F:$F,$A$1,'ДДС месяц'!$J:$J,$A142,'ДДС месяц'!$C:$C,E$2)</f>
        <v>0</v>
      </c>
      <c r="F142" s="31">
        <f>SUMIFS('ДДС месяц'!$E:$E,'ДДС месяц'!$F:$F,$A$1,'ДДС месяц'!$J:$J,$A142,'ДДС месяц'!$C:$C,F$2)</f>
        <v>0</v>
      </c>
      <c r="G142" s="31">
        <f>SUMIFS('ДДС месяц'!$E:$E,'ДДС месяц'!$F:$F,$A$1,'ДДС месяц'!$J:$J,$A142,'ДДС месяц'!$C:$C,G$2)</f>
        <v>0</v>
      </c>
      <c r="H142" s="31">
        <f>SUMIFS('ДДС месяц'!$E:$E,'ДДС месяц'!$F:$F,$A$1,'ДДС месяц'!$J:$J,$A142,'ДДС месяц'!$C:$C,H$2)</f>
        <v>0</v>
      </c>
      <c r="I142" s="31">
        <f>SUMIFS('ДДС месяц'!$E:$E,'ДДС месяц'!$F:$F,$A$1,'ДДС месяц'!$J:$J,$A142,'ДДС месяц'!$C:$C,I$2)</f>
        <v>0</v>
      </c>
      <c r="J142" s="31">
        <f>SUMIFS('ДДС месяц'!$E:$E,'ДДС месяц'!$F:$F,$A$1,'ДДС месяц'!$J:$J,$A142,'ДДС месяц'!$C:$C,J$2)</f>
        <v>0</v>
      </c>
      <c r="K142" s="31">
        <f>SUMIFS('ДДС месяц'!$E:$E,'ДДС месяц'!$F:$F,$A$1,'ДДС месяц'!$J:$J,$A142,'ДДС месяц'!$C:$C,K$2)</f>
        <v>0</v>
      </c>
      <c r="L142" s="31">
        <f>SUMIFS('ДДС месяц'!$E:$E,'ДДС месяц'!$F:$F,$A$1,'ДДС месяц'!$J:$J,$A142,'ДДС месяц'!$C:$C,L$2)</f>
        <v>0</v>
      </c>
      <c r="M142" s="31">
        <f>SUMIFS('ДДС месяц'!$E:$E,'ДДС месяц'!$F:$F,$A$1,'ДДС месяц'!$J:$J,$A142,'ДДС месяц'!$C:$C,M$2)</f>
        <v>0</v>
      </c>
    </row>
    <row r="143" hidden="1">
      <c r="A143" s="30"/>
      <c r="B143" s="31">
        <f>SUMIFS('ДДС месяц'!$E:$E,'ДДС месяц'!$F:$F,$A$1,'ДДС месяц'!$J:$J,$A143,'ДДС месяц'!$C:$C,B$2)</f>
        <v>0</v>
      </c>
      <c r="C143" s="31">
        <f>SUMIFS('ДДС месяц'!$E:$E,'ДДС месяц'!$F:$F,$A$1,'ДДС месяц'!$J:$J,$A143,'ДДС месяц'!$C:$C,C$2)</f>
        <v>0</v>
      </c>
      <c r="D143" s="31">
        <f>SUMIFS('ДДС месяц'!$E:$E,'ДДС месяц'!$F:$F,$A$1,'ДДС месяц'!$J:$J,$A143,'ДДС месяц'!$C:$C,D$2)</f>
        <v>0</v>
      </c>
      <c r="E143" s="31">
        <f>SUMIFS('ДДС месяц'!$E:$E,'ДДС месяц'!$F:$F,$A$1,'ДДС месяц'!$J:$J,$A143,'ДДС месяц'!$C:$C,E$2)</f>
        <v>0</v>
      </c>
      <c r="F143" s="31">
        <f>SUMIFS('ДДС месяц'!$E:$E,'ДДС месяц'!$F:$F,$A$1,'ДДС месяц'!$J:$J,$A143,'ДДС месяц'!$C:$C,F$2)</f>
        <v>0</v>
      </c>
      <c r="G143" s="31">
        <f>SUMIFS('ДДС месяц'!$E:$E,'ДДС месяц'!$F:$F,$A$1,'ДДС месяц'!$J:$J,$A143,'ДДС месяц'!$C:$C,G$2)</f>
        <v>0</v>
      </c>
      <c r="H143" s="31">
        <f>SUMIFS('ДДС месяц'!$E:$E,'ДДС месяц'!$F:$F,$A$1,'ДДС месяц'!$J:$J,$A143,'ДДС месяц'!$C:$C,H$2)</f>
        <v>0</v>
      </c>
      <c r="I143" s="31">
        <f>SUMIFS('ДДС месяц'!$E:$E,'ДДС месяц'!$F:$F,$A$1,'ДДС месяц'!$J:$J,$A143,'ДДС месяц'!$C:$C,I$2)</f>
        <v>0</v>
      </c>
      <c r="J143" s="31">
        <f>SUMIFS('ДДС месяц'!$E:$E,'ДДС месяц'!$F:$F,$A$1,'ДДС месяц'!$J:$J,$A143,'ДДС месяц'!$C:$C,J$2)</f>
        <v>0</v>
      </c>
      <c r="K143" s="31">
        <f>SUMIFS('ДДС месяц'!$E:$E,'ДДС месяц'!$F:$F,$A$1,'ДДС месяц'!$J:$J,$A143,'ДДС месяц'!$C:$C,K$2)</f>
        <v>0</v>
      </c>
      <c r="L143" s="31">
        <f>SUMIFS('ДДС месяц'!$E:$E,'ДДС месяц'!$F:$F,$A$1,'ДДС месяц'!$J:$J,$A143,'ДДС месяц'!$C:$C,L$2)</f>
        <v>0</v>
      </c>
      <c r="M143" s="31">
        <f>SUMIFS('ДДС месяц'!$E:$E,'ДДС месяц'!$F:$F,$A$1,'ДДС месяц'!$J:$J,$A143,'ДДС месяц'!$C:$C,M$2)</f>
        <v>0</v>
      </c>
    </row>
    <row r="144" hidden="1">
      <c r="A144" s="30"/>
      <c r="B144" s="31">
        <f>SUMIFS('ДДС месяц'!$E:$E,'ДДС месяц'!$F:$F,$A$1,'ДДС месяц'!$J:$J,$A144,'ДДС месяц'!$C:$C,B$2)</f>
        <v>0</v>
      </c>
      <c r="C144" s="31">
        <f>SUMIFS('ДДС месяц'!$E:$E,'ДДС месяц'!$F:$F,$A$1,'ДДС месяц'!$J:$J,$A144,'ДДС месяц'!$C:$C,C$2)</f>
        <v>0</v>
      </c>
      <c r="D144" s="31">
        <f>SUMIFS('ДДС месяц'!$E:$E,'ДДС месяц'!$F:$F,$A$1,'ДДС месяц'!$J:$J,$A144,'ДДС месяц'!$C:$C,D$2)</f>
        <v>0</v>
      </c>
      <c r="E144" s="31">
        <f>SUMIFS('ДДС месяц'!$E:$E,'ДДС месяц'!$F:$F,$A$1,'ДДС месяц'!$J:$J,$A144,'ДДС месяц'!$C:$C,E$2)</f>
        <v>0</v>
      </c>
      <c r="F144" s="31">
        <f>SUMIFS('ДДС месяц'!$E:$E,'ДДС месяц'!$F:$F,$A$1,'ДДС месяц'!$J:$J,$A144,'ДДС месяц'!$C:$C,F$2)</f>
        <v>0</v>
      </c>
      <c r="G144" s="31">
        <f>SUMIFS('ДДС месяц'!$E:$E,'ДДС месяц'!$F:$F,$A$1,'ДДС месяц'!$J:$J,$A144,'ДДС месяц'!$C:$C,G$2)</f>
        <v>0</v>
      </c>
      <c r="H144" s="31">
        <f>SUMIFS('ДДС месяц'!$E:$E,'ДДС месяц'!$F:$F,$A$1,'ДДС месяц'!$J:$J,$A144,'ДДС месяц'!$C:$C,H$2)</f>
        <v>0</v>
      </c>
      <c r="I144" s="31">
        <f>SUMIFS('ДДС месяц'!$E:$E,'ДДС месяц'!$F:$F,$A$1,'ДДС месяц'!$J:$J,$A144,'ДДС месяц'!$C:$C,I$2)</f>
        <v>0</v>
      </c>
      <c r="J144" s="31">
        <f>SUMIFS('ДДС месяц'!$E:$E,'ДДС месяц'!$F:$F,$A$1,'ДДС месяц'!$J:$J,$A144,'ДДС месяц'!$C:$C,J$2)</f>
        <v>0</v>
      </c>
      <c r="K144" s="31">
        <f>SUMIFS('ДДС месяц'!$E:$E,'ДДС месяц'!$F:$F,$A$1,'ДДС месяц'!$J:$J,$A144,'ДДС месяц'!$C:$C,K$2)</f>
        <v>0</v>
      </c>
      <c r="L144" s="31">
        <f>SUMIFS('ДДС месяц'!$E:$E,'ДДС месяц'!$F:$F,$A$1,'ДДС месяц'!$J:$J,$A144,'ДДС месяц'!$C:$C,L$2)</f>
        <v>0</v>
      </c>
      <c r="M144" s="31">
        <f>SUMIFS('ДДС месяц'!$E:$E,'ДДС месяц'!$F:$F,$A$1,'ДДС месяц'!$J:$J,$A144,'ДДС месяц'!$C:$C,M$2)</f>
        <v>0</v>
      </c>
    </row>
    <row r="145" hidden="1">
      <c r="A145" s="30"/>
      <c r="B145" s="31">
        <f>SUMIFS('ДДС месяц'!$E:$E,'ДДС месяц'!$F:$F,$A$1,'ДДС месяц'!$J:$J,$A145,'ДДС месяц'!$C:$C,B$2)</f>
        <v>0</v>
      </c>
      <c r="C145" s="31">
        <f>SUMIFS('ДДС месяц'!$E:$E,'ДДС месяц'!$F:$F,$A$1,'ДДС месяц'!$J:$J,$A145,'ДДС месяц'!$C:$C,C$2)</f>
        <v>0</v>
      </c>
      <c r="D145" s="31">
        <f>SUMIFS('ДДС месяц'!$E:$E,'ДДС месяц'!$F:$F,$A$1,'ДДС месяц'!$J:$J,$A145,'ДДС месяц'!$C:$C,D$2)</f>
        <v>0</v>
      </c>
      <c r="E145" s="31">
        <f>SUMIFS('ДДС месяц'!$E:$E,'ДДС месяц'!$F:$F,$A$1,'ДДС месяц'!$J:$J,$A145,'ДДС месяц'!$C:$C,E$2)</f>
        <v>0</v>
      </c>
      <c r="F145" s="31">
        <f>SUMIFS('ДДС месяц'!$E:$E,'ДДС месяц'!$F:$F,$A$1,'ДДС месяц'!$J:$J,$A145,'ДДС месяц'!$C:$C,F$2)</f>
        <v>0</v>
      </c>
      <c r="G145" s="31">
        <f>SUMIFS('ДДС месяц'!$E:$E,'ДДС месяц'!$F:$F,$A$1,'ДДС месяц'!$J:$J,$A145,'ДДС месяц'!$C:$C,G$2)</f>
        <v>0</v>
      </c>
      <c r="H145" s="31">
        <f>SUMIFS('ДДС месяц'!$E:$E,'ДДС месяц'!$F:$F,$A$1,'ДДС месяц'!$J:$J,$A145,'ДДС месяц'!$C:$C,H$2)</f>
        <v>0</v>
      </c>
      <c r="I145" s="31">
        <f>SUMIFS('ДДС месяц'!$E:$E,'ДДС месяц'!$F:$F,$A$1,'ДДС месяц'!$J:$J,$A145,'ДДС месяц'!$C:$C,I$2)</f>
        <v>0</v>
      </c>
      <c r="J145" s="31">
        <f>SUMIFS('ДДС месяц'!$E:$E,'ДДС месяц'!$F:$F,$A$1,'ДДС месяц'!$J:$J,$A145,'ДДС месяц'!$C:$C,J$2)</f>
        <v>0</v>
      </c>
      <c r="K145" s="31">
        <f>SUMIFS('ДДС месяц'!$E:$E,'ДДС месяц'!$F:$F,$A$1,'ДДС месяц'!$J:$J,$A145,'ДДС месяц'!$C:$C,K$2)</f>
        <v>0</v>
      </c>
      <c r="L145" s="31">
        <f>SUMIFS('ДДС месяц'!$E:$E,'ДДС месяц'!$F:$F,$A$1,'ДДС месяц'!$J:$J,$A145,'ДДС месяц'!$C:$C,L$2)</f>
        <v>0</v>
      </c>
      <c r="M145" s="31">
        <f>SUMIFS('ДДС месяц'!$E:$E,'ДДС месяц'!$F:$F,$A$1,'ДДС месяц'!$J:$J,$A145,'ДДС месяц'!$C:$C,M$2)</f>
        <v>0</v>
      </c>
    </row>
    <row r="146" hidden="1">
      <c r="A146" s="30"/>
      <c r="B146" s="31">
        <f>SUMIFS('ДДС месяц'!$E:$E,'ДДС месяц'!$F:$F,$A$1,'ДДС месяц'!$J:$J,$A146,'ДДС месяц'!$C:$C,B$2)</f>
        <v>0</v>
      </c>
      <c r="C146" s="31">
        <f>SUMIFS('ДДС месяц'!$E:$E,'ДДС месяц'!$F:$F,$A$1,'ДДС месяц'!$J:$J,$A146,'ДДС месяц'!$C:$C,C$2)</f>
        <v>0</v>
      </c>
      <c r="D146" s="31">
        <f>SUMIFS('ДДС месяц'!$E:$E,'ДДС месяц'!$F:$F,$A$1,'ДДС месяц'!$J:$J,$A146,'ДДС месяц'!$C:$C,D$2)</f>
        <v>0</v>
      </c>
      <c r="E146" s="31">
        <f>SUMIFS('ДДС месяц'!$E:$E,'ДДС месяц'!$F:$F,$A$1,'ДДС месяц'!$J:$J,$A146,'ДДС месяц'!$C:$C,E$2)</f>
        <v>0</v>
      </c>
      <c r="F146" s="31">
        <f>SUMIFS('ДДС месяц'!$E:$E,'ДДС месяц'!$F:$F,$A$1,'ДДС месяц'!$J:$J,$A146,'ДДС месяц'!$C:$C,F$2)</f>
        <v>0</v>
      </c>
      <c r="G146" s="31">
        <f>SUMIFS('ДДС месяц'!$E:$E,'ДДС месяц'!$F:$F,$A$1,'ДДС месяц'!$J:$J,$A146,'ДДС месяц'!$C:$C,G$2)</f>
        <v>0</v>
      </c>
      <c r="H146" s="31">
        <f>SUMIFS('ДДС месяц'!$E:$E,'ДДС месяц'!$F:$F,$A$1,'ДДС месяц'!$J:$J,$A146,'ДДС месяц'!$C:$C,H$2)</f>
        <v>0</v>
      </c>
      <c r="I146" s="31">
        <f>SUMIFS('ДДС месяц'!$E:$E,'ДДС месяц'!$F:$F,$A$1,'ДДС месяц'!$J:$J,$A146,'ДДС месяц'!$C:$C,I$2)</f>
        <v>0</v>
      </c>
      <c r="J146" s="31">
        <f>SUMIFS('ДДС месяц'!$E:$E,'ДДС месяц'!$F:$F,$A$1,'ДДС месяц'!$J:$J,$A146,'ДДС месяц'!$C:$C,J$2)</f>
        <v>0</v>
      </c>
      <c r="K146" s="31">
        <f>SUMIFS('ДДС месяц'!$E:$E,'ДДС месяц'!$F:$F,$A$1,'ДДС месяц'!$J:$J,$A146,'ДДС месяц'!$C:$C,K$2)</f>
        <v>0</v>
      </c>
      <c r="L146" s="31">
        <f>SUMIFS('ДДС месяц'!$E:$E,'ДДС месяц'!$F:$F,$A$1,'ДДС месяц'!$J:$J,$A146,'ДДС месяц'!$C:$C,L$2)</f>
        <v>0</v>
      </c>
      <c r="M146" s="31">
        <f>SUMIFS('ДДС месяц'!$E:$E,'ДДС месяц'!$F:$F,$A$1,'ДДС месяц'!$J:$J,$A146,'ДДС месяц'!$C:$C,M$2)</f>
        <v>0</v>
      </c>
    </row>
    <row r="147" hidden="1">
      <c r="A147" s="30"/>
      <c r="B147" s="31">
        <f>SUMIFS('ДДС месяц'!$E:$E,'ДДС месяц'!$F:$F,$A$1,'ДДС месяц'!$J:$J,$A147,'ДДС месяц'!$C:$C,B$2)</f>
        <v>0</v>
      </c>
      <c r="C147" s="31">
        <f>SUMIFS('ДДС месяц'!$E:$E,'ДДС месяц'!$F:$F,$A$1,'ДДС месяц'!$J:$J,$A147,'ДДС месяц'!$C:$C,C$2)</f>
        <v>0</v>
      </c>
      <c r="D147" s="31">
        <f>SUMIFS('ДДС месяц'!$E:$E,'ДДС месяц'!$F:$F,$A$1,'ДДС месяц'!$J:$J,$A147,'ДДС месяц'!$C:$C,D$2)</f>
        <v>0</v>
      </c>
      <c r="E147" s="31">
        <f>SUMIFS('ДДС месяц'!$E:$E,'ДДС месяц'!$F:$F,$A$1,'ДДС месяц'!$J:$J,$A147,'ДДС месяц'!$C:$C,E$2)</f>
        <v>0</v>
      </c>
      <c r="F147" s="31">
        <f>SUMIFS('ДДС месяц'!$E:$E,'ДДС месяц'!$F:$F,$A$1,'ДДС месяц'!$J:$J,$A147,'ДДС месяц'!$C:$C,F$2)</f>
        <v>0</v>
      </c>
      <c r="G147" s="31">
        <f>SUMIFS('ДДС месяц'!$E:$E,'ДДС месяц'!$F:$F,$A$1,'ДДС месяц'!$J:$J,$A147,'ДДС месяц'!$C:$C,G$2)</f>
        <v>0</v>
      </c>
      <c r="H147" s="31">
        <f>SUMIFS('ДДС месяц'!$E:$E,'ДДС месяц'!$F:$F,$A$1,'ДДС месяц'!$J:$J,$A147,'ДДС месяц'!$C:$C,H$2)</f>
        <v>0</v>
      </c>
      <c r="I147" s="31">
        <f>SUMIFS('ДДС месяц'!$E:$E,'ДДС месяц'!$F:$F,$A$1,'ДДС месяц'!$J:$J,$A147,'ДДС месяц'!$C:$C,I$2)</f>
        <v>0</v>
      </c>
      <c r="J147" s="31">
        <f>SUMIFS('ДДС месяц'!$E:$E,'ДДС месяц'!$F:$F,$A$1,'ДДС месяц'!$J:$J,$A147,'ДДС месяц'!$C:$C,J$2)</f>
        <v>0</v>
      </c>
      <c r="K147" s="31">
        <f>SUMIFS('ДДС месяц'!$E:$E,'ДДС месяц'!$F:$F,$A$1,'ДДС месяц'!$J:$J,$A147,'ДДС месяц'!$C:$C,K$2)</f>
        <v>0</v>
      </c>
      <c r="L147" s="31">
        <f>SUMIFS('ДДС месяц'!$E:$E,'ДДС месяц'!$F:$F,$A$1,'ДДС месяц'!$J:$J,$A147,'ДДС месяц'!$C:$C,L$2)</f>
        <v>0</v>
      </c>
      <c r="M147" s="31">
        <f>SUMIFS('ДДС месяц'!$E:$E,'ДДС месяц'!$F:$F,$A$1,'ДДС месяц'!$J:$J,$A147,'ДДС месяц'!$C:$C,M$2)</f>
        <v>0</v>
      </c>
    </row>
    <row r="148" hidden="1">
      <c r="A148" s="30"/>
      <c r="B148" s="31">
        <f>SUMIFS('ДДС месяц'!$E:$E,'ДДС месяц'!$F:$F,$A$1,'ДДС месяц'!$J:$J,$A148,'ДДС месяц'!$C:$C,B$2)</f>
        <v>0</v>
      </c>
      <c r="C148" s="31">
        <f>SUMIFS('ДДС месяц'!$E:$E,'ДДС месяц'!$F:$F,$A$1,'ДДС месяц'!$J:$J,$A148,'ДДС месяц'!$C:$C,C$2)</f>
        <v>0</v>
      </c>
      <c r="D148" s="31">
        <f>SUMIFS('ДДС месяц'!$E:$E,'ДДС месяц'!$F:$F,$A$1,'ДДС месяц'!$J:$J,$A148,'ДДС месяц'!$C:$C,D$2)</f>
        <v>0</v>
      </c>
      <c r="E148" s="31">
        <f>SUMIFS('ДДС месяц'!$E:$E,'ДДС месяц'!$F:$F,$A$1,'ДДС месяц'!$J:$J,$A148,'ДДС месяц'!$C:$C,E$2)</f>
        <v>0</v>
      </c>
      <c r="F148" s="31">
        <f>SUMIFS('ДДС месяц'!$E:$E,'ДДС месяц'!$F:$F,$A$1,'ДДС месяц'!$J:$J,$A148,'ДДС месяц'!$C:$C,F$2)</f>
        <v>0</v>
      </c>
      <c r="G148" s="31">
        <f>SUMIFS('ДДС месяц'!$E:$E,'ДДС месяц'!$F:$F,$A$1,'ДДС месяц'!$J:$J,$A148,'ДДС месяц'!$C:$C,G$2)</f>
        <v>0</v>
      </c>
      <c r="H148" s="31">
        <f>SUMIFS('ДДС месяц'!$E:$E,'ДДС месяц'!$F:$F,$A$1,'ДДС месяц'!$J:$J,$A148,'ДДС месяц'!$C:$C,H$2)</f>
        <v>0</v>
      </c>
      <c r="I148" s="31">
        <f>SUMIFS('ДДС месяц'!$E:$E,'ДДС месяц'!$F:$F,$A$1,'ДДС месяц'!$J:$J,$A148,'ДДС месяц'!$C:$C,I$2)</f>
        <v>0</v>
      </c>
      <c r="J148" s="31">
        <f>SUMIFS('ДДС месяц'!$E:$E,'ДДС месяц'!$F:$F,$A$1,'ДДС месяц'!$J:$J,$A148,'ДДС месяц'!$C:$C,J$2)</f>
        <v>0</v>
      </c>
      <c r="K148" s="31">
        <f>SUMIFS('ДДС месяц'!$E:$E,'ДДС месяц'!$F:$F,$A$1,'ДДС месяц'!$J:$J,$A148,'ДДС месяц'!$C:$C,K$2)</f>
        <v>0</v>
      </c>
      <c r="L148" s="31">
        <f>SUMIFS('ДДС месяц'!$E:$E,'ДДС месяц'!$F:$F,$A$1,'ДДС месяц'!$J:$J,$A148,'ДДС месяц'!$C:$C,L$2)</f>
        <v>0</v>
      </c>
      <c r="M148" s="31">
        <f>SUMIFS('ДДС месяц'!$E:$E,'ДДС месяц'!$F:$F,$A$1,'ДДС месяц'!$J:$J,$A148,'ДДС месяц'!$C:$C,M$2)</f>
        <v>0</v>
      </c>
    </row>
    <row r="149" hidden="1">
      <c r="A149" s="30"/>
      <c r="B149" s="31">
        <f>SUMIFS('ДДС месяц'!$E:$E,'ДДС месяц'!$F:$F,$A$1,'ДДС месяц'!$J:$J,$A149,'ДДС месяц'!$C:$C,B$2)</f>
        <v>0</v>
      </c>
      <c r="C149" s="31">
        <f>SUMIFS('ДДС месяц'!$E:$E,'ДДС месяц'!$F:$F,$A$1,'ДДС месяц'!$J:$J,$A149,'ДДС месяц'!$C:$C,C$2)</f>
        <v>0</v>
      </c>
      <c r="D149" s="31">
        <f>SUMIFS('ДДС месяц'!$E:$E,'ДДС месяц'!$F:$F,$A$1,'ДДС месяц'!$J:$J,$A149,'ДДС месяц'!$C:$C,D$2)</f>
        <v>0</v>
      </c>
      <c r="E149" s="31">
        <f>SUMIFS('ДДС месяц'!$E:$E,'ДДС месяц'!$F:$F,$A$1,'ДДС месяц'!$J:$J,$A149,'ДДС месяц'!$C:$C,E$2)</f>
        <v>0</v>
      </c>
      <c r="F149" s="31">
        <f>SUMIFS('ДДС месяц'!$E:$E,'ДДС месяц'!$F:$F,$A$1,'ДДС месяц'!$J:$J,$A149,'ДДС месяц'!$C:$C,F$2)</f>
        <v>0</v>
      </c>
      <c r="G149" s="31">
        <f>SUMIFS('ДДС месяц'!$E:$E,'ДДС месяц'!$F:$F,$A$1,'ДДС месяц'!$J:$J,$A149,'ДДС месяц'!$C:$C,G$2)</f>
        <v>0</v>
      </c>
      <c r="H149" s="31">
        <f>SUMIFS('ДДС месяц'!$E:$E,'ДДС месяц'!$F:$F,$A$1,'ДДС месяц'!$J:$J,$A149,'ДДС месяц'!$C:$C,H$2)</f>
        <v>0</v>
      </c>
      <c r="I149" s="31">
        <f>SUMIFS('ДДС месяц'!$E:$E,'ДДС месяц'!$F:$F,$A$1,'ДДС месяц'!$J:$J,$A149,'ДДС месяц'!$C:$C,I$2)</f>
        <v>0</v>
      </c>
      <c r="J149" s="31">
        <f>SUMIFS('ДДС месяц'!$E:$E,'ДДС месяц'!$F:$F,$A$1,'ДДС месяц'!$J:$J,$A149,'ДДС месяц'!$C:$C,J$2)</f>
        <v>0</v>
      </c>
      <c r="K149" s="31">
        <f>SUMIFS('ДДС месяц'!$E:$E,'ДДС месяц'!$F:$F,$A$1,'ДДС месяц'!$J:$J,$A149,'ДДС месяц'!$C:$C,K$2)</f>
        <v>0</v>
      </c>
      <c r="L149" s="31">
        <f>SUMIFS('ДДС месяц'!$E:$E,'ДДС месяц'!$F:$F,$A$1,'ДДС месяц'!$J:$J,$A149,'ДДС месяц'!$C:$C,L$2)</f>
        <v>0</v>
      </c>
      <c r="M149" s="31">
        <f>SUMIFS('ДДС месяц'!$E:$E,'ДДС месяц'!$F:$F,$A$1,'ДДС месяц'!$J:$J,$A149,'ДДС месяц'!$C:$C,M$2)</f>
        <v>0</v>
      </c>
    </row>
    <row r="150" hidden="1">
      <c r="A150" s="30"/>
      <c r="B150" s="31">
        <f>SUMIFS('ДДС месяц'!$E:$E,'ДДС месяц'!$F:$F,$A$1,'ДДС месяц'!$J:$J,$A150,'ДДС месяц'!$C:$C,B$2)</f>
        <v>0</v>
      </c>
      <c r="C150" s="31">
        <f>SUMIFS('ДДС месяц'!$E:$E,'ДДС месяц'!$F:$F,$A$1,'ДДС месяц'!$J:$J,$A150,'ДДС месяц'!$C:$C,C$2)</f>
        <v>0</v>
      </c>
      <c r="D150" s="31">
        <f>SUMIFS('ДДС месяц'!$E:$E,'ДДС месяц'!$F:$F,$A$1,'ДДС месяц'!$J:$J,$A150,'ДДС месяц'!$C:$C,D$2)</f>
        <v>0</v>
      </c>
      <c r="E150" s="31">
        <f>SUMIFS('ДДС месяц'!$E:$E,'ДДС месяц'!$F:$F,$A$1,'ДДС месяц'!$J:$J,$A150,'ДДС месяц'!$C:$C,E$2)</f>
        <v>0</v>
      </c>
      <c r="F150" s="31">
        <f>SUMIFS('ДДС месяц'!$E:$E,'ДДС месяц'!$F:$F,$A$1,'ДДС месяц'!$J:$J,$A150,'ДДС месяц'!$C:$C,F$2)</f>
        <v>0</v>
      </c>
      <c r="G150" s="31">
        <f>SUMIFS('ДДС месяц'!$E:$E,'ДДС месяц'!$F:$F,$A$1,'ДДС месяц'!$J:$J,$A150,'ДДС месяц'!$C:$C,G$2)</f>
        <v>0</v>
      </c>
      <c r="H150" s="31">
        <f>SUMIFS('ДДС месяц'!$E:$E,'ДДС месяц'!$F:$F,$A$1,'ДДС месяц'!$J:$J,$A150,'ДДС месяц'!$C:$C,H$2)</f>
        <v>0</v>
      </c>
      <c r="I150" s="31">
        <f>SUMIFS('ДДС месяц'!$E:$E,'ДДС месяц'!$F:$F,$A$1,'ДДС месяц'!$J:$J,$A150,'ДДС месяц'!$C:$C,I$2)</f>
        <v>0</v>
      </c>
      <c r="J150" s="31">
        <f>SUMIFS('ДДС месяц'!$E:$E,'ДДС месяц'!$F:$F,$A$1,'ДДС месяц'!$J:$J,$A150,'ДДС месяц'!$C:$C,J$2)</f>
        <v>0</v>
      </c>
      <c r="K150" s="31">
        <f>SUMIFS('ДДС месяц'!$E:$E,'ДДС месяц'!$F:$F,$A$1,'ДДС месяц'!$J:$J,$A150,'ДДС месяц'!$C:$C,K$2)</f>
        <v>0</v>
      </c>
      <c r="L150" s="31">
        <f>SUMIFS('ДДС месяц'!$E:$E,'ДДС месяц'!$F:$F,$A$1,'ДДС месяц'!$J:$J,$A150,'ДДС месяц'!$C:$C,L$2)</f>
        <v>0</v>
      </c>
      <c r="M150" s="31">
        <f>SUMIFS('ДДС месяц'!$E:$E,'ДДС месяц'!$F:$F,$A$1,'ДДС месяц'!$J:$J,$A150,'ДДС месяц'!$C:$C,M$2)</f>
        <v>0</v>
      </c>
    </row>
    <row r="151" hidden="1">
      <c r="A151" s="30"/>
      <c r="B151" s="31">
        <f>SUMIFS('ДДС месяц'!$E:$E,'ДДС месяц'!$F:$F,$A$1,'ДДС месяц'!$J:$J,$A151,'ДДС месяц'!$C:$C,B$2)</f>
        <v>0</v>
      </c>
      <c r="C151" s="31">
        <f>SUMIFS('ДДС месяц'!$E:$E,'ДДС месяц'!$F:$F,$A$1,'ДДС месяц'!$J:$J,$A151,'ДДС месяц'!$C:$C,C$2)</f>
        <v>0</v>
      </c>
      <c r="D151" s="31">
        <f>SUMIFS('ДДС месяц'!$E:$E,'ДДС месяц'!$F:$F,$A$1,'ДДС месяц'!$J:$J,$A151,'ДДС месяц'!$C:$C,D$2)</f>
        <v>0</v>
      </c>
      <c r="E151" s="31">
        <f>SUMIFS('ДДС месяц'!$E:$E,'ДДС месяц'!$F:$F,$A$1,'ДДС месяц'!$J:$J,$A151,'ДДС месяц'!$C:$C,E$2)</f>
        <v>0</v>
      </c>
      <c r="F151" s="31">
        <f>SUMIFS('ДДС месяц'!$E:$E,'ДДС месяц'!$F:$F,$A$1,'ДДС месяц'!$J:$J,$A151,'ДДС месяц'!$C:$C,F$2)</f>
        <v>0</v>
      </c>
      <c r="G151" s="31">
        <f>SUMIFS('ДДС месяц'!$E:$E,'ДДС месяц'!$F:$F,$A$1,'ДДС месяц'!$J:$J,$A151,'ДДС месяц'!$C:$C,G$2)</f>
        <v>0</v>
      </c>
      <c r="H151" s="31">
        <f>SUMIFS('ДДС месяц'!$E:$E,'ДДС месяц'!$F:$F,$A$1,'ДДС месяц'!$J:$J,$A151,'ДДС месяц'!$C:$C,H$2)</f>
        <v>0</v>
      </c>
      <c r="I151" s="31">
        <f>SUMIFS('ДДС месяц'!$E:$E,'ДДС месяц'!$F:$F,$A$1,'ДДС месяц'!$J:$J,$A151,'ДДС месяц'!$C:$C,I$2)</f>
        <v>0</v>
      </c>
      <c r="J151" s="31">
        <f>SUMIFS('ДДС месяц'!$E:$E,'ДДС месяц'!$F:$F,$A$1,'ДДС месяц'!$J:$J,$A151,'ДДС месяц'!$C:$C,J$2)</f>
        <v>0</v>
      </c>
      <c r="K151" s="31">
        <f>SUMIFS('ДДС месяц'!$E:$E,'ДДС месяц'!$F:$F,$A$1,'ДДС месяц'!$J:$J,$A151,'ДДС месяц'!$C:$C,K$2)</f>
        <v>0</v>
      </c>
      <c r="L151" s="31">
        <f>SUMIFS('ДДС месяц'!$E:$E,'ДДС месяц'!$F:$F,$A$1,'ДДС месяц'!$J:$J,$A151,'ДДС месяц'!$C:$C,L$2)</f>
        <v>0</v>
      </c>
      <c r="M151" s="31">
        <f>SUMIFS('ДДС месяц'!$E:$E,'ДДС месяц'!$F:$F,$A$1,'ДДС месяц'!$J:$J,$A151,'ДДС месяц'!$C:$C,M$2)</f>
        <v>0</v>
      </c>
    </row>
    <row r="152" hidden="1">
      <c r="A152" s="30"/>
      <c r="B152" s="31">
        <f>SUMIFS('ДДС месяц'!$E:$E,'ДДС месяц'!$F:$F,$A$1,'ДДС месяц'!$J:$J,$A152,'ДДС месяц'!$C:$C,B$2)</f>
        <v>0</v>
      </c>
      <c r="C152" s="31">
        <f>SUMIFS('ДДС месяц'!$E:$E,'ДДС месяц'!$F:$F,$A$1,'ДДС месяц'!$J:$J,$A152,'ДДС месяц'!$C:$C,C$2)</f>
        <v>0</v>
      </c>
      <c r="D152" s="31">
        <f>SUMIFS('ДДС месяц'!$E:$E,'ДДС месяц'!$F:$F,$A$1,'ДДС месяц'!$J:$J,$A152,'ДДС месяц'!$C:$C,D$2)</f>
        <v>0</v>
      </c>
      <c r="E152" s="31">
        <f>SUMIFS('ДДС месяц'!$E:$E,'ДДС месяц'!$F:$F,$A$1,'ДДС месяц'!$J:$J,$A152,'ДДС месяц'!$C:$C,E$2)</f>
        <v>0</v>
      </c>
      <c r="F152" s="31">
        <f>SUMIFS('ДДС месяц'!$E:$E,'ДДС месяц'!$F:$F,$A$1,'ДДС месяц'!$J:$J,$A152,'ДДС месяц'!$C:$C,F$2)</f>
        <v>0</v>
      </c>
      <c r="G152" s="31">
        <f>SUMIFS('ДДС месяц'!$E:$E,'ДДС месяц'!$F:$F,$A$1,'ДДС месяц'!$J:$J,$A152,'ДДС месяц'!$C:$C,G$2)</f>
        <v>0</v>
      </c>
      <c r="H152" s="31">
        <f>SUMIFS('ДДС месяц'!$E:$E,'ДДС месяц'!$F:$F,$A$1,'ДДС месяц'!$J:$J,$A152,'ДДС месяц'!$C:$C,H$2)</f>
        <v>0</v>
      </c>
      <c r="I152" s="31">
        <f>SUMIFS('ДДС месяц'!$E:$E,'ДДС месяц'!$F:$F,$A$1,'ДДС месяц'!$J:$J,$A152,'ДДС месяц'!$C:$C,I$2)</f>
        <v>0</v>
      </c>
      <c r="J152" s="31">
        <f>SUMIFS('ДДС месяц'!$E:$E,'ДДС месяц'!$F:$F,$A$1,'ДДС месяц'!$J:$J,$A152,'ДДС месяц'!$C:$C,J$2)</f>
        <v>0</v>
      </c>
      <c r="K152" s="31">
        <f>SUMIFS('ДДС месяц'!$E:$E,'ДДС месяц'!$F:$F,$A$1,'ДДС месяц'!$J:$J,$A152,'ДДС месяц'!$C:$C,K$2)</f>
        <v>0</v>
      </c>
      <c r="L152" s="31">
        <f>SUMIFS('ДДС месяц'!$E:$E,'ДДС месяц'!$F:$F,$A$1,'ДДС месяц'!$J:$J,$A152,'ДДС месяц'!$C:$C,L$2)</f>
        <v>0</v>
      </c>
      <c r="M152" s="31">
        <f>SUMIFS('ДДС месяц'!$E:$E,'ДДС месяц'!$F:$F,$A$1,'ДДС месяц'!$J:$J,$A152,'ДДС месяц'!$C:$C,M$2)</f>
        <v>0</v>
      </c>
    </row>
    <row r="153" hidden="1">
      <c r="A153" s="30"/>
      <c r="B153" s="31">
        <f>SUMIFS('ДДС месяц'!$E:$E,'ДДС месяц'!$F:$F,$A$1,'ДДС месяц'!$J:$J,$A153,'ДДС месяц'!$C:$C,B$2)</f>
        <v>0</v>
      </c>
      <c r="C153" s="31">
        <f>SUMIFS('ДДС месяц'!$E:$E,'ДДС месяц'!$F:$F,$A$1,'ДДС месяц'!$J:$J,$A153,'ДДС месяц'!$C:$C,C$2)</f>
        <v>0</v>
      </c>
      <c r="D153" s="31">
        <f>SUMIFS('ДДС месяц'!$E:$E,'ДДС месяц'!$F:$F,$A$1,'ДДС месяц'!$J:$J,$A153,'ДДС месяц'!$C:$C,D$2)</f>
        <v>0</v>
      </c>
      <c r="E153" s="31">
        <f>SUMIFS('ДДС месяц'!$E:$E,'ДДС месяц'!$F:$F,$A$1,'ДДС месяц'!$J:$J,$A153,'ДДС месяц'!$C:$C,E$2)</f>
        <v>0</v>
      </c>
      <c r="F153" s="31">
        <f>SUMIFS('ДДС месяц'!$E:$E,'ДДС месяц'!$F:$F,$A$1,'ДДС месяц'!$J:$J,$A153,'ДДС месяц'!$C:$C,F$2)</f>
        <v>0</v>
      </c>
      <c r="G153" s="31">
        <f>SUMIFS('ДДС месяц'!$E:$E,'ДДС месяц'!$F:$F,$A$1,'ДДС месяц'!$J:$J,$A153,'ДДС месяц'!$C:$C,G$2)</f>
        <v>0</v>
      </c>
      <c r="H153" s="31">
        <f>SUMIFS('ДДС месяц'!$E:$E,'ДДС месяц'!$F:$F,$A$1,'ДДС месяц'!$J:$J,$A153,'ДДС месяц'!$C:$C,H$2)</f>
        <v>0</v>
      </c>
      <c r="I153" s="31">
        <f>SUMIFS('ДДС месяц'!$E:$E,'ДДС месяц'!$F:$F,$A$1,'ДДС месяц'!$J:$J,$A153,'ДДС месяц'!$C:$C,I$2)</f>
        <v>0</v>
      </c>
      <c r="J153" s="31">
        <f>SUMIFS('ДДС месяц'!$E:$E,'ДДС месяц'!$F:$F,$A$1,'ДДС месяц'!$J:$J,$A153,'ДДС месяц'!$C:$C,J$2)</f>
        <v>0</v>
      </c>
      <c r="K153" s="31">
        <f>SUMIFS('ДДС месяц'!$E:$E,'ДДС месяц'!$F:$F,$A$1,'ДДС месяц'!$J:$J,$A153,'ДДС месяц'!$C:$C,K$2)</f>
        <v>0</v>
      </c>
      <c r="L153" s="31">
        <f>SUMIFS('ДДС месяц'!$E:$E,'ДДС месяц'!$F:$F,$A$1,'ДДС месяц'!$J:$J,$A153,'ДДС месяц'!$C:$C,L$2)</f>
        <v>0</v>
      </c>
      <c r="M153" s="31">
        <f>SUMIFS('ДДС месяц'!$E:$E,'ДДС месяц'!$F:$F,$A$1,'ДДС месяц'!$J:$J,$A153,'ДДС месяц'!$C:$C,M$2)</f>
        <v>0</v>
      </c>
    </row>
    <row r="154" hidden="1">
      <c r="A154" s="30"/>
      <c r="B154" s="31">
        <f>SUMIFS('ДДС месяц'!$E:$E,'ДДС месяц'!$F:$F,$A$1,'ДДС месяц'!$J:$J,$A154,'ДДС месяц'!$C:$C,B$2)</f>
        <v>0</v>
      </c>
      <c r="C154" s="31">
        <f>SUMIFS('ДДС месяц'!$E:$E,'ДДС месяц'!$F:$F,$A$1,'ДДС месяц'!$J:$J,$A154,'ДДС месяц'!$C:$C,C$2)</f>
        <v>0</v>
      </c>
      <c r="D154" s="31">
        <f>SUMIFS('ДДС месяц'!$E:$E,'ДДС месяц'!$F:$F,$A$1,'ДДС месяц'!$J:$J,$A154,'ДДС месяц'!$C:$C,D$2)</f>
        <v>0</v>
      </c>
      <c r="E154" s="31">
        <f>SUMIFS('ДДС месяц'!$E:$E,'ДДС месяц'!$F:$F,$A$1,'ДДС месяц'!$J:$J,$A154,'ДДС месяц'!$C:$C,E$2)</f>
        <v>0</v>
      </c>
      <c r="F154" s="31">
        <f>SUMIFS('ДДС месяц'!$E:$E,'ДДС месяц'!$F:$F,$A$1,'ДДС месяц'!$J:$J,$A154,'ДДС месяц'!$C:$C,F$2)</f>
        <v>0</v>
      </c>
      <c r="G154" s="31">
        <f>SUMIFS('ДДС месяц'!$E:$E,'ДДС месяц'!$F:$F,$A$1,'ДДС месяц'!$J:$J,$A154,'ДДС месяц'!$C:$C,G$2)</f>
        <v>0</v>
      </c>
      <c r="H154" s="31">
        <f>SUMIFS('ДДС месяц'!$E:$E,'ДДС месяц'!$F:$F,$A$1,'ДДС месяц'!$J:$J,$A154,'ДДС месяц'!$C:$C,H$2)</f>
        <v>0</v>
      </c>
      <c r="I154" s="31">
        <f>SUMIFS('ДДС месяц'!$E:$E,'ДДС месяц'!$F:$F,$A$1,'ДДС месяц'!$J:$J,$A154,'ДДС месяц'!$C:$C,I$2)</f>
        <v>0</v>
      </c>
      <c r="J154" s="31">
        <f>SUMIFS('ДДС месяц'!$E:$E,'ДДС месяц'!$F:$F,$A$1,'ДДС месяц'!$J:$J,$A154,'ДДС месяц'!$C:$C,J$2)</f>
        <v>0</v>
      </c>
      <c r="K154" s="31">
        <f>SUMIFS('ДДС месяц'!$E:$E,'ДДС месяц'!$F:$F,$A$1,'ДДС месяц'!$J:$J,$A154,'ДДС месяц'!$C:$C,K$2)</f>
        <v>0</v>
      </c>
      <c r="L154" s="31">
        <f>SUMIFS('ДДС месяц'!$E:$E,'ДДС месяц'!$F:$F,$A$1,'ДДС месяц'!$J:$J,$A154,'ДДС месяц'!$C:$C,L$2)</f>
        <v>0</v>
      </c>
      <c r="M154" s="31">
        <f>SUMIFS('ДДС месяц'!$E:$E,'ДДС месяц'!$F:$F,$A$1,'ДДС месяц'!$J:$J,$A154,'ДДС месяц'!$C:$C,M$2)</f>
        <v>0</v>
      </c>
    </row>
    <row r="155" hidden="1">
      <c r="A155" s="30"/>
      <c r="B155" s="31">
        <f>SUMIFS('ДДС месяц'!$E:$E,'ДДС месяц'!$F:$F,$A$1,'ДДС месяц'!$J:$J,$A155,'ДДС месяц'!$C:$C,B$2)</f>
        <v>0</v>
      </c>
      <c r="C155" s="31">
        <f>SUMIFS('ДДС месяц'!$E:$E,'ДДС месяц'!$F:$F,$A$1,'ДДС месяц'!$J:$J,$A155,'ДДС месяц'!$C:$C,C$2)</f>
        <v>0</v>
      </c>
      <c r="D155" s="31">
        <f>SUMIFS('ДДС месяц'!$E:$E,'ДДС месяц'!$F:$F,$A$1,'ДДС месяц'!$J:$J,$A155,'ДДС месяц'!$C:$C,D$2)</f>
        <v>0</v>
      </c>
      <c r="E155" s="31">
        <f>SUMIFS('ДДС месяц'!$E:$E,'ДДС месяц'!$F:$F,$A$1,'ДДС месяц'!$J:$J,$A155,'ДДС месяц'!$C:$C,E$2)</f>
        <v>0</v>
      </c>
      <c r="F155" s="31">
        <f>SUMIFS('ДДС месяц'!$E:$E,'ДДС месяц'!$F:$F,$A$1,'ДДС месяц'!$J:$J,$A155,'ДДС месяц'!$C:$C,F$2)</f>
        <v>0</v>
      </c>
      <c r="G155" s="31">
        <f>SUMIFS('ДДС месяц'!$E:$E,'ДДС месяц'!$F:$F,$A$1,'ДДС месяц'!$J:$J,$A155,'ДДС месяц'!$C:$C,G$2)</f>
        <v>0</v>
      </c>
      <c r="H155" s="31">
        <f>SUMIFS('ДДС месяц'!$E:$E,'ДДС месяц'!$F:$F,$A$1,'ДДС месяц'!$J:$J,$A155,'ДДС месяц'!$C:$C,H$2)</f>
        <v>0</v>
      </c>
      <c r="I155" s="31">
        <f>SUMIFS('ДДС месяц'!$E:$E,'ДДС месяц'!$F:$F,$A$1,'ДДС месяц'!$J:$J,$A155,'ДДС месяц'!$C:$C,I$2)</f>
        <v>0</v>
      </c>
      <c r="J155" s="31">
        <f>SUMIFS('ДДС месяц'!$E:$E,'ДДС месяц'!$F:$F,$A$1,'ДДС месяц'!$J:$J,$A155,'ДДС месяц'!$C:$C,J$2)</f>
        <v>0</v>
      </c>
      <c r="K155" s="31">
        <f>SUMIFS('ДДС месяц'!$E:$E,'ДДС месяц'!$F:$F,$A$1,'ДДС месяц'!$J:$J,$A155,'ДДС месяц'!$C:$C,K$2)</f>
        <v>0</v>
      </c>
      <c r="L155" s="31">
        <f>SUMIFS('ДДС месяц'!$E:$E,'ДДС месяц'!$F:$F,$A$1,'ДДС месяц'!$J:$J,$A155,'ДДС месяц'!$C:$C,L$2)</f>
        <v>0</v>
      </c>
      <c r="M155" s="31">
        <f>SUMIFS('ДДС месяц'!$E:$E,'ДДС месяц'!$F:$F,$A$1,'ДДС месяц'!$J:$J,$A155,'ДДС месяц'!$C:$C,M$2)</f>
        <v>0</v>
      </c>
    </row>
    <row r="156" hidden="1">
      <c r="A156" s="30"/>
      <c r="B156" s="31">
        <f>SUMIFS('ДДС месяц'!$E:$E,'ДДС месяц'!$F:$F,$A$1,'ДДС месяц'!$J:$J,$A156,'ДДС месяц'!$C:$C,B$2)</f>
        <v>0</v>
      </c>
      <c r="C156" s="31">
        <f>SUMIFS('ДДС месяц'!$E:$E,'ДДС месяц'!$F:$F,$A$1,'ДДС месяц'!$J:$J,$A156,'ДДС месяц'!$C:$C,C$2)</f>
        <v>0</v>
      </c>
      <c r="D156" s="31">
        <f>SUMIFS('ДДС месяц'!$E:$E,'ДДС месяц'!$F:$F,$A$1,'ДДС месяц'!$J:$J,$A156,'ДДС месяц'!$C:$C,D$2)</f>
        <v>0</v>
      </c>
      <c r="E156" s="31">
        <f>SUMIFS('ДДС месяц'!$E:$E,'ДДС месяц'!$F:$F,$A$1,'ДДС месяц'!$J:$J,$A156,'ДДС месяц'!$C:$C,E$2)</f>
        <v>0</v>
      </c>
      <c r="F156" s="31">
        <f>SUMIFS('ДДС месяц'!$E:$E,'ДДС месяц'!$F:$F,$A$1,'ДДС месяц'!$J:$J,$A156,'ДДС месяц'!$C:$C,F$2)</f>
        <v>0</v>
      </c>
      <c r="G156" s="31">
        <f>SUMIFS('ДДС месяц'!$E:$E,'ДДС месяц'!$F:$F,$A$1,'ДДС месяц'!$J:$J,$A156,'ДДС месяц'!$C:$C,G$2)</f>
        <v>0</v>
      </c>
      <c r="H156" s="31">
        <f>SUMIFS('ДДС месяц'!$E:$E,'ДДС месяц'!$F:$F,$A$1,'ДДС месяц'!$J:$J,$A156,'ДДС месяц'!$C:$C,H$2)</f>
        <v>0</v>
      </c>
      <c r="I156" s="31">
        <f>SUMIFS('ДДС месяц'!$E:$E,'ДДС месяц'!$F:$F,$A$1,'ДДС месяц'!$J:$J,$A156,'ДДС месяц'!$C:$C,I$2)</f>
        <v>0</v>
      </c>
      <c r="J156" s="31">
        <f>SUMIFS('ДДС месяц'!$E:$E,'ДДС месяц'!$F:$F,$A$1,'ДДС месяц'!$J:$J,$A156,'ДДС месяц'!$C:$C,J$2)</f>
        <v>0</v>
      </c>
      <c r="K156" s="31">
        <f>SUMIFS('ДДС месяц'!$E:$E,'ДДС месяц'!$F:$F,$A$1,'ДДС месяц'!$J:$J,$A156,'ДДС месяц'!$C:$C,K$2)</f>
        <v>0</v>
      </c>
      <c r="L156" s="31">
        <f>SUMIFS('ДДС месяц'!$E:$E,'ДДС месяц'!$F:$F,$A$1,'ДДС месяц'!$J:$J,$A156,'ДДС месяц'!$C:$C,L$2)</f>
        <v>0</v>
      </c>
      <c r="M156" s="31">
        <f>SUMIFS('ДДС месяц'!$E:$E,'ДДС месяц'!$F:$F,$A$1,'ДДС месяц'!$J:$J,$A156,'ДДС месяц'!$C:$C,M$2)</f>
        <v>0</v>
      </c>
    </row>
    <row r="157" hidden="1">
      <c r="A157" s="30"/>
      <c r="B157" s="31">
        <f>SUMIFS('ДДС месяц'!$E:$E,'ДДС месяц'!$F:$F,$A$1,'ДДС месяц'!$J:$J,$A157,'ДДС месяц'!$C:$C,B$2)</f>
        <v>0</v>
      </c>
      <c r="C157" s="31">
        <f>SUMIFS('ДДС месяц'!$E:$E,'ДДС месяц'!$F:$F,$A$1,'ДДС месяц'!$J:$J,$A157,'ДДС месяц'!$C:$C,C$2)</f>
        <v>0</v>
      </c>
      <c r="D157" s="31">
        <f>SUMIFS('ДДС месяц'!$E:$E,'ДДС месяц'!$F:$F,$A$1,'ДДС месяц'!$J:$J,$A157,'ДДС месяц'!$C:$C,D$2)</f>
        <v>0</v>
      </c>
      <c r="E157" s="31">
        <f>SUMIFS('ДДС месяц'!$E:$E,'ДДС месяц'!$F:$F,$A$1,'ДДС месяц'!$J:$J,$A157,'ДДС месяц'!$C:$C,E$2)</f>
        <v>0</v>
      </c>
      <c r="F157" s="31">
        <f>SUMIFS('ДДС месяц'!$E:$E,'ДДС месяц'!$F:$F,$A$1,'ДДС месяц'!$J:$J,$A157,'ДДС месяц'!$C:$C,F$2)</f>
        <v>0</v>
      </c>
      <c r="G157" s="31">
        <f>SUMIFS('ДДС месяц'!$E:$E,'ДДС месяц'!$F:$F,$A$1,'ДДС месяц'!$J:$J,$A157,'ДДС месяц'!$C:$C,G$2)</f>
        <v>0</v>
      </c>
      <c r="H157" s="31">
        <f>SUMIFS('ДДС месяц'!$E:$E,'ДДС месяц'!$F:$F,$A$1,'ДДС месяц'!$J:$J,$A157,'ДДС месяц'!$C:$C,H$2)</f>
        <v>0</v>
      </c>
      <c r="I157" s="31">
        <f>SUMIFS('ДДС месяц'!$E:$E,'ДДС месяц'!$F:$F,$A$1,'ДДС месяц'!$J:$J,$A157,'ДДС месяц'!$C:$C,I$2)</f>
        <v>0</v>
      </c>
      <c r="J157" s="31">
        <f>SUMIFS('ДДС месяц'!$E:$E,'ДДС месяц'!$F:$F,$A$1,'ДДС месяц'!$J:$J,$A157,'ДДС месяц'!$C:$C,J$2)</f>
        <v>0</v>
      </c>
      <c r="K157" s="31">
        <f>SUMIFS('ДДС месяц'!$E:$E,'ДДС месяц'!$F:$F,$A$1,'ДДС месяц'!$J:$J,$A157,'ДДС месяц'!$C:$C,K$2)</f>
        <v>0</v>
      </c>
      <c r="L157" s="31">
        <f>SUMIFS('ДДС месяц'!$E:$E,'ДДС месяц'!$F:$F,$A$1,'ДДС месяц'!$J:$J,$A157,'ДДС месяц'!$C:$C,L$2)</f>
        <v>0</v>
      </c>
      <c r="M157" s="31">
        <f>SUMIFS('ДДС месяц'!$E:$E,'ДДС месяц'!$F:$F,$A$1,'ДДС месяц'!$J:$J,$A157,'ДДС месяц'!$C:$C,M$2)</f>
        <v>0</v>
      </c>
    </row>
    <row r="158" hidden="1">
      <c r="A158" s="30"/>
      <c r="B158" s="31">
        <f>SUMIFS('ДДС месяц'!$E:$E,'ДДС месяц'!$F:$F,$A$1,'ДДС месяц'!$J:$J,$A158,'ДДС месяц'!$C:$C,B$2)</f>
        <v>0</v>
      </c>
      <c r="C158" s="31">
        <f>SUMIFS('ДДС месяц'!$E:$E,'ДДС месяц'!$F:$F,$A$1,'ДДС месяц'!$J:$J,$A158,'ДДС месяц'!$C:$C,C$2)</f>
        <v>0</v>
      </c>
      <c r="D158" s="31">
        <f>SUMIFS('ДДС месяц'!$E:$E,'ДДС месяц'!$F:$F,$A$1,'ДДС месяц'!$J:$J,$A158,'ДДС месяц'!$C:$C,D$2)</f>
        <v>0</v>
      </c>
      <c r="E158" s="31">
        <f>SUMIFS('ДДС месяц'!$E:$E,'ДДС месяц'!$F:$F,$A$1,'ДДС месяц'!$J:$J,$A158,'ДДС месяц'!$C:$C,E$2)</f>
        <v>0</v>
      </c>
      <c r="F158" s="31">
        <f>SUMIFS('ДДС месяц'!$E:$E,'ДДС месяц'!$F:$F,$A$1,'ДДС месяц'!$J:$J,$A158,'ДДС месяц'!$C:$C,F$2)</f>
        <v>0</v>
      </c>
      <c r="G158" s="31">
        <f>SUMIFS('ДДС месяц'!$E:$E,'ДДС месяц'!$F:$F,$A$1,'ДДС месяц'!$J:$J,$A158,'ДДС месяц'!$C:$C,G$2)</f>
        <v>0</v>
      </c>
      <c r="H158" s="31">
        <f>SUMIFS('ДДС месяц'!$E:$E,'ДДС месяц'!$F:$F,$A$1,'ДДС месяц'!$J:$J,$A158,'ДДС месяц'!$C:$C,H$2)</f>
        <v>0</v>
      </c>
      <c r="I158" s="31">
        <f>SUMIFS('ДДС месяц'!$E:$E,'ДДС месяц'!$F:$F,$A$1,'ДДС месяц'!$J:$J,$A158,'ДДС месяц'!$C:$C,I$2)</f>
        <v>0</v>
      </c>
      <c r="J158" s="31">
        <f>SUMIFS('ДДС месяц'!$E:$E,'ДДС месяц'!$F:$F,$A$1,'ДДС месяц'!$J:$J,$A158,'ДДС месяц'!$C:$C,J$2)</f>
        <v>0</v>
      </c>
      <c r="K158" s="31">
        <f>SUMIFS('ДДС месяц'!$E:$E,'ДДС месяц'!$F:$F,$A$1,'ДДС месяц'!$J:$J,$A158,'ДДС месяц'!$C:$C,K$2)</f>
        <v>0</v>
      </c>
      <c r="L158" s="31">
        <f>SUMIFS('ДДС месяц'!$E:$E,'ДДС месяц'!$F:$F,$A$1,'ДДС месяц'!$J:$J,$A158,'ДДС месяц'!$C:$C,L$2)</f>
        <v>0</v>
      </c>
      <c r="M158" s="31">
        <f>SUMIFS('ДДС месяц'!$E:$E,'ДДС месяц'!$F:$F,$A$1,'ДДС месяц'!$J:$J,$A158,'ДДС месяц'!$C:$C,M$2)</f>
        <v>0</v>
      </c>
    </row>
    <row r="159" hidden="1">
      <c r="A159" s="30"/>
      <c r="B159" s="31">
        <f>SUMIFS('ДДС месяц'!$E:$E,'ДДС месяц'!$F:$F,$A$1,'ДДС месяц'!$J:$J,$A159,'ДДС месяц'!$C:$C,B$2)</f>
        <v>0</v>
      </c>
      <c r="C159" s="31">
        <f>SUMIFS('ДДС месяц'!$E:$E,'ДДС месяц'!$F:$F,$A$1,'ДДС месяц'!$J:$J,$A159,'ДДС месяц'!$C:$C,C$2)</f>
        <v>0</v>
      </c>
      <c r="D159" s="31">
        <f>SUMIFS('ДДС месяц'!$E:$E,'ДДС месяц'!$F:$F,$A$1,'ДДС месяц'!$J:$J,$A159,'ДДС месяц'!$C:$C,D$2)</f>
        <v>0</v>
      </c>
      <c r="E159" s="31">
        <f>SUMIFS('ДДС месяц'!$E:$E,'ДДС месяц'!$F:$F,$A$1,'ДДС месяц'!$J:$J,$A159,'ДДС месяц'!$C:$C,E$2)</f>
        <v>0</v>
      </c>
      <c r="F159" s="31">
        <f>SUMIFS('ДДС месяц'!$E:$E,'ДДС месяц'!$F:$F,$A$1,'ДДС месяц'!$J:$J,$A159,'ДДС месяц'!$C:$C,F$2)</f>
        <v>0</v>
      </c>
      <c r="G159" s="31">
        <f>SUMIFS('ДДС месяц'!$E:$E,'ДДС месяц'!$F:$F,$A$1,'ДДС месяц'!$J:$J,$A159,'ДДС месяц'!$C:$C,G$2)</f>
        <v>0</v>
      </c>
      <c r="H159" s="31">
        <f>SUMIFS('ДДС месяц'!$E:$E,'ДДС месяц'!$F:$F,$A$1,'ДДС месяц'!$J:$J,$A159,'ДДС месяц'!$C:$C,H$2)</f>
        <v>0</v>
      </c>
      <c r="I159" s="31">
        <f>SUMIFS('ДДС месяц'!$E:$E,'ДДС месяц'!$F:$F,$A$1,'ДДС месяц'!$J:$J,$A159,'ДДС месяц'!$C:$C,I$2)</f>
        <v>0</v>
      </c>
      <c r="J159" s="31">
        <f>SUMIFS('ДДС месяц'!$E:$E,'ДДС месяц'!$F:$F,$A$1,'ДДС месяц'!$J:$J,$A159,'ДДС месяц'!$C:$C,J$2)</f>
        <v>0</v>
      </c>
      <c r="K159" s="31">
        <f>SUMIFS('ДДС месяц'!$E:$E,'ДДС месяц'!$F:$F,$A$1,'ДДС месяц'!$J:$J,$A159,'ДДС месяц'!$C:$C,K$2)</f>
        <v>0</v>
      </c>
      <c r="L159" s="31">
        <f>SUMIFS('ДДС месяц'!$E:$E,'ДДС месяц'!$F:$F,$A$1,'ДДС месяц'!$J:$J,$A159,'ДДС месяц'!$C:$C,L$2)</f>
        <v>0</v>
      </c>
      <c r="M159" s="31">
        <f>SUMIFS('ДДС месяц'!$E:$E,'ДДС месяц'!$F:$F,$A$1,'ДДС месяц'!$J:$J,$A159,'ДДС месяц'!$C:$C,M$2)</f>
        <v>0</v>
      </c>
    </row>
    <row r="160" hidden="1">
      <c r="A160" s="30"/>
      <c r="B160" s="31">
        <f>SUMIFS('ДДС месяц'!$E:$E,'ДДС месяц'!$F:$F,$A$1,'ДДС месяц'!$J:$J,$A160,'ДДС месяц'!$C:$C,B$2)</f>
        <v>0</v>
      </c>
      <c r="C160" s="31">
        <f>SUMIFS('ДДС месяц'!$E:$E,'ДДС месяц'!$F:$F,$A$1,'ДДС месяц'!$J:$J,$A160,'ДДС месяц'!$C:$C,C$2)</f>
        <v>0</v>
      </c>
      <c r="D160" s="31">
        <f>SUMIFS('ДДС месяц'!$E:$E,'ДДС месяц'!$F:$F,$A$1,'ДДС месяц'!$J:$J,$A160,'ДДС месяц'!$C:$C,D$2)</f>
        <v>0</v>
      </c>
      <c r="E160" s="31">
        <f>SUMIFS('ДДС месяц'!$E:$E,'ДДС месяц'!$F:$F,$A$1,'ДДС месяц'!$J:$J,$A160,'ДДС месяц'!$C:$C,E$2)</f>
        <v>0</v>
      </c>
      <c r="F160" s="31">
        <f>SUMIFS('ДДС месяц'!$E:$E,'ДДС месяц'!$F:$F,$A$1,'ДДС месяц'!$J:$J,$A160,'ДДС месяц'!$C:$C,F$2)</f>
        <v>0</v>
      </c>
      <c r="G160" s="31">
        <f>SUMIFS('ДДС месяц'!$E:$E,'ДДС месяц'!$F:$F,$A$1,'ДДС месяц'!$J:$J,$A160,'ДДС месяц'!$C:$C,G$2)</f>
        <v>0</v>
      </c>
      <c r="H160" s="31">
        <f>SUMIFS('ДДС месяц'!$E:$E,'ДДС месяц'!$F:$F,$A$1,'ДДС месяц'!$J:$J,$A160,'ДДС месяц'!$C:$C,H$2)</f>
        <v>0</v>
      </c>
      <c r="I160" s="31">
        <f>SUMIFS('ДДС месяц'!$E:$E,'ДДС месяц'!$F:$F,$A$1,'ДДС месяц'!$J:$J,$A160,'ДДС месяц'!$C:$C,I$2)</f>
        <v>0</v>
      </c>
      <c r="J160" s="31">
        <f>SUMIFS('ДДС месяц'!$E:$E,'ДДС месяц'!$F:$F,$A$1,'ДДС месяц'!$J:$J,$A160,'ДДС месяц'!$C:$C,J$2)</f>
        <v>0</v>
      </c>
      <c r="K160" s="31">
        <f>SUMIFS('ДДС месяц'!$E:$E,'ДДС месяц'!$F:$F,$A$1,'ДДС месяц'!$J:$J,$A160,'ДДС месяц'!$C:$C,K$2)</f>
        <v>0</v>
      </c>
      <c r="L160" s="31">
        <f>SUMIFS('ДДС месяц'!$E:$E,'ДДС месяц'!$F:$F,$A$1,'ДДС месяц'!$J:$J,$A160,'ДДС месяц'!$C:$C,L$2)</f>
        <v>0</v>
      </c>
      <c r="M160" s="31">
        <f>SUMIFS('ДДС месяц'!$E:$E,'ДДС месяц'!$F:$F,$A$1,'ДДС месяц'!$J:$J,$A160,'ДДС месяц'!$C:$C,M$2)</f>
        <v>0</v>
      </c>
    </row>
    <row r="161" hidden="1">
      <c r="A161" s="30"/>
      <c r="B161" s="31">
        <f>SUMIFS('ДДС месяц'!$E:$E,'ДДС месяц'!$F:$F,$A$1,'ДДС месяц'!$J:$J,$A161,'ДДС месяц'!$C:$C,B$2)</f>
        <v>0</v>
      </c>
      <c r="C161" s="31">
        <f>SUMIFS('ДДС месяц'!$E:$E,'ДДС месяц'!$F:$F,$A$1,'ДДС месяц'!$J:$J,$A161,'ДДС месяц'!$C:$C,C$2)</f>
        <v>0</v>
      </c>
      <c r="D161" s="31">
        <f>SUMIFS('ДДС месяц'!$E:$E,'ДДС месяц'!$F:$F,$A$1,'ДДС месяц'!$J:$J,$A161,'ДДС месяц'!$C:$C,D$2)</f>
        <v>0</v>
      </c>
      <c r="E161" s="31">
        <f>SUMIFS('ДДС месяц'!$E:$E,'ДДС месяц'!$F:$F,$A$1,'ДДС месяц'!$J:$J,$A161,'ДДС месяц'!$C:$C,E$2)</f>
        <v>0</v>
      </c>
      <c r="F161" s="31">
        <f>SUMIFS('ДДС месяц'!$E:$E,'ДДС месяц'!$F:$F,$A$1,'ДДС месяц'!$J:$J,$A161,'ДДС месяц'!$C:$C,F$2)</f>
        <v>0</v>
      </c>
      <c r="G161" s="31">
        <f>SUMIFS('ДДС месяц'!$E:$E,'ДДС месяц'!$F:$F,$A$1,'ДДС месяц'!$J:$J,$A161,'ДДС месяц'!$C:$C,G$2)</f>
        <v>0</v>
      </c>
      <c r="H161" s="31">
        <f>SUMIFS('ДДС месяц'!$E:$E,'ДДС месяц'!$F:$F,$A$1,'ДДС месяц'!$J:$J,$A161,'ДДС месяц'!$C:$C,H$2)</f>
        <v>0</v>
      </c>
      <c r="I161" s="31">
        <f>SUMIFS('ДДС месяц'!$E:$E,'ДДС месяц'!$F:$F,$A$1,'ДДС месяц'!$J:$J,$A161,'ДДС месяц'!$C:$C,I$2)</f>
        <v>0</v>
      </c>
      <c r="J161" s="31">
        <f>SUMIFS('ДДС месяц'!$E:$E,'ДДС месяц'!$F:$F,$A$1,'ДДС месяц'!$J:$J,$A161,'ДДС месяц'!$C:$C,J$2)</f>
        <v>0</v>
      </c>
      <c r="K161" s="31">
        <f>SUMIFS('ДДС месяц'!$E:$E,'ДДС месяц'!$F:$F,$A$1,'ДДС месяц'!$J:$J,$A161,'ДДС месяц'!$C:$C,K$2)</f>
        <v>0</v>
      </c>
      <c r="L161" s="31">
        <f>SUMIFS('ДДС месяц'!$E:$E,'ДДС месяц'!$F:$F,$A$1,'ДДС месяц'!$J:$J,$A161,'ДДС месяц'!$C:$C,L$2)</f>
        <v>0</v>
      </c>
      <c r="M161" s="31">
        <f>SUMIFS('ДДС месяц'!$E:$E,'ДДС месяц'!$F:$F,$A$1,'ДДС месяц'!$J:$J,$A161,'ДДС месяц'!$C:$C,M$2)</f>
        <v>0</v>
      </c>
    </row>
    <row r="162" hidden="1">
      <c r="A162" s="30"/>
      <c r="B162" s="31">
        <f>SUMIFS('ДДС месяц'!$E:$E,'ДДС месяц'!$F:$F,$A$1,'ДДС месяц'!$J:$J,$A162,'ДДС месяц'!$C:$C,B$2)</f>
        <v>0</v>
      </c>
      <c r="C162" s="31">
        <f>SUMIFS('ДДС месяц'!$E:$E,'ДДС месяц'!$F:$F,$A$1,'ДДС месяц'!$J:$J,$A162,'ДДС месяц'!$C:$C,C$2)</f>
        <v>0</v>
      </c>
      <c r="D162" s="31">
        <f>SUMIFS('ДДС месяц'!$E:$E,'ДДС месяц'!$F:$F,$A$1,'ДДС месяц'!$J:$J,$A162,'ДДС месяц'!$C:$C,D$2)</f>
        <v>0</v>
      </c>
      <c r="E162" s="31">
        <f>SUMIFS('ДДС месяц'!$E:$E,'ДДС месяц'!$F:$F,$A$1,'ДДС месяц'!$J:$J,$A162,'ДДС месяц'!$C:$C,E$2)</f>
        <v>0</v>
      </c>
      <c r="F162" s="31">
        <f>SUMIFS('ДДС месяц'!$E:$E,'ДДС месяц'!$F:$F,$A$1,'ДДС месяц'!$J:$J,$A162,'ДДС месяц'!$C:$C,F$2)</f>
        <v>0</v>
      </c>
      <c r="G162" s="31">
        <f>SUMIFS('ДДС месяц'!$E:$E,'ДДС месяц'!$F:$F,$A$1,'ДДС месяц'!$J:$J,$A162,'ДДС месяц'!$C:$C,G$2)</f>
        <v>0</v>
      </c>
      <c r="H162" s="31">
        <f>SUMIFS('ДДС месяц'!$E:$E,'ДДС месяц'!$F:$F,$A$1,'ДДС месяц'!$J:$J,$A162,'ДДС месяц'!$C:$C,H$2)</f>
        <v>0</v>
      </c>
      <c r="I162" s="31">
        <f>SUMIFS('ДДС месяц'!$E:$E,'ДДС месяц'!$F:$F,$A$1,'ДДС месяц'!$J:$J,$A162,'ДДС месяц'!$C:$C,I$2)</f>
        <v>0</v>
      </c>
      <c r="J162" s="31">
        <f>SUMIFS('ДДС месяц'!$E:$E,'ДДС месяц'!$F:$F,$A$1,'ДДС месяц'!$J:$J,$A162,'ДДС месяц'!$C:$C,J$2)</f>
        <v>0</v>
      </c>
      <c r="K162" s="31">
        <f>SUMIFS('ДДС месяц'!$E:$E,'ДДС месяц'!$F:$F,$A$1,'ДДС месяц'!$J:$J,$A162,'ДДС месяц'!$C:$C,K$2)</f>
        <v>0</v>
      </c>
      <c r="L162" s="31">
        <f>SUMIFS('ДДС месяц'!$E:$E,'ДДС месяц'!$F:$F,$A$1,'ДДС месяц'!$J:$J,$A162,'ДДС месяц'!$C:$C,L$2)</f>
        <v>0</v>
      </c>
      <c r="M162" s="31">
        <f>SUMIFS('ДДС месяц'!$E:$E,'ДДС месяц'!$F:$F,$A$1,'ДДС месяц'!$J:$J,$A162,'ДДС месяц'!$C:$C,M$2)</f>
        <v>0</v>
      </c>
    </row>
    <row r="163" hidden="1">
      <c r="A163" s="30"/>
      <c r="B163" s="31">
        <f>SUMIFS('ДДС месяц'!$E:$E,'ДДС месяц'!$F:$F,$A$1,'ДДС месяц'!$J:$J,$A163,'ДДС месяц'!$C:$C,B$2)</f>
        <v>0</v>
      </c>
      <c r="C163" s="31">
        <f>SUMIFS('ДДС месяц'!$E:$E,'ДДС месяц'!$F:$F,$A$1,'ДДС месяц'!$J:$J,$A163,'ДДС месяц'!$C:$C,C$2)</f>
        <v>0</v>
      </c>
      <c r="D163" s="31">
        <f>SUMIFS('ДДС месяц'!$E:$E,'ДДС месяц'!$F:$F,$A$1,'ДДС месяц'!$J:$J,$A163,'ДДС месяц'!$C:$C,D$2)</f>
        <v>0</v>
      </c>
      <c r="E163" s="31">
        <f>SUMIFS('ДДС месяц'!$E:$E,'ДДС месяц'!$F:$F,$A$1,'ДДС месяц'!$J:$J,$A163,'ДДС месяц'!$C:$C,E$2)</f>
        <v>0</v>
      </c>
      <c r="F163" s="31">
        <f>SUMIFS('ДДС месяц'!$E:$E,'ДДС месяц'!$F:$F,$A$1,'ДДС месяц'!$J:$J,$A163,'ДДС месяц'!$C:$C,F$2)</f>
        <v>0</v>
      </c>
      <c r="G163" s="31">
        <f>SUMIFS('ДДС месяц'!$E:$E,'ДДС месяц'!$F:$F,$A$1,'ДДС месяц'!$J:$J,$A163,'ДДС месяц'!$C:$C,G$2)</f>
        <v>0</v>
      </c>
      <c r="H163" s="31">
        <f>SUMIFS('ДДС месяц'!$E:$E,'ДДС месяц'!$F:$F,$A$1,'ДДС месяц'!$J:$J,$A163,'ДДС месяц'!$C:$C,H$2)</f>
        <v>0</v>
      </c>
      <c r="I163" s="31">
        <f>SUMIFS('ДДС месяц'!$E:$E,'ДДС месяц'!$F:$F,$A$1,'ДДС месяц'!$J:$J,$A163,'ДДС месяц'!$C:$C,I$2)</f>
        <v>0</v>
      </c>
      <c r="J163" s="31">
        <f>SUMIFS('ДДС месяц'!$E:$E,'ДДС месяц'!$F:$F,$A$1,'ДДС месяц'!$J:$J,$A163,'ДДС месяц'!$C:$C,J$2)</f>
        <v>0</v>
      </c>
      <c r="K163" s="31">
        <f>SUMIFS('ДДС месяц'!$E:$E,'ДДС месяц'!$F:$F,$A$1,'ДДС месяц'!$J:$J,$A163,'ДДС месяц'!$C:$C,K$2)</f>
        <v>0</v>
      </c>
      <c r="L163" s="31">
        <f>SUMIFS('ДДС месяц'!$E:$E,'ДДС месяц'!$F:$F,$A$1,'ДДС месяц'!$J:$J,$A163,'ДДС месяц'!$C:$C,L$2)</f>
        <v>0</v>
      </c>
      <c r="M163" s="31">
        <f>SUMIFS('ДДС месяц'!$E:$E,'ДДС месяц'!$F:$F,$A$1,'ДДС месяц'!$J:$J,$A163,'ДДС месяц'!$C:$C,M$2)</f>
        <v>0</v>
      </c>
    </row>
    <row r="164" hidden="1">
      <c r="A164" s="30"/>
      <c r="B164" s="31">
        <f>SUMIFS('ДДС месяц'!$E:$E,'ДДС месяц'!$F:$F,$A$1,'ДДС месяц'!$J:$J,$A164,'ДДС месяц'!$C:$C,B$2)</f>
        <v>0</v>
      </c>
      <c r="C164" s="31">
        <f>SUMIFS('ДДС месяц'!$E:$E,'ДДС месяц'!$F:$F,$A$1,'ДДС месяц'!$J:$J,$A164,'ДДС месяц'!$C:$C,C$2)</f>
        <v>0</v>
      </c>
      <c r="D164" s="31">
        <f>SUMIFS('ДДС месяц'!$E:$E,'ДДС месяц'!$F:$F,$A$1,'ДДС месяц'!$J:$J,$A164,'ДДС месяц'!$C:$C,D$2)</f>
        <v>0</v>
      </c>
      <c r="E164" s="31">
        <f>SUMIFS('ДДС месяц'!$E:$E,'ДДС месяц'!$F:$F,$A$1,'ДДС месяц'!$J:$J,$A164,'ДДС месяц'!$C:$C,E$2)</f>
        <v>0</v>
      </c>
      <c r="F164" s="31">
        <f>SUMIFS('ДДС месяц'!$E:$E,'ДДС месяц'!$F:$F,$A$1,'ДДС месяц'!$J:$J,$A164,'ДДС месяц'!$C:$C,F$2)</f>
        <v>0</v>
      </c>
      <c r="G164" s="31">
        <f>SUMIFS('ДДС месяц'!$E:$E,'ДДС месяц'!$F:$F,$A$1,'ДДС месяц'!$J:$J,$A164,'ДДС месяц'!$C:$C,G$2)</f>
        <v>0</v>
      </c>
      <c r="H164" s="31">
        <f>SUMIFS('ДДС месяц'!$E:$E,'ДДС месяц'!$F:$F,$A$1,'ДДС месяц'!$J:$J,$A164,'ДДС месяц'!$C:$C,H$2)</f>
        <v>0</v>
      </c>
      <c r="I164" s="31">
        <f>SUMIFS('ДДС месяц'!$E:$E,'ДДС месяц'!$F:$F,$A$1,'ДДС месяц'!$J:$J,$A164,'ДДС месяц'!$C:$C,I$2)</f>
        <v>0</v>
      </c>
      <c r="J164" s="31">
        <f>SUMIFS('ДДС месяц'!$E:$E,'ДДС месяц'!$F:$F,$A$1,'ДДС месяц'!$J:$J,$A164,'ДДС месяц'!$C:$C,J$2)</f>
        <v>0</v>
      </c>
      <c r="K164" s="31">
        <f>SUMIFS('ДДС месяц'!$E:$E,'ДДС месяц'!$F:$F,$A$1,'ДДС месяц'!$J:$J,$A164,'ДДС месяц'!$C:$C,K$2)</f>
        <v>0</v>
      </c>
      <c r="L164" s="31">
        <f>SUMIFS('ДДС месяц'!$E:$E,'ДДС месяц'!$F:$F,$A$1,'ДДС месяц'!$J:$J,$A164,'ДДС месяц'!$C:$C,L$2)</f>
        <v>0</v>
      </c>
      <c r="M164" s="31">
        <f>SUMIFS('ДДС месяц'!$E:$E,'ДДС месяц'!$F:$F,$A$1,'ДДС месяц'!$J:$J,$A164,'ДДС месяц'!$C:$C,M$2)</f>
        <v>0</v>
      </c>
    </row>
    <row r="165" hidden="1">
      <c r="A165" s="30"/>
      <c r="B165" s="31">
        <f>SUMIFS('ДДС месяц'!$E:$E,'ДДС месяц'!$F:$F,$A$1,'ДДС месяц'!$J:$J,$A165,'ДДС месяц'!$C:$C,B$2)</f>
        <v>0</v>
      </c>
      <c r="C165" s="31">
        <f>SUMIFS('ДДС месяц'!$E:$E,'ДДС месяц'!$F:$F,$A$1,'ДДС месяц'!$J:$J,$A165,'ДДС месяц'!$C:$C,C$2)</f>
        <v>0</v>
      </c>
      <c r="D165" s="31">
        <f>SUMIFS('ДДС месяц'!$E:$E,'ДДС месяц'!$F:$F,$A$1,'ДДС месяц'!$J:$J,$A165,'ДДС месяц'!$C:$C,D$2)</f>
        <v>0</v>
      </c>
      <c r="E165" s="31">
        <f>SUMIFS('ДДС месяц'!$E:$E,'ДДС месяц'!$F:$F,$A$1,'ДДС месяц'!$J:$J,$A165,'ДДС месяц'!$C:$C,E$2)</f>
        <v>0</v>
      </c>
      <c r="F165" s="31">
        <f>SUMIFS('ДДС месяц'!$E:$E,'ДДС месяц'!$F:$F,$A$1,'ДДС месяц'!$J:$J,$A165,'ДДС месяц'!$C:$C,F$2)</f>
        <v>0</v>
      </c>
      <c r="G165" s="31">
        <f>SUMIFS('ДДС месяц'!$E:$E,'ДДС месяц'!$F:$F,$A$1,'ДДС месяц'!$J:$J,$A165,'ДДС месяц'!$C:$C,G$2)</f>
        <v>0</v>
      </c>
      <c r="H165" s="31">
        <f>SUMIFS('ДДС месяц'!$E:$E,'ДДС месяц'!$F:$F,$A$1,'ДДС месяц'!$J:$J,$A165,'ДДС месяц'!$C:$C,H$2)</f>
        <v>0</v>
      </c>
      <c r="I165" s="31">
        <f>SUMIFS('ДДС месяц'!$E:$E,'ДДС месяц'!$F:$F,$A$1,'ДДС месяц'!$J:$J,$A165,'ДДС месяц'!$C:$C,I$2)</f>
        <v>0</v>
      </c>
      <c r="J165" s="31">
        <f>SUMIFS('ДДС месяц'!$E:$E,'ДДС месяц'!$F:$F,$A$1,'ДДС месяц'!$J:$J,$A165,'ДДС месяц'!$C:$C,J$2)</f>
        <v>0</v>
      </c>
      <c r="K165" s="31">
        <f>SUMIFS('ДДС месяц'!$E:$E,'ДДС месяц'!$F:$F,$A$1,'ДДС месяц'!$J:$J,$A165,'ДДС месяц'!$C:$C,K$2)</f>
        <v>0</v>
      </c>
      <c r="L165" s="31">
        <f>SUMIFS('ДДС месяц'!$E:$E,'ДДС месяц'!$F:$F,$A$1,'ДДС месяц'!$J:$J,$A165,'ДДС месяц'!$C:$C,L$2)</f>
        <v>0</v>
      </c>
      <c r="M165" s="31">
        <f>SUMIFS('ДДС месяц'!$E:$E,'ДДС месяц'!$F:$F,$A$1,'ДДС месяц'!$J:$J,$A165,'ДДС месяц'!$C:$C,M$2)</f>
        <v>0</v>
      </c>
    </row>
    <row r="166" hidden="1">
      <c r="A166" s="30"/>
      <c r="B166" s="31">
        <f>SUMIFS('ДДС месяц'!$E:$E,'ДДС месяц'!$F:$F,$A$1,'ДДС месяц'!$J:$J,$A166,'ДДС месяц'!$C:$C,B$2)</f>
        <v>0</v>
      </c>
      <c r="C166" s="31">
        <f>SUMIFS('ДДС месяц'!$E:$E,'ДДС месяц'!$F:$F,$A$1,'ДДС месяц'!$J:$J,$A166,'ДДС месяц'!$C:$C,C$2)</f>
        <v>0</v>
      </c>
      <c r="D166" s="31">
        <f>SUMIFS('ДДС месяц'!$E:$E,'ДДС месяц'!$F:$F,$A$1,'ДДС месяц'!$J:$J,$A166,'ДДС месяц'!$C:$C,D$2)</f>
        <v>0</v>
      </c>
      <c r="E166" s="31">
        <f>SUMIFS('ДДС месяц'!$E:$E,'ДДС месяц'!$F:$F,$A$1,'ДДС месяц'!$J:$J,$A166,'ДДС месяц'!$C:$C,E$2)</f>
        <v>0</v>
      </c>
      <c r="F166" s="31">
        <f>SUMIFS('ДДС месяц'!$E:$E,'ДДС месяц'!$F:$F,$A$1,'ДДС месяц'!$J:$J,$A166,'ДДС месяц'!$C:$C,F$2)</f>
        <v>0</v>
      </c>
      <c r="G166" s="31">
        <f>SUMIFS('ДДС месяц'!$E:$E,'ДДС месяц'!$F:$F,$A$1,'ДДС месяц'!$J:$J,$A166,'ДДС месяц'!$C:$C,G$2)</f>
        <v>0</v>
      </c>
      <c r="H166" s="31">
        <f>SUMIFS('ДДС месяц'!$E:$E,'ДДС месяц'!$F:$F,$A$1,'ДДС месяц'!$J:$J,$A166,'ДДС месяц'!$C:$C,H$2)</f>
        <v>0</v>
      </c>
      <c r="I166" s="31">
        <f>SUMIFS('ДДС месяц'!$E:$E,'ДДС месяц'!$F:$F,$A$1,'ДДС месяц'!$J:$J,$A166,'ДДС месяц'!$C:$C,I$2)</f>
        <v>0</v>
      </c>
      <c r="J166" s="31">
        <f>SUMIFS('ДДС месяц'!$E:$E,'ДДС месяц'!$F:$F,$A$1,'ДДС месяц'!$J:$J,$A166,'ДДС месяц'!$C:$C,J$2)</f>
        <v>0</v>
      </c>
      <c r="K166" s="31">
        <f>SUMIFS('ДДС месяц'!$E:$E,'ДДС месяц'!$F:$F,$A$1,'ДДС месяц'!$J:$J,$A166,'ДДС месяц'!$C:$C,K$2)</f>
        <v>0</v>
      </c>
      <c r="L166" s="31">
        <f>SUMIFS('ДДС месяц'!$E:$E,'ДДС месяц'!$F:$F,$A$1,'ДДС месяц'!$J:$J,$A166,'ДДС месяц'!$C:$C,L$2)</f>
        <v>0</v>
      </c>
      <c r="M166" s="31">
        <f>SUMIFS('ДДС месяц'!$E:$E,'ДДС месяц'!$F:$F,$A$1,'ДДС месяц'!$J:$J,$A166,'ДДС месяц'!$C:$C,M$2)</f>
        <v>0</v>
      </c>
    </row>
    <row r="167" hidden="1">
      <c r="A167" s="30"/>
      <c r="B167" s="31">
        <f>SUMIFS('ДДС месяц'!$E:$E,'ДДС месяц'!$F:$F,$A$1,'ДДС месяц'!$J:$J,$A167,'ДДС месяц'!$C:$C,B$2)</f>
        <v>0</v>
      </c>
      <c r="C167" s="31">
        <f>SUMIFS('ДДС месяц'!$E:$E,'ДДС месяц'!$F:$F,$A$1,'ДДС месяц'!$J:$J,$A167,'ДДС месяц'!$C:$C,C$2)</f>
        <v>0</v>
      </c>
      <c r="D167" s="31">
        <f>SUMIFS('ДДС месяц'!$E:$E,'ДДС месяц'!$F:$F,$A$1,'ДДС месяц'!$J:$J,$A167,'ДДС месяц'!$C:$C,D$2)</f>
        <v>0</v>
      </c>
      <c r="E167" s="31">
        <f>SUMIFS('ДДС месяц'!$E:$E,'ДДС месяц'!$F:$F,$A$1,'ДДС месяц'!$J:$J,$A167,'ДДС месяц'!$C:$C,E$2)</f>
        <v>0</v>
      </c>
      <c r="F167" s="31">
        <f>SUMIFS('ДДС месяц'!$E:$E,'ДДС месяц'!$F:$F,$A$1,'ДДС месяц'!$J:$J,$A167,'ДДС месяц'!$C:$C,F$2)</f>
        <v>0</v>
      </c>
      <c r="G167" s="31">
        <f>SUMIFS('ДДС месяц'!$E:$E,'ДДС месяц'!$F:$F,$A$1,'ДДС месяц'!$J:$J,$A167,'ДДС месяц'!$C:$C,G$2)</f>
        <v>0</v>
      </c>
      <c r="H167" s="31">
        <f>SUMIFS('ДДС месяц'!$E:$E,'ДДС месяц'!$F:$F,$A$1,'ДДС месяц'!$J:$J,$A167,'ДДС месяц'!$C:$C,H$2)</f>
        <v>0</v>
      </c>
      <c r="I167" s="31">
        <f>SUMIFS('ДДС месяц'!$E:$E,'ДДС месяц'!$F:$F,$A$1,'ДДС месяц'!$J:$J,$A167,'ДДС месяц'!$C:$C,I$2)</f>
        <v>0</v>
      </c>
      <c r="J167" s="31">
        <f>SUMIFS('ДДС месяц'!$E:$E,'ДДС месяц'!$F:$F,$A$1,'ДДС месяц'!$J:$J,$A167,'ДДС месяц'!$C:$C,J$2)</f>
        <v>0</v>
      </c>
      <c r="K167" s="31">
        <f>SUMIFS('ДДС месяц'!$E:$E,'ДДС месяц'!$F:$F,$A$1,'ДДС месяц'!$J:$J,$A167,'ДДС месяц'!$C:$C,K$2)</f>
        <v>0</v>
      </c>
      <c r="L167" s="31">
        <f>SUMIFS('ДДС месяц'!$E:$E,'ДДС месяц'!$F:$F,$A$1,'ДДС месяц'!$J:$J,$A167,'ДДС месяц'!$C:$C,L$2)</f>
        <v>0</v>
      </c>
      <c r="M167" s="31">
        <f>SUMIFS('ДДС месяц'!$E:$E,'ДДС месяц'!$F:$F,$A$1,'ДДС месяц'!$J:$J,$A167,'ДДС месяц'!$C:$C,M$2)</f>
        <v>0</v>
      </c>
    </row>
    <row r="168" hidden="1">
      <c r="A168" s="30"/>
      <c r="B168" s="31">
        <f>SUMIFS('ДДС месяц'!$E:$E,'ДДС месяц'!$F:$F,$A$1,'ДДС месяц'!$J:$J,$A168,'ДДС месяц'!$C:$C,B$2)</f>
        <v>0</v>
      </c>
      <c r="C168" s="31">
        <f>SUMIFS('ДДС месяц'!$E:$E,'ДДС месяц'!$F:$F,$A$1,'ДДС месяц'!$J:$J,$A168,'ДДС месяц'!$C:$C,C$2)</f>
        <v>0</v>
      </c>
      <c r="D168" s="31">
        <f>SUMIFS('ДДС месяц'!$E:$E,'ДДС месяц'!$F:$F,$A$1,'ДДС месяц'!$J:$J,$A168,'ДДС месяц'!$C:$C,D$2)</f>
        <v>0</v>
      </c>
      <c r="E168" s="31">
        <f>SUMIFS('ДДС месяц'!$E:$E,'ДДС месяц'!$F:$F,$A$1,'ДДС месяц'!$J:$J,$A168,'ДДС месяц'!$C:$C,E$2)</f>
        <v>0</v>
      </c>
      <c r="F168" s="31">
        <f>SUMIFS('ДДС месяц'!$E:$E,'ДДС месяц'!$F:$F,$A$1,'ДДС месяц'!$J:$J,$A168,'ДДС месяц'!$C:$C,F$2)</f>
        <v>0</v>
      </c>
      <c r="G168" s="31">
        <f>SUMIFS('ДДС месяц'!$E:$E,'ДДС месяц'!$F:$F,$A$1,'ДДС месяц'!$J:$J,$A168,'ДДС месяц'!$C:$C,G$2)</f>
        <v>0</v>
      </c>
      <c r="H168" s="31">
        <f>SUMIFS('ДДС месяц'!$E:$E,'ДДС месяц'!$F:$F,$A$1,'ДДС месяц'!$J:$J,$A168,'ДДС месяц'!$C:$C,H$2)</f>
        <v>0</v>
      </c>
      <c r="I168" s="31">
        <f>SUMIFS('ДДС месяц'!$E:$E,'ДДС месяц'!$F:$F,$A$1,'ДДС месяц'!$J:$J,$A168,'ДДС месяц'!$C:$C,I$2)</f>
        <v>0</v>
      </c>
      <c r="J168" s="31">
        <f>SUMIFS('ДДС месяц'!$E:$E,'ДДС месяц'!$F:$F,$A$1,'ДДС месяц'!$J:$J,$A168,'ДДС месяц'!$C:$C,J$2)</f>
        <v>0</v>
      </c>
      <c r="K168" s="31">
        <f>SUMIFS('ДДС месяц'!$E:$E,'ДДС месяц'!$F:$F,$A$1,'ДДС месяц'!$J:$J,$A168,'ДДС месяц'!$C:$C,K$2)</f>
        <v>0</v>
      </c>
      <c r="L168" s="31">
        <f>SUMIFS('ДДС месяц'!$E:$E,'ДДС месяц'!$F:$F,$A$1,'ДДС месяц'!$J:$J,$A168,'ДДС месяц'!$C:$C,L$2)</f>
        <v>0</v>
      </c>
      <c r="M168" s="31">
        <f>SUMIFS('ДДС месяц'!$E:$E,'ДДС месяц'!$F:$F,$A$1,'ДДС месяц'!$J:$J,$A168,'ДДС месяц'!$C:$C,M$2)</f>
        <v>0</v>
      </c>
    </row>
    <row r="169" hidden="1">
      <c r="A169" s="30"/>
      <c r="B169" s="31">
        <f>SUMIFS('ДДС месяц'!$E:$E,'ДДС месяц'!$F:$F,$A$1,'ДДС месяц'!$J:$J,$A169,'ДДС месяц'!$C:$C,B$2)</f>
        <v>0</v>
      </c>
      <c r="C169" s="31">
        <f>SUMIFS('ДДС месяц'!$E:$E,'ДДС месяц'!$F:$F,$A$1,'ДДС месяц'!$J:$J,$A169,'ДДС месяц'!$C:$C,C$2)</f>
        <v>0</v>
      </c>
      <c r="D169" s="31">
        <f>SUMIFS('ДДС месяц'!$E:$E,'ДДС месяц'!$F:$F,$A$1,'ДДС месяц'!$J:$J,$A169,'ДДС месяц'!$C:$C,D$2)</f>
        <v>0</v>
      </c>
      <c r="E169" s="31">
        <f>SUMIFS('ДДС месяц'!$E:$E,'ДДС месяц'!$F:$F,$A$1,'ДДС месяц'!$J:$J,$A169,'ДДС месяц'!$C:$C,E$2)</f>
        <v>0</v>
      </c>
      <c r="F169" s="31">
        <f>SUMIFS('ДДС месяц'!$E:$E,'ДДС месяц'!$F:$F,$A$1,'ДДС месяц'!$J:$J,$A169,'ДДС месяц'!$C:$C,F$2)</f>
        <v>0</v>
      </c>
      <c r="G169" s="31">
        <f>SUMIFS('ДДС месяц'!$E:$E,'ДДС месяц'!$F:$F,$A$1,'ДДС месяц'!$J:$J,$A169,'ДДС месяц'!$C:$C,G$2)</f>
        <v>0</v>
      </c>
      <c r="H169" s="31">
        <f>SUMIFS('ДДС месяц'!$E:$E,'ДДС месяц'!$F:$F,$A$1,'ДДС месяц'!$J:$J,$A169,'ДДС месяц'!$C:$C,H$2)</f>
        <v>0</v>
      </c>
      <c r="I169" s="31">
        <f>SUMIFS('ДДС месяц'!$E:$E,'ДДС месяц'!$F:$F,$A$1,'ДДС месяц'!$J:$J,$A169,'ДДС месяц'!$C:$C,I$2)</f>
        <v>0</v>
      </c>
      <c r="J169" s="31">
        <f>SUMIFS('ДДС месяц'!$E:$E,'ДДС месяц'!$F:$F,$A$1,'ДДС месяц'!$J:$J,$A169,'ДДС месяц'!$C:$C,J$2)</f>
        <v>0</v>
      </c>
      <c r="K169" s="31">
        <f>SUMIFS('ДДС месяц'!$E:$E,'ДДС месяц'!$F:$F,$A$1,'ДДС месяц'!$J:$J,$A169,'ДДС месяц'!$C:$C,K$2)</f>
        <v>0</v>
      </c>
      <c r="L169" s="31">
        <f>SUMIFS('ДДС месяц'!$E:$E,'ДДС месяц'!$F:$F,$A$1,'ДДС месяц'!$J:$J,$A169,'ДДС месяц'!$C:$C,L$2)</f>
        <v>0</v>
      </c>
      <c r="M169" s="31">
        <f>SUMIFS('ДДС месяц'!$E:$E,'ДДС месяц'!$F:$F,$A$1,'ДДС месяц'!$J:$J,$A169,'ДДС месяц'!$C:$C,M$2)</f>
        <v>0</v>
      </c>
    </row>
    <row r="170" hidden="1">
      <c r="A170" s="30"/>
      <c r="B170" s="31">
        <f>SUMIFS('ДДС месяц'!$E:$E,'ДДС месяц'!$F:$F,$A$1,'ДДС месяц'!$J:$J,$A170,'ДДС месяц'!$C:$C,B$2)</f>
        <v>0</v>
      </c>
      <c r="C170" s="31">
        <f>SUMIFS('ДДС месяц'!$E:$E,'ДДС месяц'!$F:$F,$A$1,'ДДС месяц'!$J:$J,$A170,'ДДС месяц'!$C:$C,C$2)</f>
        <v>0</v>
      </c>
      <c r="D170" s="31">
        <f>SUMIFS('ДДС месяц'!$E:$E,'ДДС месяц'!$F:$F,$A$1,'ДДС месяц'!$J:$J,$A170,'ДДС месяц'!$C:$C,D$2)</f>
        <v>0</v>
      </c>
      <c r="E170" s="31">
        <f>SUMIFS('ДДС месяц'!$E:$E,'ДДС месяц'!$F:$F,$A$1,'ДДС месяц'!$J:$J,$A170,'ДДС месяц'!$C:$C,E$2)</f>
        <v>0</v>
      </c>
      <c r="F170" s="31">
        <f>SUMIFS('ДДС месяц'!$E:$E,'ДДС месяц'!$F:$F,$A$1,'ДДС месяц'!$J:$J,$A170,'ДДС месяц'!$C:$C,F$2)</f>
        <v>0</v>
      </c>
      <c r="G170" s="31">
        <f>SUMIFS('ДДС месяц'!$E:$E,'ДДС месяц'!$F:$F,$A$1,'ДДС месяц'!$J:$J,$A170,'ДДС месяц'!$C:$C,G$2)</f>
        <v>0</v>
      </c>
      <c r="H170" s="31">
        <f>SUMIFS('ДДС месяц'!$E:$E,'ДДС месяц'!$F:$F,$A$1,'ДДС месяц'!$J:$J,$A170,'ДДС месяц'!$C:$C,H$2)</f>
        <v>0</v>
      </c>
      <c r="I170" s="31">
        <f>SUMIFS('ДДС месяц'!$E:$E,'ДДС месяц'!$F:$F,$A$1,'ДДС месяц'!$J:$J,$A170,'ДДС месяц'!$C:$C,I$2)</f>
        <v>0</v>
      </c>
      <c r="J170" s="31">
        <f>SUMIFS('ДДС месяц'!$E:$E,'ДДС месяц'!$F:$F,$A$1,'ДДС месяц'!$J:$J,$A170,'ДДС месяц'!$C:$C,J$2)</f>
        <v>0</v>
      </c>
      <c r="K170" s="31">
        <f>SUMIFS('ДДС месяц'!$E:$E,'ДДС месяц'!$F:$F,$A$1,'ДДС месяц'!$J:$J,$A170,'ДДС месяц'!$C:$C,K$2)</f>
        <v>0</v>
      </c>
      <c r="L170" s="31">
        <f>SUMIFS('ДДС месяц'!$E:$E,'ДДС месяц'!$F:$F,$A$1,'ДДС месяц'!$J:$J,$A170,'ДДС месяц'!$C:$C,L$2)</f>
        <v>0</v>
      </c>
      <c r="M170" s="31">
        <f>SUMIFS('ДДС месяц'!$E:$E,'ДДС месяц'!$F:$F,$A$1,'ДДС месяц'!$J:$J,$A170,'ДДС месяц'!$C:$C,M$2)</f>
        <v>0</v>
      </c>
    </row>
    <row r="171" hidden="1">
      <c r="A171" s="30"/>
      <c r="B171" s="31">
        <f>SUMIFS('ДДС месяц'!$E:$E,'ДДС месяц'!$F:$F,$A$1,'ДДС месяц'!$J:$J,$A171,'ДДС месяц'!$C:$C,B$2)</f>
        <v>0</v>
      </c>
      <c r="C171" s="31">
        <f>SUMIFS('ДДС месяц'!$E:$E,'ДДС месяц'!$F:$F,$A$1,'ДДС месяц'!$J:$J,$A171,'ДДС месяц'!$C:$C,C$2)</f>
        <v>0</v>
      </c>
      <c r="D171" s="31">
        <f>SUMIFS('ДДС месяц'!$E:$E,'ДДС месяц'!$F:$F,$A$1,'ДДС месяц'!$J:$J,$A171,'ДДС месяц'!$C:$C,D$2)</f>
        <v>0</v>
      </c>
      <c r="E171" s="31">
        <f>SUMIFS('ДДС месяц'!$E:$E,'ДДС месяц'!$F:$F,$A$1,'ДДС месяц'!$J:$J,$A171,'ДДС месяц'!$C:$C,E$2)</f>
        <v>0</v>
      </c>
      <c r="F171" s="31">
        <f>SUMIFS('ДДС месяц'!$E:$E,'ДДС месяц'!$F:$F,$A$1,'ДДС месяц'!$J:$J,$A171,'ДДС месяц'!$C:$C,F$2)</f>
        <v>0</v>
      </c>
      <c r="G171" s="31">
        <f>SUMIFS('ДДС месяц'!$E:$E,'ДДС месяц'!$F:$F,$A$1,'ДДС месяц'!$J:$J,$A171,'ДДС месяц'!$C:$C,G$2)</f>
        <v>0</v>
      </c>
      <c r="H171" s="31">
        <f>SUMIFS('ДДС месяц'!$E:$E,'ДДС месяц'!$F:$F,$A$1,'ДДС месяц'!$J:$J,$A171,'ДДС месяц'!$C:$C,H$2)</f>
        <v>0</v>
      </c>
      <c r="I171" s="31">
        <f>SUMIFS('ДДС месяц'!$E:$E,'ДДС месяц'!$F:$F,$A$1,'ДДС месяц'!$J:$J,$A171,'ДДС месяц'!$C:$C,I$2)</f>
        <v>0</v>
      </c>
      <c r="J171" s="31">
        <f>SUMIFS('ДДС месяц'!$E:$E,'ДДС месяц'!$F:$F,$A$1,'ДДС месяц'!$J:$J,$A171,'ДДС месяц'!$C:$C,J$2)</f>
        <v>0</v>
      </c>
      <c r="K171" s="31">
        <f>SUMIFS('ДДС месяц'!$E:$E,'ДДС месяц'!$F:$F,$A$1,'ДДС месяц'!$J:$J,$A171,'ДДС месяц'!$C:$C,K$2)</f>
        <v>0</v>
      </c>
      <c r="L171" s="31">
        <f>SUMIFS('ДДС месяц'!$E:$E,'ДДС месяц'!$F:$F,$A$1,'ДДС месяц'!$J:$J,$A171,'ДДС месяц'!$C:$C,L$2)</f>
        <v>0</v>
      </c>
      <c r="M171" s="31">
        <f>SUMIFS('ДДС месяц'!$E:$E,'ДДС месяц'!$F:$F,$A$1,'ДДС месяц'!$J:$J,$A171,'ДДС месяц'!$C:$C,M$2)</f>
        <v>0</v>
      </c>
    </row>
    <row r="172" hidden="1">
      <c r="A172" s="30"/>
      <c r="B172" s="31">
        <f>SUMIFS('ДДС месяц'!$E:$E,'ДДС месяц'!$F:$F,$A$1,'ДДС месяц'!$J:$J,$A172,'ДДС месяц'!$C:$C,B$2)</f>
        <v>0</v>
      </c>
      <c r="C172" s="31">
        <f>SUMIFS('ДДС месяц'!$E:$E,'ДДС месяц'!$F:$F,$A$1,'ДДС месяц'!$J:$J,$A172,'ДДС месяц'!$C:$C,C$2)</f>
        <v>0</v>
      </c>
      <c r="D172" s="31">
        <f>SUMIFS('ДДС месяц'!$E:$E,'ДДС месяц'!$F:$F,$A$1,'ДДС месяц'!$J:$J,$A172,'ДДС месяц'!$C:$C,D$2)</f>
        <v>0</v>
      </c>
      <c r="E172" s="31">
        <f>SUMIFS('ДДС месяц'!$E:$E,'ДДС месяц'!$F:$F,$A$1,'ДДС месяц'!$J:$J,$A172,'ДДС месяц'!$C:$C,E$2)</f>
        <v>0</v>
      </c>
      <c r="F172" s="31">
        <f>SUMIFS('ДДС месяц'!$E:$E,'ДДС месяц'!$F:$F,$A$1,'ДДС месяц'!$J:$J,$A172,'ДДС месяц'!$C:$C,F$2)</f>
        <v>0</v>
      </c>
      <c r="G172" s="31">
        <f>SUMIFS('ДДС месяц'!$E:$E,'ДДС месяц'!$F:$F,$A$1,'ДДС месяц'!$J:$J,$A172,'ДДС месяц'!$C:$C,G$2)</f>
        <v>0</v>
      </c>
      <c r="H172" s="31">
        <f>SUMIFS('ДДС месяц'!$E:$E,'ДДС месяц'!$F:$F,$A$1,'ДДС месяц'!$J:$J,$A172,'ДДС месяц'!$C:$C,H$2)</f>
        <v>0</v>
      </c>
      <c r="I172" s="31">
        <f>SUMIFS('ДДС месяц'!$E:$E,'ДДС месяц'!$F:$F,$A$1,'ДДС месяц'!$J:$J,$A172,'ДДС месяц'!$C:$C,I$2)</f>
        <v>0</v>
      </c>
      <c r="J172" s="31">
        <f>SUMIFS('ДДС месяц'!$E:$E,'ДДС месяц'!$F:$F,$A$1,'ДДС месяц'!$J:$J,$A172,'ДДС месяц'!$C:$C,J$2)</f>
        <v>0</v>
      </c>
      <c r="K172" s="31">
        <f>SUMIFS('ДДС месяц'!$E:$E,'ДДС месяц'!$F:$F,$A$1,'ДДС месяц'!$J:$J,$A172,'ДДС месяц'!$C:$C,K$2)</f>
        <v>0</v>
      </c>
      <c r="L172" s="31">
        <f>SUMIFS('ДДС месяц'!$E:$E,'ДДС месяц'!$F:$F,$A$1,'ДДС месяц'!$J:$J,$A172,'ДДС месяц'!$C:$C,L$2)</f>
        <v>0</v>
      </c>
      <c r="M172" s="31">
        <f>SUMIFS('ДДС месяц'!$E:$E,'ДДС месяц'!$F:$F,$A$1,'ДДС месяц'!$J:$J,$A172,'ДДС месяц'!$C:$C,M$2)</f>
        <v>0</v>
      </c>
    </row>
    <row r="173" hidden="1">
      <c r="A173" s="30"/>
      <c r="B173" s="31">
        <f>SUMIFS('ДДС месяц'!$E:$E,'ДДС месяц'!$F:$F,$A$1,'ДДС месяц'!$J:$J,$A173,'ДДС месяц'!$C:$C,B$2)</f>
        <v>0</v>
      </c>
      <c r="C173" s="31">
        <f>SUMIFS('ДДС месяц'!$E:$E,'ДДС месяц'!$F:$F,$A$1,'ДДС месяц'!$J:$J,$A173,'ДДС месяц'!$C:$C,C$2)</f>
        <v>0</v>
      </c>
      <c r="D173" s="31">
        <f>SUMIFS('ДДС месяц'!$E:$E,'ДДС месяц'!$F:$F,$A$1,'ДДС месяц'!$J:$J,$A173,'ДДС месяц'!$C:$C,D$2)</f>
        <v>0</v>
      </c>
      <c r="E173" s="31">
        <f>SUMIFS('ДДС месяц'!$E:$E,'ДДС месяц'!$F:$F,$A$1,'ДДС месяц'!$J:$J,$A173,'ДДС месяц'!$C:$C,E$2)</f>
        <v>0</v>
      </c>
      <c r="F173" s="31">
        <f>SUMIFS('ДДС месяц'!$E:$E,'ДДС месяц'!$F:$F,$A$1,'ДДС месяц'!$J:$J,$A173,'ДДС месяц'!$C:$C,F$2)</f>
        <v>0</v>
      </c>
      <c r="G173" s="31">
        <f>SUMIFS('ДДС месяц'!$E:$E,'ДДС месяц'!$F:$F,$A$1,'ДДС месяц'!$J:$J,$A173,'ДДС месяц'!$C:$C,G$2)</f>
        <v>0</v>
      </c>
      <c r="H173" s="31">
        <f>SUMIFS('ДДС месяц'!$E:$E,'ДДС месяц'!$F:$F,$A$1,'ДДС месяц'!$J:$J,$A173,'ДДС месяц'!$C:$C,H$2)</f>
        <v>0</v>
      </c>
      <c r="I173" s="31">
        <f>SUMIFS('ДДС месяц'!$E:$E,'ДДС месяц'!$F:$F,$A$1,'ДДС месяц'!$J:$J,$A173,'ДДС месяц'!$C:$C,I$2)</f>
        <v>0</v>
      </c>
      <c r="J173" s="31">
        <f>SUMIFS('ДДС месяц'!$E:$E,'ДДС месяц'!$F:$F,$A$1,'ДДС месяц'!$J:$J,$A173,'ДДС месяц'!$C:$C,J$2)</f>
        <v>0</v>
      </c>
      <c r="K173" s="31">
        <f>SUMIFS('ДДС месяц'!$E:$E,'ДДС месяц'!$F:$F,$A$1,'ДДС месяц'!$J:$J,$A173,'ДДС месяц'!$C:$C,K$2)</f>
        <v>0</v>
      </c>
      <c r="L173" s="31">
        <f>SUMIFS('ДДС месяц'!$E:$E,'ДДС месяц'!$F:$F,$A$1,'ДДС месяц'!$J:$J,$A173,'ДДС месяц'!$C:$C,L$2)</f>
        <v>0</v>
      </c>
      <c r="M173" s="31">
        <f>SUMIFS('ДДС месяц'!$E:$E,'ДДС месяц'!$F:$F,$A$1,'ДДС месяц'!$J:$J,$A173,'ДДС месяц'!$C:$C,M$2)</f>
        <v>0</v>
      </c>
    </row>
    <row r="174" hidden="1">
      <c r="A174" s="30"/>
      <c r="B174" s="31">
        <f>SUMIFS('ДДС месяц'!$E:$E,'ДДС месяц'!$F:$F,$A$1,'ДДС месяц'!$J:$J,$A174,'ДДС месяц'!$C:$C,B$2)</f>
        <v>0</v>
      </c>
      <c r="C174" s="31">
        <f>SUMIFS('ДДС месяц'!$E:$E,'ДДС месяц'!$F:$F,$A$1,'ДДС месяц'!$J:$J,$A174,'ДДС месяц'!$C:$C,C$2)</f>
        <v>0</v>
      </c>
      <c r="D174" s="31">
        <f>SUMIFS('ДДС месяц'!$E:$E,'ДДС месяц'!$F:$F,$A$1,'ДДС месяц'!$J:$J,$A174,'ДДС месяц'!$C:$C,D$2)</f>
        <v>0</v>
      </c>
      <c r="E174" s="31">
        <f>SUMIFS('ДДС месяц'!$E:$E,'ДДС месяц'!$F:$F,$A$1,'ДДС месяц'!$J:$J,$A174,'ДДС месяц'!$C:$C,E$2)</f>
        <v>0</v>
      </c>
      <c r="F174" s="31">
        <f>SUMIFS('ДДС месяц'!$E:$E,'ДДС месяц'!$F:$F,$A$1,'ДДС месяц'!$J:$J,$A174,'ДДС месяц'!$C:$C,F$2)</f>
        <v>0</v>
      </c>
      <c r="G174" s="31">
        <f>SUMIFS('ДДС месяц'!$E:$E,'ДДС месяц'!$F:$F,$A$1,'ДДС месяц'!$J:$J,$A174,'ДДС месяц'!$C:$C,G$2)</f>
        <v>0</v>
      </c>
      <c r="H174" s="31">
        <f>SUMIFS('ДДС месяц'!$E:$E,'ДДС месяц'!$F:$F,$A$1,'ДДС месяц'!$J:$J,$A174,'ДДС месяц'!$C:$C,H$2)</f>
        <v>0</v>
      </c>
      <c r="I174" s="31">
        <f>SUMIFS('ДДС месяц'!$E:$E,'ДДС месяц'!$F:$F,$A$1,'ДДС месяц'!$J:$J,$A174,'ДДС месяц'!$C:$C,I$2)</f>
        <v>0</v>
      </c>
      <c r="J174" s="31">
        <f>SUMIFS('ДДС месяц'!$E:$E,'ДДС месяц'!$F:$F,$A$1,'ДДС месяц'!$J:$J,$A174,'ДДС месяц'!$C:$C,J$2)</f>
        <v>0</v>
      </c>
      <c r="K174" s="31">
        <f>SUMIFS('ДДС месяц'!$E:$E,'ДДС месяц'!$F:$F,$A$1,'ДДС месяц'!$J:$J,$A174,'ДДС месяц'!$C:$C,K$2)</f>
        <v>0</v>
      </c>
      <c r="L174" s="31">
        <f>SUMIFS('ДДС месяц'!$E:$E,'ДДС месяц'!$F:$F,$A$1,'ДДС месяц'!$J:$J,$A174,'ДДС месяц'!$C:$C,L$2)</f>
        <v>0</v>
      </c>
      <c r="M174" s="31">
        <f>SUMIFS('ДДС месяц'!$E:$E,'ДДС месяц'!$F:$F,$A$1,'ДДС месяц'!$J:$J,$A174,'ДДС месяц'!$C:$C,M$2)</f>
        <v>0</v>
      </c>
    </row>
    <row r="175" hidden="1">
      <c r="A175" s="30"/>
      <c r="B175" s="31">
        <f>SUMIFS('ДДС месяц'!$E:$E,'ДДС месяц'!$F:$F,$A$1,'ДДС месяц'!$J:$J,$A175,'ДДС месяц'!$C:$C,B$2)</f>
        <v>0</v>
      </c>
      <c r="C175" s="31">
        <f>SUMIFS('ДДС месяц'!$E:$E,'ДДС месяц'!$F:$F,$A$1,'ДДС месяц'!$J:$J,$A175,'ДДС месяц'!$C:$C,C$2)</f>
        <v>0</v>
      </c>
      <c r="D175" s="31">
        <f>SUMIFS('ДДС месяц'!$E:$E,'ДДС месяц'!$F:$F,$A$1,'ДДС месяц'!$J:$J,$A175,'ДДС месяц'!$C:$C,D$2)</f>
        <v>0</v>
      </c>
      <c r="E175" s="31">
        <f>SUMIFS('ДДС месяц'!$E:$E,'ДДС месяц'!$F:$F,$A$1,'ДДС месяц'!$J:$J,$A175,'ДДС месяц'!$C:$C,E$2)</f>
        <v>0</v>
      </c>
      <c r="F175" s="31">
        <f>SUMIFS('ДДС месяц'!$E:$E,'ДДС месяц'!$F:$F,$A$1,'ДДС месяц'!$J:$J,$A175,'ДДС месяц'!$C:$C,F$2)</f>
        <v>0</v>
      </c>
      <c r="G175" s="31">
        <f>SUMIFS('ДДС месяц'!$E:$E,'ДДС месяц'!$F:$F,$A$1,'ДДС месяц'!$J:$J,$A175,'ДДС месяц'!$C:$C,G$2)</f>
        <v>0</v>
      </c>
      <c r="H175" s="31">
        <f>SUMIFS('ДДС месяц'!$E:$E,'ДДС месяц'!$F:$F,$A$1,'ДДС месяц'!$J:$J,$A175,'ДДС месяц'!$C:$C,H$2)</f>
        <v>0</v>
      </c>
      <c r="I175" s="31">
        <f>SUMIFS('ДДС месяц'!$E:$E,'ДДС месяц'!$F:$F,$A$1,'ДДС месяц'!$J:$J,$A175,'ДДС месяц'!$C:$C,I$2)</f>
        <v>0</v>
      </c>
      <c r="J175" s="31">
        <f>SUMIFS('ДДС месяц'!$E:$E,'ДДС месяц'!$F:$F,$A$1,'ДДС месяц'!$J:$J,$A175,'ДДС месяц'!$C:$C,J$2)</f>
        <v>0</v>
      </c>
      <c r="K175" s="31">
        <f>SUMIFS('ДДС месяц'!$E:$E,'ДДС месяц'!$F:$F,$A$1,'ДДС месяц'!$J:$J,$A175,'ДДС месяц'!$C:$C,K$2)</f>
        <v>0</v>
      </c>
      <c r="L175" s="31">
        <f>SUMIFS('ДДС месяц'!$E:$E,'ДДС месяц'!$F:$F,$A$1,'ДДС месяц'!$J:$J,$A175,'ДДС месяц'!$C:$C,L$2)</f>
        <v>0</v>
      </c>
      <c r="M175" s="31">
        <f>SUMIFS('ДДС месяц'!$E:$E,'ДДС месяц'!$F:$F,$A$1,'ДДС месяц'!$J:$J,$A175,'ДДС месяц'!$C:$C,M$2)</f>
        <v>0</v>
      </c>
    </row>
    <row r="176" hidden="1">
      <c r="A176" s="30"/>
      <c r="B176" s="31">
        <f>SUMIFS('ДДС месяц'!$E:$E,'ДДС месяц'!$F:$F,$A$1,'ДДС месяц'!$J:$J,$A176,'ДДС месяц'!$C:$C,B$2)</f>
        <v>0</v>
      </c>
      <c r="C176" s="31">
        <f>SUMIFS('ДДС месяц'!$E:$E,'ДДС месяц'!$F:$F,$A$1,'ДДС месяц'!$J:$J,$A176,'ДДС месяц'!$C:$C,C$2)</f>
        <v>0</v>
      </c>
      <c r="D176" s="31">
        <f>SUMIFS('ДДС месяц'!$E:$E,'ДДС месяц'!$F:$F,$A$1,'ДДС месяц'!$J:$J,$A176,'ДДС месяц'!$C:$C,D$2)</f>
        <v>0</v>
      </c>
      <c r="E176" s="31">
        <f>SUMIFS('ДДС месяц'!$E:$E,'ДДС месяц'!$F:$F,$A$1,'ДДС месяц'!$J:$J,$A176,'ДДС месяц'!$C:$C,E$2)</f>
        <v>0</v>
      </c>
      <c r="F176" s="31">
        <f>SUMIFS('ДДС месяц'!$E:$E,'ДДС месяц'!$F:$F,$A$1,'ДДС месяц'!$J:$J,$A176,'ДДС месяц'!$C:$C,F$2)</f>
        <v>0</v>
      </c>
      <c r="G176" s="31">
        <f>SUMIFS('ДДС месяц'!$E:$E,'ДДС месяц'!$F:$F,$A$1,'ДДС месяц'!$J:$J,$A176,'ДДС месяц'!$C:$C,G$2)</f>
        <v>0</v>
      </c>
      <c r="H176" s="31">
        <f>SUMIFS('ДДС месяц'!$E:$E,'ДДС месяц'!$F:$F,$A$1,'ДДС месяц'!$J:$J,$A176,'ДДС месяц'!$C:$C,H$2)</f>
        <v>0</v>
      </c>
      <c r="I176" s="31">
        <f>SUMIFS('ДДС месяц'!$E:$E,'ДДС месяц'!$F:$F,$A$1,'ДДС месяц'!$J:$J,$A176,'ДДС месяц'!$C:$C,I$2)</f>
        <v>0</v>
      </c>
      <c r="J176" s="31">
        <f>SUMIFS('ДДС месяц'!$E:$E,'ДДС месяц'!$F:$F,$A$1,'ДДС месяц'!$J:$J,$A176,'ДДС месяц'!$C:$C,J$2)</f>
        <v>0</v>
      </c>
      <c r="K176" s="31">
        <f>SUMIFS('ДДС месяц'!$E:$E,'ДДС месяц'!$F:$F,$A$1,'ДДС месяц'!$J:$J,$A176,'ДДС месяц'!$C:$C,K$2)</f>
        <v>0</v>
      </c>
      <c r="L176" s="31">
        <f>SUMIFS('ДДС месяц'!$E:$E,'ДДС месяц'!$F:$F,$A$1,'ДДС месяц'!$J:$J,$A176,'ДДС месяц'!$C:$C,L$2)</f>
        <v>0</v>
      </c>
      <c r="M176" s="31">
        <f>SUMIFS('ДДС месяц'!$E:$E,'ДДС месяц'!$F:$F,$A$1,'ДДС месяц'!$J:$J,$A176,'ДДС месяц'!$C:$C,M$2)</f>
        <v>0</v>
      </c>
    </row>
    <row r="177" hidden="1">
      <c r="A177" s="30"/>
      <c r="B177" s="31">
        <f>SUMIFS('ДДС месяц'!$E:$E,'ДДС месяц'!$F:$F,$A$1,'ДДС месяц'!$J:$J,$A177,'ДДС месяц'!$C:$C,B$2)</f>
        <v>0</v>
      </c>
      <c r="C177" s="31">
        <f>SUMIFS('ДДС месяц'!$E:$E,'ДДС месяц'!$F:$F,$A$1,'ДДС месяц'!$J:$J,$A177,'ДДС месяц'!$C:$C,C$2)</f>
        <v>0</v>
      </c>
      <c r="D177" s="31">
        <f>SUMIFS('ДДС месяц'!$E:$E,'ДДС месяц'!$F:$F,$A$1,'ДДС месяц'!$J:$J,$A177,'ДДС месяц'!$C:$C,D$2)</f>
        <v>0</v>
      </c>
      <c r="E177" s="31">
        <f>SUMIFS('ДДС месяц'!$E:$E,'ДДС месяц'!$F:$F,$A$1,'ДДС месяц'!$J:$J,$A177,'ДДС месяц'!$C:$C,E$2)</f>
        <v>0</v>
      </c>
      <c r="F177" s="31">
        <f>SUMIFS('ДДС месяц'!$E:$E,'ДДС месяц'!$F:$F,$A$1,'ДДС месяц'!$J:$J,$A177,'ДДС месяц'!$C:$C,F$2)</f>
        <v>0</v>
      </c>
      <c r="G177" s="31">
        <f>SUMIFS('ДДС месяц'!$E:$E,'ДДС месяц'!$F:$F,$A$1,'ДДС месяц'!$J:$J,$A177,'ДДС месяц'!$C:$C,G$2)</f>
        <v>0</v>
      </c>
      <c r="H177" s="31">
        <f>SUMIFS('ДДС месяц'!$E:$E,'ДДС месяц'!$F:$F,$A$1,'ДДС месяц'!$J:$J,$A177,'ДДС месяц'!$C:$C,H$2)</f>
        <v>0</v>
      </c>
      <c r="I177" s="31">
        <f>SUMIFS('ДДС месяц'!$E:$E,'ДДС месяц'!$F:$F,$A$1,'ДДС месяц'!$J:$J,$A177,'ДДС месяц'!$C:$C,I$2)</f>
        <v>0</v>
      </c>
      <c r="J177" s="31">
        <f>SUMIFS('ДДС месяц'!$E:$E,'ДДС месяц'!$F:$F,$A$1,'ДДС месяц'!$J:$J,$A177,'ДДС месяц'!$C:$C,J$2)</f>
        <v>0</v>
      </c>
      <c r="K177" s="31">
        <f>SUMIFS('ДДС месяц'!$E:$E,'ДДС месяц'!$F:$F,$A$1,'ДДС месяц'!$J:$J,$A177,'ДДС месяц'!$C:$C,K$2)</f>
        <v>0</v>
      </c>
      <c r="L177" s="31">
        <f>SUMIFS('ДДС месяц'!$E:$E,'ДДС месяц'!$F:$F,$A$1,'ДДС месяц'!$J:$J,$A177,'ДДС месяц'!$C:$C,L$2)</f>
        <v>0</v>
      </c>
      <c r="M177" s="31">
        <f>SUMIFS('ДДС месяц'!$E:$E,'ДДС месяц'!$F:$F,$A$1,'ДДС месяц'!$J:$J,$A177,'ДДС месяц'!$C:$C,M$2)</f>
        <v>0</v>
      </c>
    </row>
    <row r="178" hidden="1">
      <c r="A178" s="30"/>
      <c r="B178" s="31">
        <f>SUMIFS('ДДС месяц'!$E:$E,'ДДС месяц'!$F:$F,$A$1,'ДДС месяц'!$J:$J,$A178,'ДДС месяц'!$C:$C,B$2)</f>
        <v>0</v>
      </c>
      <c r="C178" s="31">
        <f>SUMIFS('ДДС месяц'!$E:$E,'ДДС месяц'!$F:$F,$A$1,'ДДС месяц'!$J:$J,$A178,'ДДС месяц'!$C:$C,C$2)</f>
        <v>0</v>
      </c>
      <c r="D178" s="31">
        <f>SUMIFS('ДДС месяц'!$E:$E,'ДДС месяц'!$F:$F,$A$1,'ДДС месяц'!$J:$J,$A178,'ДДС месяц'!$C:$C,D$2)</f>
        <v>0</v>
      </c>
      <c r="E178" s="31">
        <f>SUMIFS('ДДС месяц'!$E:$E,'ДДС месяц'!$F:$F,$A$1,'ДДС месяц'!$J:$J,$A178,'ДДС месяц'!$C:$C,E$2)</f>
        <v>0</v>
      </c>
      <c r="F178" s="31">
        <f>SUMIFS('ДДС месяц'!$E:$E,'ДДС месяц'!$F:$F,$A$1,'ДДС месяц'!$J:$J,$A178,'ДДС месяц'!$C:$C,F$2)</f>
        <v>0</v>
      </c>
      <c r="G178" s="31">
        <f>SUMIFS('ДДС месяц'!$E:$E,'ДДС месяц'!$F:$F,$A$1,'ДДС месяц'!$J:$J,$A178,'ДДС месяц'!$C:$C,G$2)</f>
        <v>0</v>
      </c>
      <c r="H178" s="31">
        <f>SUMIFS('ДДС месяц'!$E:$E,'ДДС месяц'!$F:$F,$A$1,'ДДС месяц'!$J:$J,$A178,'ДДС месяц'!$C:$C,H$2)</f>
        <v>0</v>
      </c>
      <c r="I178" s="31">
        <f>SUMIFS('ДДС месяц'!$E:$E,'ДДС месяц'!$F:$F,$A$1,'ДДС месяц'!$J:$J,$A178,'ДДС месяц'!$C:$C,I$2)</f>
        <v>0</v>
      </c>
      <c r="J178" s="31">
        <f>SUMIFS('ДДС месяц'!$E:$E,'ДДС месяц'!$F:$F,$A$1,'ДДС месяц'!$J:$J,$A178,'ДДС месяц'!$C:$C,J$2)</f>
        <v>0</v>
      </c>
      <c r="K178" s="31">
        <f>SUMIFS('ДДС месяц'!$E:$E,'ДДС месяц'!$F:$F,$A$1,'ДДС месяц'!$J:$J,$A178,'ДДС месяц'!$C:$C,K$2)</f>
        <v>0</v>
      </c>
      <c r="L178" s="31">
        <f>SUMIFS('ДДС месяц'!$E:$E,'ДДС месяц'!$F:$F,$A$1,'ДДС месяц'!$J:$J,$A178,'ДДС месяц'!$C:$C,L$2)</f>
        <v>0</v>
      </c>
      <c r="M178" s="31">
        <f>SUMIFS('ДДС месяц'!$E:$E,'ДДС месяц'!$F:$F,$A$1,'ДДС месяц'!$J:$J,$A178,'ДДС месяц'!$C:$C,M$2)</f>
        <v>0</v>
      </c>
    </row>
    <row r="179" hidden="1">
      <c r="A179" s="30"/>
      <c r="B179" s="31">
        <f>SUMIFS('ДДС месяц'!$E:$E,'ДДС месяц'!$F:$F,$A$1,'ДДС месяц'!$J:$J,$A179,'ДДС месяц'!$C:$C,B$2)</f>
        <v>0</v>
      </c>
      <c r="C179" s="31">
        <f>SUMIFS('ДДС месяц'!$E:$E,'ДДС месяц'!$F:$F,$A$1,'ДДС месяц'!$J:$J,$A179,'ДДС месяц'!$C:$C,C$2)</f>
        <v>0</v>
      </c>
      <c r="D179" s="31">
        <f>SUMIFS('ДДС месяц'!$E:$E,'ДДС месяц'!$F:$F,$A$1,'ДДС месяц'!$J:$J,$A179,'ДДС месяц'!$C:$C,D$2)</f>
        <v>0</v>
      </c>
      <c r="E179" s="31">
        <f>SUMIFS('ДДС месяц'!$E:$E,'ДДС месяц'!$F:$F,$A$1,'ДДС месяц'!$J:$J,$A179,'ДДС месяц'!$C:$C,E$2)</f>
        <v>0</v>
      </c>
      <c r="F179" s="31">
        <f>SUMIFS('ДДС месяц'!$E:$E,'ДДС месяц'!$F:$F,$A$1,'ДДС месяц'!$J:$J,$A179,'ДДС месяц'!$C:$C,F$2)</f>
        <v>0</v>
      </c>
      <c r="G179" s="31">
        <f>SUMIFS('ДДС месяц'!$E:$E,'ДДС месяц'!$F:$F,$A$1,'ДДС месяц'!$J:$J,$A179,'ДДС месяц'!$C:$C,G$2)</f>
        <v>0</v>
      </c>
      <c r="H179" s="31">
        <f>SUMIFS('ДДС месяц'!$E:$E,'ДДС месяц'!$F:$F,$A$1,'ДДС месяц'!$J:$J,$A179,'ДДС месяц'!$C:$C,H$2)</f>
        <v>0</v>
      </c>
      <c r="I179" s="31">
        <f>SUMIFS('ДДС месяц'!$E:$E,'ДДС месяц'!$F:$F,$A$1,'ДДС месяц'!$J:$J,$A179,'ДДС месяц'!$C:$C,I$2)</f>
        <v>0</v>
      </c>
      <c r="J179" s="31">
        <f>SUMIFS('ДДС месяц'!$E:$E,'ДДС месяц'!$F:$F,$A$1,'ДДС месяц'!$J:$J,$A179,'ДДС месяц'!$C:$C,J$2)</f>
        <v>0</v>
      </c>
      <c r="K179" s="31">
        <f>SUMIFS('ДДС месяц'!$E:$E,'ДДС месяц'!$F:$F,$A$1,'ДДС месяц'!$J:$J,$A179,'ДДС месяц'!$C:$C,K$2)</f>
        <v>0</v>
      </c>
      <c r="L179" s="31">
        <f>SUMIFS('ДДС месяц'!$E:$E,'ДДС месяц'!$F:$F,$A$1,'ДДС месяц'!$J:$J,$A179,'ДДС месяц'!$C:$C,L$2)</f>
        <v>0</v>
      </c>
      <c r="M179" s="31">
        <f>SUMIFS('ДДС месяц'!$E:$E,'ДДС месяц'!$F:$F,$A$1,'ДДС месяц'!$J:$J,$A179,'ДДС месяц'!$C:$C,M$2)</f>
        <v>0</v>
      </c>
    </row>
    <row r="180" hidden="1">
      <c r="A180" s="30"/>
      <c r="B180" s="31">
        <f>SUMIFS('ДДС месяц'!$E:$E,'ДДС месяц'!$F:$F,$A$1,'ДДС месяц'!$J:$J,$A180,'ДДС месяц'!$C:$C,B$2)</f>
        <v>0</v>
      </c>
      <c r="C180" s="31">
        <f>SUMIFS('ДДС месяц'!$E:$E,'ДДС месяц'!$F:$F,$A$1,'ДДС месяц'!$J:$J,$A180,'ДДС месяц'!$C:$C,C$2)</f>
        <v>0</v>
      </c>
      <c r="D180" s="31">
        <f>SUMIFS('ДДС месяц'!$E:$E,'ДДС месяц'!$F:$F,$A$1,'ДДС месяц'!$J:$J,$A180,'ДДС месяц'!$C:$C,D$2)</f>
        <v>0</v>
      </c>
      <c r="E180" s="31">
        <f>SUMIFS('ДДС месяц'!$E:$E,'ДДС месяц'!$F:$F,$A$1,'ДДС месяц'!$J:$J,$A180,'ДДС месяц'!$C:$C,E$2)</f>
        <v>0</v>
      </c>
      <c r="F180" s="31">
        <f>SUMIFS('ДДС месяц'!$E:$E,'ДДС месяц'!$F:$F,$A$1,'ДДС месяц'!$J:$J,$A180,'ДДС месяц'!$C:$C,F$2)</f>
        <v>0</v>
      </c>
      <c r="G180" s="31">
        <f>SUMIFS('ДДС месяц'!$E:$E,'ДДС месяц'!$F:$F,$A$1,'ДДС месяц'!$J:$J,$A180,'ДДС месяц'!$C:$C,G$2)</f>
        <v>0</v>
      </c>
      <c r="H180" s="31">
        <f>SUMIFS('ДДС месяц'!$E:$E,'ДДС месяц'!$F:$F,$A$1,'ДДС месяц'!$J:$J,$A180,'ДДС месяц'!$C:$C,H$2)</f>
        <v>0</v>
      </c>
      <c r="I180" s="31">
        <f>SUMIFS('ДДС месяц'!$E:$E,'ДДС месяц'!$F:$F,$A$1,'ДДС месяц'!$J:$J,$A180,'ДДС месяц'!$C:$C,I$2)</f>
        <v>0</v>
      </c>
      <c r="J180" s="31">
        <f>SUMIFS('ДДС месяц'!$E:$E,'ДДС месяц'!$F:$F,$A$1,'ДДС месяц'!$J:$J,$A180,'ДДС месяц'!$C:$C,J$2)</f>
        <v>0</v>
      </c>
      <c r="K180" s="31">
        <f>SUMIFS('ДДС месяц'!$E:$E,'ДДС месяц'!$F:$F,$A$1,'ДДС месяц'!$J:$J,$A180,'ДДС месяц'!$C:$C,K$2)</f>
        <v>0</v>
      </c>
      <c r="L180" s="31">
        <f>SUMIFS('ДДС месяц'!$E:$E,'ДДС месяц'!$F:$F,$A$1,'ДДС месяц'!$J:$J,$A180,'ДДС месяц'!$C:$C,L$2)</f>
        <v>0</v>
      </c>
      <c r="M180" s="31">
        <f>SUMIFS('ДДС месяц'!$E:$E,'ДДС месяц'!$F:$F,$A$1,'ДДС месяц'!$J:$J,$A180,'ДДС месяц'!$C:$C,M$2)</f>
        <v>0</v>
      </c>
    </row>
    <row r="181" hidden="1">
      <c r="A181" s="30"/>
      <c r="B181" s="31">
        <f>SUMIFS('ДДС месяц'!$E:$E,'ДДС месяц'!$F:$F,$A$1,'ДДС месяц'!$J:$J,$A181,'ДДС месяц'!$C:$C,B$2)</f>
        <v>0</v>
      </c>
      <c r="C181" s="31">
        <f>SUMIFS('ДДС месяц'!$E:$E,'ДДС месяц'!$F:$F,$A$1,'ДДС месяц'!$J:$J,$A181,'ДДС месяц'!$C:$C,C$2)</f>
        <v>0</v>
      </c>
      <c r="D181" s="31">
        <f>SUMIFS('ДДС месяц'!$E:$E,'ДДС месяц'!$F:$F,$A$1,'ДДС месяц'!$J:$J,$A181,'ДДС месяц'!$C:$C,D$2)</f>
        <v>0</v>
      </c>
      <c r="E181" s="31">
        <f>SUMIFS('ДДС месяц'!$E:$E,'ДДС месяц'!$F:$F,$A$1,'ДДС месяц'!$J:$J,$A181,'ДДС месяц'!$C:$C,E$2)</f>
        <v>0</v>
      </c>
      <c r="F181" s="31">
        <f>SUMIFS('ДДС месяц'!$E:$E,'ДДС месяц'!$F:$F,$A$1,'ДДС месяц'!$J:$J,$A181,'ДДС месяц'!$C:$C,F$2)</f>
        <v>0</v>
      </c>
      <c r="G181" s="31">
        <f>SUMIFS('ДДС месяц'!$E:$E,'ДДС месяц'!$F:$F,$A$1,'ДДС месяц'!$J:$J,$A181,'ДДС месяц'!$C:$C,G$2)</f>
        <v>0</v>
      </c>
      <c r="H181" s="31">
        <f>SUMIFS('ДДС месяц'!$E:$E,'ДДС месяц'!$F:$F,$A$1,'ДДС месяц'!$J:$J,$A181,'ДДС месяц'!$C:$C,H$2)</f>
        <v>0</v>
      </c>
      <c r="I181" s="31">
        <f>SUMIFS('ДДС месяц'!$E:$E,'ДДС месяц'!$F:$F,$A$1,'ДДС месяц'!$J:$J,$A181,'ДДС месяц'!$C:$C,I$2)</f>
        <v>0</v>
      </c>
      <c r="J181" s="31">
        <f>SUMIFS('ДДС месяц'!$E:$E,'ДДС месяц'!$F:$F,$A$1,'ДДС месяц'!$J:$J,$A181,'ДДС месяц'!$C:$C,J$2)</f>
        <v>0</v>
      </c>
      <c r="K181" s="31">
        <f>SUMIFS('ДДС месяц'!$E:$E,'ДДС месяц'!$F:$F,$A$1,'ДДС месяц'!$J:$J,$A181,'ДДС месяц'!$C:$C,K$2)</f>
        <v>0</v>
      </c>
      <c r="L181" s="31">
        <f>SUMIFS('ДДС месяц'!$E:$E,'ДДС месяц'!$F:$F,$A$1,'ДДС месяц'!$J:$J,$A181,'ДДС месяц'!$C:$C,L$2)</f>
        <v>0</v>
      </c>
      <c r="M181" s="31">
        <f>SUMIFS('ДДС месяц'!$E:$E,'ДДС месяц'!$F:$F,$A$1,'ДДС месяц'!$J:$J,$A181,'ДДС месяц'!$C:$C,M$2)</f>
        <v>0</v>
      </c>
    </row>
    <row r="182" hidden="1">
      <c r="A182" s="30"/>
      <c r="B182" s="31">
        <f>SUMIFS('ДДС месяц'!$E:$E,'ДДС месяц'!$F:$F,$A$1,'ДДС месяц'!$J:$J,$A182,'ДДС месяц'!$C:$C,B$2)</f>
        <v>0</v>
      </c>
      <c r="C182" s="31">
        <f>SUMIFS('ДДС месяц'!$E:$E,'ДДС месяц'!$F:$F,$A$1,'ДДС месяц'!$J:$J,$A182,'ДДС месяц'!$C:$C,C$2)</f>
        <v>0</v>
      </c>
      <c r="D182" s="31">
        <f>SUMIFS('ДДС месяц'!$E:$E,'ДДС месяц'!$F:$F,$A$1,'ДДС месяц'!$J:$J,$A182,'ДДС месяц'!$C:$C,D$2)</f>
        <v>0</v>
      </c>
      <c r="E182" s="31">
        <f>SUMIFS('ДДС месяц'!$E:$E,'ДДС месяц'!$F:$F,$A$1,'ДДС месяц'!$J:$J,$A182,'ДДС месяц'!$C:$C,E$2)</f>
        <v>0</v>
      </c>
      <c r="F182" s="31">
        <f>SUMIFS('ДДС месяц'!$E:$E,'ДДС месяц'!$F:$F,$A$1,'ДДС месяц'!$J:$J,$A182,'ДДС месяц'!$C:$C,F$2)</f>
        <v>0</v>
      </c>
      <c r="G182" s="31">
        <f>SUMIFS('ДДС месяц'!$E:$E,'ДДС месяц'!$F:$F,$A$1,'ДДС месяц'!$J:$J,$A182,'ДДС месяц'!$C:$C,G$2)</f>
        <v>0</v>
      </c>
      <c r="H182" s="31">
        <f>SUMIFS('ДДС месяц'!$E:$E,'ДДС месяц'!$F:$F,$A$1,'ДДС месяц'!$J:$J,$A182,'ДДС месяц'!$C:$C,H$2)</f>
        <v>0</v>
      </c>
      <c r="I182" s="31">
        <f>SUMIFS('ДДС месяц'!$E:$E,'ДДС месяц'!$F:$F,$A$1,'ДДС месяц'!$J:$J,$A182,'ДДС месяц'!$C:$C,I$2)</f>
        <v>0</v>
      </c>
      <c r="J182" s="31">
        <f>SUMIFS('ДДС месяц'!$E:$E,'ДДС месяц'!$F:$F,$A$1,'ДДС месяц'!$J:$J,$A182,'ДДС месяц'!$C:$C,J$2)</f>
        <v>0</v>
      </c>
      <c r="K182" s="31">
        <f>SUMIFS('ДДС месяц'!$E:$E,'ДДС месяц'!$F:$F,$A$1,'ДДС месяц'!$J:$J,$A182,'ДДС месяц'!$C:$C,K$2)</f>
        <v>0</v>
      </c>
      <c r="L182" s="31">
        <f>SUMIFS('ДДС месяц'!$E:$E,'ДДС месяц'!$F:$F,$A$1,'ДДС месяц'!$J:$J,$A182,'ДДС месяц'!$C:$C,L$2)</f>
        <v>0</v>
      </c>
      <c r="M182" s="31">
        <f>SUMIFS('ДДС месяц'!$E:$E,'ДДС месяц'!$F:$F,$A$1,'ДДС месяц'!$J:$J,$A182,'ДДС месяц'!$C:$C,M$2)</f>
        <v>0</v>
      </c>
    </row>
    <row r="183" hidden="1">
      <c r="A183" s="30"/>
      <c r="B183" s="31">
        <f>SUMIFS('ДДС месяц'!$E:$E,'ДДС месяц'!$F:$F,$A$1,'ДДС месяц'!$J:$J,$A183,'ДДС месяц'!$C:$C,B$2)</f>
        <v>0</v>
      </c>
      <c r="C183" s="31">
        <f>SUMIFS('ДДС месяц'!$E:$E,'ДДС месяц'!$F:$F,$A$1,'ДДС месяц'!$J:$J,$A183,'ДДС месяц'!$C:$C,C$2)</f>
        <v>0</v>
      </c>
      <c r="D183" s="31">
        <f>SUMIFS('ДДС месяц'!$E:$E,'ДДС месяц'!$F:$F,$A$1,'ДДС месяц'!$J:$J,$A183,'ДДС месяц'!$C:$C,D$2)</f>
        <v>0</v>
      </c>
      <c r="E183" s="31">
        <f>SUMIFS('ДДС месяц'!$E:$E,'ДДС месяц'!$F:$F,$A$1,'ДДС месяц'!$J:$J,$A183,'ДДС месяц'!$C:$C,E$2)</f>
        <v>0</v>
      </c>
      <c r="F183" s="31">
        <f>SUMIFS('ДДС месяц'!$E:$E,'ДДС месяц'!$F:$F,$A$1,'ДДС месяц'!$J:$J,$A183,'ДДС месяц'!$C:$C,F$2)</f>
        <v>0</v>
      </c>
      <c r="G183" s="31">
        <f>SUMIFS('ДДС месяц'!$E:$E,'ДДС месяц'!$F:$F,$A$1,'ДДС месяц'!$J:$J,$A183,'ДДС месяц'!$C:$C,G$2)</f>
        <v>0</v>
      </c>
      <c r="H183" s="31">
        <f>SUMIFS('ДДС месяц'!$E:$E,'ДДС месяц'!$F:$F,$A$1,'ДДС месяц'!$J:$J,$A183,'ДДС месяц'!$C:$C,H$2)</f>
        <v>0</v>
      </c>
      <c r="I183" s="31">
        <f>SUMIFS('ДДС месяц'!$E:$E,'ДДС месяц'!$F:$F,$A$1,'ДДС месяц'!$J:$J,$A183,'ДДС месяц'!$C:$C,I$2)</f>
        <v>0</v>
      </c>
      <c r="J183" s="31">
        <f>SUMIFS('ДДС месяц'!$E:$E,'ДДС месяц'!$F:$F,$A$1,'ДДС месяц'!$J:$J,$A183,'ДДС месяц'!$C:$C,J$2)</f>
        <v>0</v>
      </c>
      <c r="K183" s="31">
        <f>SUMIFS('ДДС месяц'!$E:$E,'ДДС месяц'!$F:$F,$A$1,'ДДС месяц'!$J:$J,$A183,'ДДС месяц'!$C:$C,K$2)</f>
        <v>0</v>
      </c>
      <c r="L183" s="31">
        <f>SUMIFS('ДДС месяц'!$E:$E,'ДДС месяц'!$F:$F,$A$1,'ДДС месяц'!$J:$J,$A183,'ДДС месяц'!$C:$C,L$2)</f>
        <v>0</v>
      </c>
      <c r="M183" s="31">
        <f>SUMIFS('ДДС месяц'!$E:$E,'ДДС месяц'!$F:$F,$A$1,'ДДС месяц'!$J:$J,$A183,'ДДС месяц'!$C:$C,M$2)</f>
        <v>0</v>
      </c>
    </row>
    <row r="184" hidden="1">
      <c r="A184" s="30"/>
      <c r="B184" s="31">
        <f>SUMIFS('ДДС месяц'!$E:$E,'ДДС месяц'!$F:$F,$A$1,'ДДС месяц'!$J:$J,$A184,'ДДС месяц'!$C:$C,B$2)</f>
        <v>0</v>
      </c>
      <c r="C184" s="31">
        <f>SUMIFS('ДДС месяц'!$E:$E,'ДДС месяц'!$F:$F,$A$1,'ДДС месяц'!$J:$J,$A184,'ДДС месяц'!$C:$C,C$2)</f>
        <v>0</v>
      </c>
      <c r="D184" s="31">
        <f>SUMIFS('ДДС месяц'!$E:$E,'ДДС месяц'!$F:$F,$A$1,'ДДС месяц'!$J:$J,$A184,'ДДС месяц'!$C:$C,D$2)</f>
        <v>0</v>
      </c>
      <c r="E184" s="31">
        <f>SUMIFS('ДДС месяц'!$E:$E,'ДДС месяц'!$F:$F,$A$1,'ДДС месяц'!$J:$J,$A184,'ДДС месяц'!$C:$C,E$2)</f>
        <v>0</v>
      </c>
      <c r="F184" s="31">
        <f>SUMIFS('ДДС месяц'!$E:$E,'ДДС месяц'!$F:$F,$A$1,'ДДС месяц'!$J:$J,$A184,'ДДС месяц'!$C:$C,F$2)</f>
        <v>0</v>
      </c>
      <c r="G184" s="31">
        <f>SUMIFS('ДДС месяц'!$E:$E,'ДДС месяц'!$F:$F,$A$1,'ДДС месяц'!$J:$J,$A184,'ДДС месяц'!$C:$C,G$2)</f>
        <v>0</v>
      </c>
      <c r="H184" s="31">
        <f>SUMIFS('ДДС месяц'!$E:$E,'ДДС месяц'!$F:$F,$A$1,'ДДС месяц'!$J:$J,$A184,'ДДС месяц'!$C:$C,H$2)</f>
        <v>0</v>
      </c>
      <c r="I184" s="31">
        <f>SUMIFS('ДДС месяц'!$E:$E,'ДДС месяц'!$F:$F,$A$1,'ДДС месяц'!$J:$J,$A184,'ДДС месяц'!$C:$C,I$2)</f>
        <v>0</v>
      </c>
      <c r="J184" s="31">
        <f>SUMIFS('ДДС месяц'!$E:$E,'ДДС месяц'!$F:$F,$A$1,'ДДС месяц'!$J:$J,$A184,'ДДС месяц'!$C:$C,J$2)</f>
        <v>0</v>
      </c>
      <c r="K184" s="31">
        <f>SUMIFS('ДДС месяц'!$E:$E,'ДДС месяц'!$F:$F,$A$1,'ДДС месяц'!$J:$J,$A184,'ДДС месяц'!$C:$C,K$2)</f>
        <v>0</v>
      </c>
      <c r="L184" s="31">
        <f>SUMIFS('ДДС месяц'!$E:$E,'ДДС месяц'!$F:$F,$A$1,'ДДС месяц'!$J:$J,$A184,'ДДС месяц'!$C:$C,L$2)</f>
        <v>0</v>
      </c>
      <c r="M184" s="31">
        <f>SUMIFS('ДДС месяц'!$E:$E,'ДДС месяц'!$F:$F,$A$1,'ДДС месяц'!$J:$J,$A184,'ДДС месяц'!$C:$C,M$2)</f>
        <v>0</v>
      </c>
    </row>
    <row r="185" hidden="1">
      <c r="A185" s="30"/>
      <c r="B185" s="31">
        <f>SUMIFS('ДДС месяц'!$E:$E,'ДДС месяц'!$F:$F,$A$1,'ДДС месяц'!$J:$J,$A185,'ДДС месяц'!$C:$C,B$2)</f>
        <v>0</v>
      </c>
      <c r="C185" s="31">
        <f>SUMIFS('ДДС месяц'!$E:$E,'ДДС месяц'!$F:$F,$A$1,'ДДС месяц'!$J:$J,$A185,'ДДС месяц'!$C:$C,C$2)</f>
        <v>0</v>
      </c>
      <c r="D185" s="31">
        <f>SUMIFS('ДДС месяц'!$E:$E,'ДДС месяц'!$F:$F,$A$1,'ДДС месяц'!$J:$J,$A185,'ДДС месяц'!$C:$C,D$2)</f>
        <v>0</v>
      </c>
      <c r="E185" s="31">
        <f>SUMIFS('ДДС месяц'!$E:$E,'ДДС месяц'!$F:$F,$A$1,'ДДС месяц'!$J:$J,$A185,'ДДС месяц'!$C:$C,E$2)</f>
        <v>0</v>
      </c>
      <c r="F185" s="31">
        <f>SUMIFS('ДДС месяц'!$E:$E,'ДДС месяц'!$F:$F,$A$1,'ДДС месяц'!$J:$J,$A185,'ДДС месяц'!$C:$C,F$2)</f>
        <v>0</v>
      </c>
      <c r="G185" s="31">
        <f>SUMIFS('ДДС месяц'!$E:$E,'ДДС месяц'!$F:$F,$A$1,'ДДС месяц'!$J:$J,$A185,'ДДС месяц'!$C:$C,G$2)</f>
        <v>0</v>
      </c>
      <c r="H185" s="31">
        <f>SUMIFS('ДДС месяц'!$E:$E,'ДДС месяц'!$F:$F,$A$1,'ДДС месяц'!$J:$J,$A185,'ДДС месяц'!$C:$C,H$2)</f>
        <v>0</v>
      </c>
      <c r="I185" s="31">
        <f>SUMIFS('ДДС месяц'!$E:$E,'ДДС месяц'!$F:$F,$A$1,'ДДС месяц'!$J:$J,$A185,'ДДС месяц'!$C:$C,I$2)</f>
        <v>0</v>
      </c>
      <c r="J185" s="31">
        <f>SUMIFS('ДДС месяц'!$E:$E,'ДДС месяц'!$F:$F,$A$1,'ДДС месяц'!$J:$J,$A185,'ДДС месяц'!$C:$C,J$2)</f>
        <v>0</v>
      </c>
      <c r="K185" s="31">
        <f>SUMIFS('ДДС месяц'!$E:$E,'ДДС месяц'!$F:$F,$A$1,'ДДС месяц'!$J:$J,$A185,'ДДС месяц'!$C:$C,K$2)</f>
        <v>0</v>
      </c>
      <c r="L185" s="31">
        <f>SUMIFS('ДДС месяц'!$E:$E,'ДДС месяц'!$F:$F,$A$1,'ДДС месяц'!$J:$J,$A185,'ДДС месяц'!$C:$C,L$2)</f>
        <v>0</v>
      </c>
      <c r="M185" s="31">
        <f>SUMIFS('ДДС месяц'!$E:$E,'ДДС месяц'!$F:$F,$A$1,'ДДС месяц'!$J:$J,$A185,'ДДС месяц'!$C:$C,M$2)</f>
        <v>0</v>
      </c>
    </row>
    <row r="186" hidden="1">
      <c r="A186" s="30"/>
      <c r="B186" s="31">
        <f>SUMIFS('ДДС месяц'!$E:$E,'ДДС месяц'!$F:$F,$A$1,'ДДС месяц'!$J:$J,$A186,'ДДС месяц'!$C:$C,B$2)</f>
        <v>0</v>
      </c>
      <c r="C186" s="31">
        <f>SUMIFS('ДДС месяц'!$E:$E,'ДДС месяц'!$F:$F,$A$1,'ДДС месяц'!$J:$J,$A186,'ДДС месяц'!$C:$C,C$2)</f>
        <v>0</v>
      </c>
      <c r="D186" s="31">
        <f>SUMIFS('ДДС месяц'!$E:$E,'ДДС месяц'!$F:$F,$A$1,'ДДС месяц'!$J:$J,$A186,'ДДС месяц'!$C:$C,D$2)</f>
        <v>0</v>
      </c>
      <c r="E186" s="31">
        <f>SUMIFS('ДДС месяц'!$E:$E,'ДДС месяц'!$F:$F,$A$1,'ДДС месяц'!$J:$J,$A186,'ДДС месяц'!$C:$C,E$2)</f>
        <v>0</v>
      </c>
      <c r="F186" s="31">
        <f>SUMIFS('ДДС месяц'!$E:$E,'ДДС месяц'!$F:$F,$A$1,'ДДС месяц'!$J:$J,$A186,'ДДС месяц'!$C:$C,F$2)</f>
        <v>0</v>
      </c>
      <c r="G186" s="31">
        <f>SUMIFS('ДДС месяц'!$E:$E,'ДДС месяц'!$F:$F,$A$1,'ДДС месяц'!$J:$J,$A186,'ДДС месяц'!$C:$C,G$2)</f>
        <v>0</v>
      </c>
      <c r="H186" s="31">
        <f>SUMIFS('ДДС месяц'!$E:$E,'ДДС месяц'!$F:$F,$A$1,'ДДС месяц'!$J:$J,$A186,'ДДС месяц'!$C:$C,H$2)</f>
        <v>0</v>
      </c>
      <c r="I186" s="31">
        <f>SUMIFS('ДДС месяц'!$E:$E,'ДДС месяц'!$F:$F,$A$1,'ДДС месяц'!$J:$J,$A186,'ДДС месяц'!$C:$C,I$2)</f>
        <v>0</v>
      </c>
      <c r="J186" s="31">
        <f>SUMIFS('ДДС месяц'!$E:$E,'ДДС месяц'!$F:$F,$A$1,'ДДС месяц'!$J:$J,$A186,'ДДС месяц'!$C:$C,J$2)</f>
        <v>0</v>
      </c>
      <c r="K186" s="31">
        <f>SUMIFS('ДДС месяц'!$E:$E,'ДДС месяц'!$F:$F,$A$1,'ДДС месяц'!$J:$J,$A186,'ДДС месяц'!$C:$C,K$2)</f>
        <v>0</v>
      </c>
      <c r="L186" s="31">
        <f>SUMIFS('ДДС месяц'!$E:$E,'ДДС месяц'!$F:$F,$A$1,'ДДС месяц'!$J:$J,$A186,'ДДС месяц'!$C:$C,L$2)</f>
        <v>0</v>
      </c>
      <c r="M186" s="31">
        <f>SUMIFS('ДДС месяц'!$E:$E,'ДДС месяц'!$F:$F,$A$1,'ДДС месяц'!$J:$J,$A186,'ДДС месяц'!$C:$C,M$2)</f>
        <v>0</v>
      </c>
    </row>
    <row r="187" hidden="1">
      <c r="A187" s="30"/>
      <c r="B187" s="31">
        <f>SUMIFS('ДДС месяц'!$E:$E,'ДДС месяц'!$F:$F,$A$1,'ДДС месяц'!$J:$J,$A187,'ДДС месяц'!$C:$C,B$2)</f>
        <v>0</v>
      </c>
      <c r="C187" s="31">
        <f>SUMIFS('ДДС месяц'!$E:$E,'ДДС месяц'!$F:$F,$A$1,'ДДС месяц'!$J:$J,$A187,'ДДС месяц'!$C:$C,C$2)</f>
        <v>0</v>
      </c>
      <c r="D187" s="31">
        <f>SUMIFS('ДДС месяц'!$E:$E,'ДДС месяц'!$F:$F,$A$1,'ДДС месяц'!$J:$J,$A187,'ДДС месяц'!$C:$C,D$2)</f>
        <v>0</v>
      </c>
      <c r="E187" s="31">
        <f>SUMIFS('ДДС месяц'!$E:$E,'ДДС месяц'!$F:$F,$A$1,'ДДС месяц'!$J:$J,$A187,'ДДС месяц'!$C:$C,E$2)</f>
        <v>0</v>
      </c>
      <c r="F187" s="31">
        <f>SUMIFS('ДДС месяц'!$E:$E,'ДДС месяц'!$F:$F,$A$1,'ДДС месяц'!$J:$J,$A187,'ДДС месяц'!$C:$C,F$2)</f>
        <v>0</v>
      </c>
      <c r="G187" s="31">
        <f>SUMIFS('ДДС месяц'!$E:$E,'ДДС месяц'!$F:$F,$A$1,'ДДС месяц'!$J:$J,$A187,'ДДС месяц'!$C:$C,G$2)</f>
        <v>0</v>
      </c>
      <c r="H187" s="31">
        <f>SUMIFS('ДДС месяц'!$E:$E,'ДДС месяц'!$F:$F,$A$1,'ДДС месяц'!$J:$J,$A187,'ДДС месяц'!$C:$C,H$2)</f>
        <v>0</v>
      </c>
      <c r="I187" s="31">
        <f>SUMIFS('ДДС месяц'!$E:$E,'ДДС месяц'!$F:$F,$A$1,'ДДС месяц'!$J:$J,$A187,'ДДС месяц'!$C:$C,I$2)</f>
        <v>0</v>
      </c>
      <c r="J187" s="31">
        <f>SUMIFS('ДДС месяц'!$E:$E,'ДДС месяц'!$F:$F,$A$1,'ДДС месяц'!$J:$J,$A187,'ДДС месяц'!$C:$C,J$2)</f>
        <v>0</v>
      </c>
      <c r="K187" s="31">
        <f>SUMIFS('ДДС месяц'!$E:$E,'ДДС месяц'!$F:$F,$A$1,'ДДС месяц'!$J:$J,$A187,'ДДС месяц'!$C:$C,K$2)</f>
        <v>0</v>
      </c>
      <c r="L187" s="31">
        <f>SUMIFS('ДДС месяц'!$E:$E,'ДДС месяц'!$F:$F,$A$1,'ДДС месяц'!$J:$J,$A187,'ДДС месяц'!$C:$C,L$2)</f>
        <v>0</v>
      </c>
      <c r="M187" s="31">
        <f>SUMIFS('ДДС месяц'!$E:$E,'ДДС месяц'!$F:$F,$A$1,'ДДС месяц'!$J:$J,$A187,'ДДС месяц'!$C:$C,M$2)</f>
        <v>0</v>
      </c>
    </row>
    <row r="188" hidden="1">
      <c r="A188" s="30"/>
      <c r="B188" s="31">
        <f>SUMIFS('ДДС месяц'!$E:$E,'ДДС месяц'!$F:$F,$A$1,'ДДС месяц'!$J:$J,$A188,'ДДС месяц'!$C:$C,B$2)</f>
        <v>0</v>
      </c>
      <c r="C188" s="31">
        <f>SUMIFS('ДДС месяц'!$E:$E,'ДДС месяц'!$F:$F,$A$1,'ДДС месяц'!$J:$J,$A188,'ДДС месяц'!$C:$C,C$2)</f>
        <v>0</v>
      </c>
      <c r="D188" s="31">
        <f>SUMIFS('ДДС месяц'!$E:$E,'ДДС месяц'!$F:$F,$A$1,'ДДС месяц'!$J:$J,$A188,'ДДС месяц'!$C:$C,D$2)</f>
        <v>0</v>
      </c>
      <c r="E188" s="31">
        <f>SUMIFS('ДДС месяц'!$E:$E,'ДДС месяц'!$F:$F,$A$1,'ДДС месяц'!$J:$J,$A188,'ДДС месяц'!$C:$C,E$2)</f>
        <v>0</v>
      </c>
      <c r="F188" s="31">
        <f>SUMIFS('ДДС месяц'!$E:$E,'ДДС месяц'!$F:$F,$A$1,'ДДС месяц'!$J:$J,$A188,'ДДС месяц'!$C:$C,F$2)</f>
        <v>0</v>
      </c>
      <c r="G188" s="31">
        <f>SUMIFS('ДДС месяц'!$E:$E,'ДДС месяц'!$F:$F,$A$1,'ДДС месяц'!$J:$J,$A188,'ДДС месяц'!$C:$C,G$2)</f>
        <v>0</v>
      </c>
      <c r="H188" s="31">
        <f>SUMIFS('ДДС месяц'!$E:$E,'ДДС месяц'!$F:$F,$A$1,'ДДС месяц'!$J:$J,$A188,'ДДС месяц'!$C:$C,H$2)</f>
        <v>0</v>
      </c>
      <c r="I188" s="31">
        <f>SUMIFS('ДДС месяц'!$E:$E,'ДДС месяц'!$F:$F,$A$1,'ДДС месяц'!$J:$J,$A188,'ДДС месяц'!$C:$C,I$2)</f>
        <v>0</v>
      </c>
      <c r="J188" s="31">
        <f>SUMIFS('ДДС месяц'!$E:$E,'ДДС месяц'!$F:$F,$A$1,'ДДС месяц'!$J:$J,$A188,'ДДС месяц'!$C:$C,J$2)</f>
        <v>0</v>
      </c>
      <c r="K188" s="31">
        <f>SUMIFS('ДДС месяц'!$E:$E,'ДДС месяц'!$F:$F,$A$1,'ДДС месяц'!$J:$J,$A188,'ДДС месяц'!$C:$C,K$2)</f>
        <v>0</v>
      </c>
      <c r="L188" s="31">
        <f>SUMIFS('ДДС месяц'!$E:$E,'ДДС месяц'!$F:$F,$A$1,'ДДС месяц'!$J:$J,$A188,'ДДС месяц'!$C:$C,L$2)</f>
        <v>0</v>
      </c>
      <c r="M188" s="31">
        <f>SUMIFS('ДДС месяц'!$E:$E,'ДДС месяц'!$F:$F,$A$1,'ДДС месяц'!$J:$J,$A188,'ДДС месяц'!$C:$C,M$2)</f>
        <v>0</v>
      </c>
    </row>
    <row r="189" hidden="1">
      <c r="A189" s="30"/>
      <c r="B189" s="31">
        <f>SUMIFS('ДДС месяц'!$E:$E,'ДДС месяц'!$F:$F,$A$1,'ДДС месяц'!$J:$J,$A189,'ДДС месяц'!$C:$C,B$2)</f>
        <v>0</v>
      </c>
      <c r="C189" s="31">
        <f>SUMIFS('ДДС месяц'!$E:$E,'ДДС месяц'!$F:$F,$A$1,'ДДС месяц'!$J:$J,$A189,'ДДС месяц'!$C:$C,C$2)</f>
        <v>0</v>
      </c>
      <c r="D189" s="31">
        <f>SUMIFS('ДДС месяц'!$E:$E,'ДДС месяц'!$F:$F,$A$1,'ДДС месяц'!$J:$J,$A189,'ДДС месяц'!$C:$C,D$2)</f>
        <v>0</v>
      </c>
      <c r="E189" s="31">
        <f>SUMIFS('ДДС месяц'!$E:$E,'ДДС месяц'!$F:$F,$A$1,'ДДС месяц'!$J:$J,$A189,'ДДС месяц'!$C:$C,E$2)</f>
        <v>0</v>
      </c>
      <c r="F189" s="31">
        <f>SUMIFS('ДДС месяц'!$E:$E,'ДДС месяц'!$F:$F,$A$1,'ДДС месяц'!$J:$J,$A189,'ДДС месяц'!$C:$C,F$2)</f>
        <v>0</v>
      </c>
      <c r="G189" s="31">
        <f>SUMIFS('ДДС месяц'!$E:$E,'ДДС месяц'!$F:$F,$A$1,'ДДС месяц'!$J:$J,$A189,'ДДС месяц'!$C:$C,G$2)</f>
        <v>0</v>
      </c>
      <c r="H189" s="31">
        <f>SUMIFS('ДДС месяц'!$E:$E,'ДДС месяц'!$F:$F,$A$1,'ДДС месяц'!$J:$J,$A189,'ДДС месяц'!$C:$C,H$2)</f>
        <v>0</v>
      </c>
      <c r="I189" s="31">
        <f>SUMIFS('ДДС месяц'!$E:$E,'ДДС месяц'!$F:$F,$A$1,'ДДС месяц'!$J:$J,$A189,'ДДС месяц'!$C:$C,I$2)</f>
        <v>0</v>
      </c>
      <c r="J189" s="31">
        <f>SUMIFS('ДДС месяц'!$E:$E,'ДДС месяц'!$F:$F,$A$1,'ДДС месяц'!$J:$J,$A189,'ДДС месяц'!$C:$C,J$2)</f>
        <v>0</v>
      </c>
      <c r="K189" s="31">
        <f>SUMIFS('ДДС месяц'!$E:$E,'ДДС месяц'!$F:$F,$A$1,'ДДС месяц'!$J:$J,$A189,'ДДС месяц'!$C:$C,K$2)</f>
        <v>0</v>
      </c>
      <c r="L189" s="31">
        <f>SUMIFS('ДДС месяц'!$E:$E,'ДДС месяц'!$F:$F,$A$1,'ДДС месяц'!$J:$J,$A189,'ДДС месяц'!$C:$C,L$2)</f>
        <v>0</v>
      </c>
      <c r="M189" s="31">
        <f>SUMIFS('ДДС месяц'!$E:$E,'ДДС месяц'!$F:$F,$A$1,'ДДС месяц'!$J:$J,$A189,'ДДС месяц'!$C:$C,M$2)</f>
        <v>0</v>
      </c>
    </row>
    <row r="190" hidden="1">
      <c r="A190" s="30"/>
      <c r="B190" s="31">
        <f>SUMIFS('ДДС месяц'!$E:$E,'ДДС месяц'!$F:$F,$A$1,'ДДС месяц'!$J:$J,$A190,'ДДС месяц'!$C:$C,B$2)</f>
        <v>0</v>
      </c>
      <c r="C190" s="31">
        <f>SUMIFS('ДДС месяц'!$E:$E,'ДДС месяц'!$F:$F,$A$1,'ДДС месяц'!$J:$J,$A190,'ДДС месяц'!$C:$C,C$2)</f>
        <v>0</v>
      </c>
      <c r="D190" s="31">
        <f>SUMIFS('ДДС месяц'!$E:$E,'ДДС месяц'!$F:$F,$A$1,'ДДС месяц'!$J:$J,$A190,'ДДС месяц'!$C:$C,D$2)</f>
        <v>0</v>
      </c>
      <c r="E190" s="31">
        <f>SUMIFS('ДДС месяц'!$E:$E,'ДДС месяц'!$F:$F,$A$1,'ДДС месяц'!$J:$J,$A190,'ДДС месяц'!$C:$C,E$2)</f>
        <v>0</v>
      </c>
      <c r="F190" s="31">
        <f>SUMIFS('ДДС месяц'!$E:$E,'ДДС месяц'!$F:$F,$A$1,'ДДС месяц'!$J:$J,$A190,'ДДС месяц'!$C:$C,F$2)</f>
        <v>0</v>
      </c>
      <c r="G190" s="31">
        <f>SUMIFS('ДДС месяц'!$E:$E,'ДДС месяц'!$F:$F,$A$1,'ДДС месяц'!$J:$J,$A190,'ДДС месяц'!$C:$C,G$2)</f>
        <v>0</v>
      </c>
      <c r="H190" s="31">
        <f>SUMIFS('ДДС месяц'!$E:$E,'ДДС месяц'!$F:$F,$A$1,'ДДС месяц'!$J:$J,$A190,'ДДС месяц'!$C:$C,H$2)</f>
        <v>0</v>
      </c>
      <c r="I190" s="31">
        <f>SUMIFS('ДДС месяц'!$E:$E,'ДДС месяц'!$F:$F,$A$1,'ДДС месяц'!$J:$J,$A190,'ДДС месяц'!$C:$C,I$2)</f>
        <v>0</v>
      </c>
      <c r="J190" s="31">
        <f>SUMIFS('ДДС месяц'!$E:$E,'ДДС месяц'!$F:$F,$A$1,'ДДС месяц'!$J:$J,$A190,'ДДС месяц'!$C:$C,J$2)</f>
        <v>0</v>
      </c>
      <c r="K190" s="31">
        <f>SUMIFS('ДДС месяц'!$E:$E,'ДДС месяц'!$F:$F,$A$1,'ДДС месяц'!$J:$J,$A190,'ДДС месяц'!$C:$C,K$2)</f>
        <v>0</v>
      </c>
      <c r="L190" s="31">
        <f>SUMIFS('ДДС месяц'!$E:$E,'ДДС месяц'!$F:$F,$A$1,'ДДС месяц'!$J:$J,$A190,'ДДС месяц'!$C:$C,L$2)</f>
        <v>0</v>
      </c>
      <c r="M190" s="31">
        <f>SUMIFS('ДДС месяц'!$E:$E,'ДДС месяц'!$F:$F,$A$1,'ДДС месяц'!$J:$J,$A190,'ДДС месяц'!$C:$C,M$2)</f>
        <v>0</v>
      </c>
    </row>
    <row r="191" hidden="1">
      <c r="A191" s="30"/>
      <c r="B191" s="31">
        <f>SUMIFS('ДДС месяц'!$E:$E,'ДДС месяц'!$F:$F,$A$1,'ДДС месяц'!$J:$J,$A191,'ДДС месяц'!$C:$C,B$2)</f>
        <v>0</v>
      </c>
      <c r="C191" s="31">
        <f>SUMIFS('ДДС месяц'!$E:$E,'ДДС месяц'!$F:$F,$A$1,'ДДС месяц'!$J:$J,$A191,'ДДС месяц'!$C:$C,C$2)</f>
        <v>0</v>
      </c>
      <c r="D191" s="31">
        <f>SUMIFS('ДДС месяц'!$E:$E,'ДДС месяц'!$F:$F,$A$1,'ДДС месяц'!$J:$J,$A191,'ДДС месяц'!$C:$C,D$2)</f>
        <v>0</v>
      </c>
      <c r="E191" s="31">
        <f>SUMIFS('ДДС месяц'!$E:$E,'ДДС месяц'!$F:$F,$A$1,'ДДС месяц'!$J:$J,$A191,'ДДС месяц'!$C:$C,E$2)</f>
        <v>0</v>
      </c>
      <c r="F191" s="31">
        <f>SUMIFS('ДДС месяц'!$E:$E,'ДДС месяц'!$F:$F,$A$1,'ДДС месяц'!$J:$J,$A191,'ДДС месяц'!$C:$C,F$2)</f>
        <v>0</v>
      </c>
      <c r="G191" s="31">
        <f>SUMIFS('ДДС месяц'!$E:$E,'ДДС месяц'!$F:$F,$A$1,'ДДС месяц'!$J:$J,$A191,'ДДС месяц'!$C:$C,G$2)</f>
        <v>0</v>
      </c>
      <c r="H191" s="31">
        <f>SUMIFS('ДДС месяц'!$E:$E,'ДДС месяц'!$F:$F,$A$1,'ДДС месяц'!$J:$J,$A191,'ДДС месяц'!$C:$C,H$2)</f>
        <v>0</v>
      </c>
      <c r="I191" s="31">
        <f>SUMIFS('ДДС месяц'!$E:$E,'ДДС месяц'!$F:$F,$A$1,'ДДС месяц'!$J:$J,$A191,'ДДС месяц'!$C:$C,I$2)</f>
        <v>0</v>
      </c>
      <c r="J191" s="31">
        <f>SUMIFS('ДДС месяц'!$E:$E,'ДДС месяц'!$F:$F,$A$1,'ДДС месяц'!$J:$J,$A191,'ДДС месяц'!$C:$C,J$2)</f>
        <v>0</v>
      </c>
      <c r="K191" s="31">
        <f>SUMIFS('ДДС месяц'!$E:$E,'ДДС месяц'!$F:$F,$A$1,'ДДС месяц'!$J:$J,$A191,'ДДС месяц'!$C:$C,K$2)</f>
        <v>0</v>
      </c>
      <c r="L191" s="31">
        <f>SUMIFS('ДДС месяц'!$E:$E,'ДДС месяц'!$F:$F,$A$1,'ДДС месяц'!$J:$J,$A191,'ДДС месяц'!$C:$C,L$2)</f>
        <v>0</v>
      </c>
      <c r="M191" s="31">
        <f>SUMIFS('ДДС месяц'!$E:$E,'ДДС месяц'!$F:$F,$A$1,'ДДС месяц'!$J:$J,$A191,'ДДС месяц'!$C:$C,M$2)</f>
        <v>0</v>
      </c>
    </row>
    <row r="192" hidden="1">
      <c r="A192" s="30"/>
      <c r="B192" s="31">
        <f>SUMIFS('ДДС месяц'!$E:$E,'ДДС месяц'!$F:$F,$A$1,'ДДС месяц'!$J:$J,$A192,'ДДС месяц'!$C:$C,B$2)</f>
        <v>0</v>
      </c>
      <c r="C192" s="31">
        <f>SUMIFS('ДДС месяц'!$E:$E,'ДДС месяц'!$F:$F,$A$1,'ДДС месяц'!$J:$J,$A192,'ДДС месяц'!$C:$C,C$2)</f>
        <v>0</v>
      </c>
      <c r="D192" s="31">
        <f>SUMIFS('ДДС месяц'!$E:$E,'ДДС месяц'!$F:$F,$A$1,'ДДС месяц'!$J:$J,$A192,'ДДС месяц'!$C:$C,D$2)</f>
        <v>0</v>
      </c>
      <c r="E192" s="31">
        <f>SUMIFS('ДДС месяц'!$E:$E,'ДДС месяц'!$F:$F,$A$1,'ДДС месяц'!$J:$J,$A192,'ДДС месяц'!$C:$C,E$2)</f>
        <v>0</v>
      </c>
      <c r="F192" s="31">
        <f>SUMIFS('ДДС месяц'!$E:$E,'ДДС месяц'!$F:$F,$A$1,'ДДС месяц'!$J:$J,$A192,'ДДС месяц'!$C:$C,F$2)</f>
        <v>0</v>
      </c>
      <c r="G192" s="31">
        <f>SUMIFS('ДДС месяц'!$E:$E,'ДДС месяц'!$F:$F,$A$1,'ДДС месяц'!$J:$J,$A192,'ДДС месяц'!$C:$C,G$2)</f>
        <v>0</v>
      </c>
      <c r="H192" s="31">
        <f>SUMIFS('ДДС месяц'!$E:$E,'ДДС месяц'!$F:$F,$A$1,'ДДС месяц'!$J:$J,$A192,'ДДС месяц'!$C:$C,H$2)</f>
        <v>0</v>
      </c>
      <c r="I192" s="31">
        <f>SUMIFS('ДДС месяц'!$E:$E,'ДДС месяц'!$F:$F,$A$1,'ДДС месяц'!$J:$J,$A192,'ДДС месяц'!$C:$C,I$2)</f>
        <v>0</v>
      </c>
      <c r="J192" s="31">
        <f>SUMIFS('ДДС месяц'!$E:$E,'ДДС месяц'!$F:$F,$A$1,'ДДС месяц'!$J:$J,$A192,'ДДС месяц'!$C:$C,J$2)</f>
        <v>0</v>
      </c>
      <c r="K192" s="31">
        <f>SUMIFS('ДДС месяц'!$E:$E,'ДДС месяц'!$F:$F,$A$1,'ДДС месяц'!$J:$J,$A192,'ДДС месяц'!$C:$C,K$2)</f>
        <v>0</v>
      </c>
      <c r="L192" s="31">
        <f>SUMIFS('ДДС месяц'!$E:$E,'ДДС месяц'!$F:$F,$A$1,'ДДС месяц'!$J:$J,$A192,'ДДС месяц'!$C:$C,L$2)</f>
        <v>0</v>
      </c>
      <c r="M192" s="31">
        <f>SUMIFS('ДДС месяц'!$E:$E,'ДДС месяц'!$F:$F,$A$1,'ДДС месяц'!$J:$J,$A192,'ДДС месяц'!$C:$C,M$2)</f>
        <v>0</v>
      </c>
    </row>
    <row r="193" hidden="1">
      <c r="A193" s="30"/>
      <c r="B193" s="31">
        <f>SUMIFS('ДДС месяц'!$E:$E,'ДДС месяц'!$F:$F,$A$1,'ДДС месяц'!$J:$J,$A193,'ДДС месяц'!$C:$C,B$2)</f>
        <v>0</v>
      </c>
      <c r="C193" s="31">
        <f>SUMIFS('ДДС месяц'!$E:$E,'ДДС месяц'!$F:$F,$A$1,'ДДС месяц'!$J:$J,$A193,'ДДС месяц'!$C:$C,C$2)</f>
        <v>0</v>
      </c>
      <c r="D193" s="31">
        <f>SUMIFS('ДДС месяц'!$E:$E,'ДДС месяц'!$F:$F,$A$1,'ДДС месяц'!$J:$J,$A193,'ДДС месяц'!$C:$C,D$2)</f>
        <v>0</v>
      </c>
      <c r="E193" s="31">
        <f>SUMIFS('ДДС месяц'!$E:$E,'ДДС месяц'!$F:$F,$A$1,'ДДС месяц'!$J:$J,$A193,'ДДС месяц'!$C:$C,E$2)</f>
        <v>0</v>
      </c>
      <c r="F193" s="31">
        <f>SUMIFS('ДДС месяц'!$E:$E,'ДДС месяц'!$F:$F,$A$1,'ДДС месяц'!$J:$J,$A193,'ДДС месяц'!$C:$C,F$2)</f>
        <v>0</v>
      </c>
      <c r="G193" s="31">
        <f>SUMIFS('ДДС месяц'!$E:$E,'ДДС месяц'!$F:$F,$A$1,'ДДС месяц'!$J:$J,$A193,'ДДС месяц'!$C:$C,G$2)</f>
        <v>0</v>
      </c>
      <c r="H193" s="31">
        <f>SUMIFS('ДДС месяц'!$E:$E,'ДДС месяц'!$F:$F,$A$1,'ДДС месяц'!$J:$J,$A193,'ДДС месяц'!$C:$C,H$2)</f>
        <v>0</v>
      </c>
      <c r="I193" s="31">
        <f>SUMIFS('ДДС месяц'!$E:$E,'ДДС месяц'!$F:$F,$A$1,'ДДС месяц'!$J:$J,$A193,'ДДС месяц'!$C:$C,I$2)</f>
        <v>0</v>
      </c>
      <c r="J193" s="31">
        <f>SUMIFS('ДДС месяц'!$E:$E,'ДДС месяц'!$F:$F,$A$1,'ДДС месяц'!$J:$J,$A193,'ДДС месяц'!$C:$C,J$2)</f>
        <v>0</v>
      </c>
      <c r="K193" s="31">
        <f>SUMIFS('ДДС месяц'!$E:$E,'ДДС месяц'!$F:$F,$A$1,'ДДС месяц'!$J:$J,$A193,'ДДС месяц'!$C:$C,K$2)</f>
        <v>0</v>
      </c>
      <c r="L193" s="31">
        <f>SUMIFS('ДДС месяц'!$E:$E,'ДДС месяц'!$F:$F,$A$1,'ДДС месяц'!$J:$J,$A193,'ДДС месяц'!$C:$C,L$2)</f>
        <v>0</v>
      </c>
      <c r="M193" s="31">
        <f>SUMIFS('ДДС месяц'!$E:$E,'ДДС месяц'!$F:$F,$A$1,'ДДС месяц'!$J:$J,$A193,'ДДС месяц'!$C:$C,M$2)</f>
        <v>0</v>
      </c>
    </row>
    <row r="194" hidden="1">
      <c r="A194" s="30"/>
      <c r="B194" s="31">
        <f>SUMIFS('ДДС месяц'!$E:$E,'ДДС месяц'!$F:$F,$A$1,'ДДС месяц'!$J:$J,$A194,'ДДС месяц'!$C:$C,B$2)</f>
        <v>0</v>
      </c>
      <c r="C194" s="31">
        <f>SUMIFS('ДДС месяц'!$E:$E,'ДДС месяц'!$F:$F,$A$1,'ДДС месяц'!$J:$J,$A194,'ДДС месяц'!$C:$C,C$2)</f>
        <v>0</v>
      </c>
      <c r="D194" s="31">
        <f>SUMIFS('ДДС месяц'!$E:$E,'ДДС месяц'!$F:$F,$A$1,'ДДС месяц'!$J:$J,$A194,'ДДС месяц'!$C:$C,D$2)</f>
        <v>0</v>
      </c>
      <c r="E194" s="31">
        <f>SUMIFS('ДДС месяц'!$E:$E,'ДДС месяц'!$F:$F,$A$1,'ДДС месяц'!$J:$J,$A194,'ДДС месяц'!$C:$C,E$2)</f>
        <v>0</v>
      </c>
      <c r="F194" s="31">
        <f>SUMIFS('ДДС месяц'!$E:$E,'ДДС месяц'!$F:$F,$A$1,'ДДС месяц'!$J:$J,$A194,'ДДС месяц'!$C:$C,F$2)</f>
        <v>0</v>
      </c>
      <c r="G194" s="31">
        <f>SUMIFS('ДДС месяц'!$E:$E,'ДДС месяц'!$F:$F,$A$1,'ДДС месяц'!$J:$J,$A194,'ДДС месяц'!$C:$C,G$2)</f>
        <v>0</v>
      </c>
      <c r="H194" s="31">
        <f>SUMIFS('ДДС месяц'!$E:$E,'ДДС месяц'!$F:$F,$A$1,'ДДС месяц'!$J:$J,$A194,'ДДС месяц'!$C:$C,H$2)</f>
        <v>0</v>
      </c>
      <c r="I194" s="31">
        <f>SUMIFS('ДДС месяц'!$E:$E,'ДДС месяц'!$F:$F,$A$1,'ДДС месяц'!$J:$J,$A194,'ДДС месяц'!$C:$C,I$2)</f>
        <v>0</v>
      </c>
      <c r="J194" s="31">
        <f>SUMIFS('ДДС месяц'!$E:$E,'ДДС месяц'!$F:$F,$A$1,'ДДС месяц'!$J:$J,$A194,'ДДС месяц'!$C:$C,J$2)</f>
        <v>0</v>
      </c>
      <c r="K194" s="31">
        <f>SUMIFS('ДДС месяц'!$E:$E,'ДДС месяц'!$F:$F,$A$1,'ДДС месяц'!$J:$J,$A194,'ДДС месяц'!$C:$C,K$2)</f>
        <v>0</v>
      </c>
      <c r="L194" s="31">
        <f>SUMIFS('ДДС месяц'!$E:$E,'ДДС месяц'!$F:$F,$A$1,'ДДС месяц'!$J:$J,$A194,'ДДС месяц'!$C:$C,L$2)</f>
        <v>0</v>
      </c>
      <c r="M194" s="31">
        <f>SUMIFS('ДДС месяц'!$E:$E,'ДДС месяц'!$F:$F,$A$1,'ДДС месяц'!$J:$J,$A194,'ДДС месяц'!$C:$C,M$2)</f>
        <v>0</v>
      </c>
    </row>
    <row r="195" hidden="1">
      <c r="A195" s="30"/>
      <c r="B195" s="31">
        <f>SUMIFS('ДДС месяц'!$E:$E,'ДДС месяц'!$F:$F,$A$1,'ДДС месяц'!$J:$J,$A195,'ДДС месяц'!$C:$C,B$2)</f>
        <v>0</v>
      </c>
      <c r="C195" s="31">
        <f>SUMIFS('ДДС месяц'!$E:$E,'ДДС месяц'!$F:$F,$A$1,'ДДС месяц'!$J:$J,$A195,'ДДС месяц'!$C:$C,C$2)</f>
        <v>0</v>
      </c>
      <c r="D195" s="31">
        <f>SUMIFS('ДДС месяц'!$E:$E,'ДДС месяц'!$F:$F,$A$1,'ДДС месяц'!$J:$J,$A195,'ДДС месяц'!$C:$C,D$2)</f>
        <v>0</v>
      </c>
      <c r="E195" s="31">
        <f>SUMIFS('ДДС месяц'!$E:$E,'ДДС месяц'!$F:$F,$A$1,'ДДС месяц'!$J:$J,$A195,'ДДС месяц'!$C:$C,E$2)</f>
        <v>0</v>
      </c>
      <c r="F195" s="31">
        <f>SUMIFS('ДДС месяц'!$E:$E,'ДДС месяц'!$F:$F,$A$1,'ДДС месяц'!$J:$J,$A195,'ДДС месяц'!$C:$C,F$2)</f>
        <v>0</v>
      </c>
      <c r="G195" s="31">
        <f>SUMIFS('ДДС месяц'!$E:$E,'ДДС месяц'!$F:$F,$A$1,'ДДС месяц'!$J:$J,$A195,'ДДС месяц'!$C:$C,G$2)</f>
        <v>0</v>
      </c>
      <c r="H195" s="31">
        <f>SUMIFS('ДДС месяц'!$E:$E,'ДДС месяц'!$F:$F,$A$1,'ДДС месяц'!$J:$J,$A195,'ДДС месяц'!$C:$C,H$2)</f>
        <v>0</v>
      </c>
      <c r="I195" s="31">
        <f>SUMIFS('ДДС месяц'!$E:$E,'ДДС месяц'!$F:$F,$A$1,'ДДС месяц'!$J:$J,$A195,'ДДС месяц'!$C:$C,I$2)</f>
        <v>0</v>
      </c>
      <c r="J195" s="31">
        <f>SUMIFS('ДДС месяц'!$E:$E,'ДДС месяц'!$F:$F,$A$1,'ДДС месяц'!$J:$J,$A195,'ДДС месяц'!$C:$C,J$2)</f>
        <v>0</v>
      </c>
      <c r="K195" s="31">
        <f>SUMIFS('ДДС месяц'!$E:$E,'ДДС месяц'!$F:$F,$A$1,'ДДС месяц'!$J:$J,$A195,'ДДС месяц'!$C:$C,K$2)</f>
        <v>0</v>
      </c>
      <c r="L195" s="31">
        <f>SUMIFS('ДДС месяц'!$E:$E,'ДДС месяц'!$F:$F,$A$1,'ДДС месяц'!$J:$J,$A195,'ДДС месяц'!$C:$C,L$2)</f>
        <v>0</v>
      </c>
      <c r="M195" s="31">
        <f>SUMIFS('ДДС месяц'!$E:$E,'ДДС месяц'!$F:$F,$A$1,'ДДС месяц'!$J:$J,$A195,'ДДС месяц'!$C:$C,M$2)</f>
        <v>0</v>
      </c>
    </row>
    <row r="196" hidden="1">
      <c r="A196" s="30"/>
      <c r="B196" s="31">
        <f>SUMIFS('ДДС месяц'!$E:$E,'ДДС месяц'!$F:$F,$A$1,'ДДС месяц'!$J:$J,$A196,'ДДС месяц'!$C:$C,B$2)</f>
        <v>0</v>
      </c>
      <c r="C196" s="31">
        <f>SUMIFS('ДДС месяц'!$E:$E,'ДДС месяц'!$F:$F,$A$1,'ДДС месяц'!$J:$J,$A196,'ДДС месяц'!$C:$C,C$2)</f>
        <v>0</v>
      </c>
      <c r="D196" s="31">
        <f>SUMIFS('ДДС месяц'!$E:$E,'ДДС месяц'!$F:$F,$A$1,'ДДС месяц'!$J:$J,$A196,'ДДС месяц'!$C:$C,D$2)</f>
        <v>0</v>
      </c>
      <c r="E196" s="31">
        <f>SUMIFS('ДДС месяц'!$E:$E,'ДДС месяц'!$F:$F,$A$1,'ДДС месяц'!$J:$J,$A196,'ДДС месяц'!$C:$C,E$2)</f>
        <v>0</v>
      </c>
      <c r="F196" s="31">
        <f>SUMIFS('ДДС месяц'!$E:$E,'ДДС месяц'!$F:$F,$A$1,'ДДС месяц'!$J:$J,$A196,'ДДС месяц'!$C:$C,F$2)</f>
        <v>0</v>
      </c>
      <c r="G196" s="31">
        <f>SUMIFS('ДДС месяц'!$E:$E,'ДДС месяц'!$F:$F,$A$1,'ДДС месяц'!$J:$J,$A196,'ДДС месяц'!$C:$C,G$2)</f>
        <v>0</v>
      </c>
      <c r="H196" s="31">
        <f>SUMIFS('ДДС месяц'!$E:$E,'ДДС месяц'!$F:$F,$A$1,'ДДС месяц'!$J:$J,$A196,'ДДС месяц'!$C:$C,H$2)</f>
        <v>0</v>
      </c>
      <c r="I196" s="31">
        <f>SUMIFS('ДДС месяц'!$E:$E,'ДДС месяц'!$F:$F,$A$1,'ДДС месяц'!$J:$J,$A196,'ДДС месяц'!$C:$C,I$2)</f>
        <v>0</v>
      </c>
      <c r="J196" s="31">
        <f>SUMIFS('ДДС месяц'!$E:$E,'ДДС месяц'!$F:$F,$A$1,'ДДС месяц'!$J:$J,$A196,'ДДС месяц'!$C:$C,J$2)</f>
        <v>0</v>
      </c>
      <c r="K196" s="31">
        <f>SUMIFS('ДДС месяц'!$E:$E,'ДДС месяц'!$F:$F,$A$1,'ДДС месяц'!$J:$J,$A196,'ДДС месяц'!$C:$C,K$2)</f>
        <v>0</v>
      </c>
      <c r="L196" s="31">
        <f>SUMIFS('ДДС месяц'!$E:$E,'ДДС месяц'!$F:$F,$A$1,'ДДС месяц'!$J:$J,$A196,'ДДС месяц'!$C:$C,L$2)</f>
        <v>0</v>
      </c>
      <c r="M196" s="31">
        <f>SUMIFS('ДДС месяц'!$E:$E,'ДДС месяц'!$F:$F,$A$1,'ДДС месяц'!$J:$J,$A196,'ДДС месяц'!$C:$C,M$2)</f>
        <v>0</v>
      </c>
    </row>
    <row r="197" hidden="1">
      <c r="A197" s="30"/>
      <c r="B197" s="31">
        <f>SUMIFS('ДДС месяц'!$E:$E,'ДДС месяц'!$F:$F,$A$1,'ДДС месяц'!$J:$J,$A197,'ДДС месяц'!$C:$C,B$2)</f>
        <v>0</v>
      </c>
      <c r="C197" s="31">
        <f>SUMIFS('ДДС месяц'!$E:$E,'ДДС месяц'!$F:$F,$A$1,'ДДС месяц'!$J:$J,$A197,'ДДС месяц'!$C:$C,C$2)</f>
        <v>0</v>
      </c>
      <c r="D197" s="31">
        <f>SUMIFS('ДДС месяц'!$E:$E,'ДДС месяц'!$F:$F,$A$1,'ДДС месяц'!$J:$J,$A197,'ДДС месяц'!$C:$C,D$2)</f>
        <v>0</v>
      </c>
      <c r="E197" s="31">
        <f>SUMIFS('ДДС месяц'!$E:$E,'ДДС месяц'!$F:$F,$A$1,'ДДС месяц'!$J:$J,$A197,'ДДС месяц'!$C:$C,E$2)</f>
        <v>0</v>
      </c>
      <c r="F197" s="31">
        <f>SUMIFS('ДДС месяц'!$E:$E,'ДДС месяц'!$F:$F,$A$1,'ДДС месяц'!$J:$J,$A197,'ДДС месяц'!$C:$C,F$2)</f>
        <v>0</v>
      </c>
      <c r="G197" s="31">
        <f>SUMIFS('ДДС месяц'!$E:$E,'ДДС месяц'!$F:$F,$A$1,'ДДС месяц'!$J:$J,$A197,'ДДС месяц'!$C:$C,G$2)</f>
        <v>0</v>
      </c>
      <c r="H197" s="31">
        <f>SUMIFS('ДДС месяц'!$E:$E,'ДДС месяц'!$F:$F,$A$1,'ДДС месяц'!$J:$J,$A197,'ДДС месяц'!$C:$C,H$2)</f>
        <v>0</v>
      </c>
      <c r="I197" s="31">
        <f>SUMIFS('ДДС месяц'!$E:$E,'ДДС месяц'!$F:$F,$A$1,'ДДС месяц'!$J:$J,$A197,'ДДС месяц'!$C:$C,I$2)</f>
        <v>0</v>
      </c>
      <c r="J197" s="31">
        <f>SUMIFS('ДДС месяц'!$E:$E,'ДДС месяц'!$F:$F,$A$1,'ДДС месяц'!$J:$J,$A197,'ДДС месяц'!$C:$C,J$2)</f>
        <v>0</v>
      </c>
      <c r="K197" s="31">
        <f>SUMIFS('ДДС месяц'!$E:$E,'ДДС месяц'!$F:$F,$A$1,'ДДС месяц'!$J:$J,$A197,'ДДС месяц'!$C:$C,K$2)</f>
        <v>0</v>
      </c>
      <c r="L197" s="31">
        <f>SUMIFS('ДДС месяц'!$E:$E,'ДДС месяц'!$F:$F,$A$1,'ДДС месяц'!$J:$J,$A197,'ДДС месяц'!$C:$C,L$2)</f>
        <v>0</v>
      </c>
      <c r="M197" s="31">
        <f>SUMIFS('ДДС месяц'!$E:$E,'ДДС месяц'!$F:$F,$A$1,'ДДС месяц'!$J:$J,$A197,'ДДС месяц'!$C:$C,M$2)</f>
        <v>0</v>
      </c>
    </row>
    <row r="198" hidden="1">
      <c r="A198" s="30"/>
      <c r="B198" s="31">
        <f>SUMIFS('ДДС месяц'!$E:$E,'ДДС месяц'!$F:$F,$A$1,'ДДС месяц'!$J:$J,$A198,'ДДС месяц'!$C:$C,B$2)</f>
        <v>0</v>
      </c>
      <c r="C198" s="31">
        <f>SUMIFS('ДДС месяц'!$E:$E,'ДДС месяц'!$F:$F,$A$1,'ДДС месяц'!$J:$J,$A198,'ДДС месяц'!$C:$C,C$2)</f>
        <v>0</v>
      </c>
      <c r="D198" s="31">
        <f>SUMIFS('ДДС месяц'!$E:$E,'ДДС месяц'!$F:$F,$A$1,'ДДС месяц'!$J:$J,$A198,'ДДС месяц'!$C:$C,D$2)</f>
        <v>0</v>
      </c>
      <c r="E198" s="31">
        <f>SUMIFS('ДДС месяц'!$E:$E,'ДДС месяц'!$F:$F,$A$1,'ДДС месяц'!$J:$J,$A198,'ДДС месяц'!$C:$C,E$2)</f>
        <v>0</v>
      </c>
      <c r="F198" s="31">
        <f>SUMIFS('ДДС месяц'!$E:$E,'ДДС месяц'!$F:$F,$A$1,'ДДС месяц'!$J:$J,$A198,'ДДС месяц'!$C:$C,F$2)</f>
        <v>0</v>
      </c>
      <c r="G198" s="31">
        <f>SUMIFS('ДДС месяц'!$E:$E,'ДДС месяц'!$F:$F,$A$1,'ДДС месяц'!$J:$J,$A198,'ДДС месяц'!$C:$C,G$2)</f>
        <v>0</v>
      </c>
      <c r="H198" s="31">
        <f>SUMIFS('ДДС месяц'!$E:$E,'ДДС месяц'!$F:$F,$A$1,'ДДС месяц'!$J:$J,$A198,'ДДС месяц'!$C:$C,H$2)</f>
        <v>0</v>
      </c>
      <c r="I198" s="31">
        <f>SUMIFS('ДДС месяц'!$E:$E,'ДДС месяц'!$F:$F,$A$1,'ДДС месяц'!$J:$J,$A198,'ДДС месяц'!$C:$C,I$2)</f>
        <v>0</v>
      </c>
      <c r="J198" s="31">
        <f>SUMIFS('ДДС месяц'!$E:$E,'ДДС месяц'!$F:$F,$A$1,'ДДС месяц'!$J:$J,$A198,'ДДС месяц'!$C:$C,J$2)</f>
        <v>0</v>
      </c>
      <c r="K198" s="31">
        <f>SUMIFS('ДДС месяц'!$E:$E,'ДДС месяц'!$F:$F,$A$1,'ДДС месяц'!$J:$J,$A198,'ДДС месяц'!$C:$C,K$2)</f>
        <v>0</v>
      </c>
      <c r="L198" s="31">
        <f>SUMIFS('ДДС месяц'!$E:$E,'ДДС месяц'!$F:$F,$A$1,'ДДС месяц'!$J:$J,$A198,'ДДС месяц'!$C:$C,L$2)</f>
        <v>0</v>
      </c>
      <c r="M198" s="31">
        <f>SUMIFS('ДДС месяц'!$E:$E,'ДДС месяц'!$F:$F,$A$1,'ДДС месяц'!$J:$J,$A198,'ДДС месяц'!$C:$C,M$2)</f>
        <v>0</v>
      </c>
    </row>
    <row r="199" hidden="1">
      <c r="A199" s="30"/>
      <c r="B199" s="31">
        <f>SUMIFS('ДДС месяц'!$E:$E,'ДДС месяц'!$F:$F,$A$1,'ДДС месяц'!$J:$J,$A199,'ДДС месяц'!$C:$C,B$2)</f>
        <v>0</v>
      </c>
      <c r="C199" s="31">
        <f>SUMIFS('ДДС месяц'!$E:$E,'ДДС месяц'!$F:$F,$A$1,'ДДС месяц'!$J:$J,$A199,'ДДС месяц'!$C:$C,C$2)</f>
        <v>0</v>
      </c>
      <c r="D199" s="31">
        <f>SUMIFS('ДДС месяц'!$E:$E,'ДДС месяц'!$F:$F,$A$1,'ДДС месяц'!$J:$J,$A199,'ДДС месяц'!$C:$C,D$2)</f>
        <v>0</v>
      </c>
      <c r="E199" s="31">
        <f>SUMIFS('ДДС месяц'!$E:$E,'ДДС месяц'!$F:$F,$A$1,'ДДС месяц'!$J:$J,$A199,'ДДС месяц'!$C:$C,E$2)</f>
        <v>0</v>
      </c>
      <c r="F199" s="31">
        <f>SUMIFS('ДДС месяц'!$E:$E,'ДДС месяц'!$F:$F,$A$1,'ДДС месяц'!$J:$J,$A199,'ДДС месяц'!$C:$C,F$2)</f>
        <v>0</v>
      </c>
      <c r="G199" s="31">
        <f>SUMIFS('ДДС месяц'!$E:$E,'ДДС месяц'!$F:$F,$A$1,'ДДС месяц'!$J:$J,$A199,'ДДС месяц'!$C:$C,G$2)</f>
        <v>0</v>
      </c>
      <c r="H199" s="31">
        <f>SUMIFS('ДДС месяц'!$E:$E,'ДДС месяц'!$F:$F,$A$1,'ДДС месяц'!$J:$J,$A199,'ДДС месяц'!$C:$C,H$2)</f>
        <v>0</v>
      </c>
      <c r="I199" s="31">
        <f>SUMIFS('ДДС месяц'!$E:$E,'ДДС месяц'!$F:$F,$A$1,'ДДС месяц'!$J:$J,$A199,'ДДС месяц'!$C:$C,I$2)</f>
        <v>0</v>
      </c>
      <c r="J199" s="31">
        <f>SUMIFS('ДДС месяц'!$E:$E,'ДДС месяц'!$F:$F,$A$1,'ДДС месяц'!$J:$J,$A199,'ДДС месяц'!$C:$C,J$2)</f>
        <v>0</v>
      </c>
      <c r="K199" s="31">
        <f>SUMIFS('ДДС месяц'!$E:$E,'ДДС месяц'!$F:$F,$A$1,'ДДС месяц'!$J:$J,$A199,'ДДС месяц'!$C:$C,K$2)</f>
        <v>0</v>
      </c>
      <c r="L199" s="31">
        <f>SUMIFS('ДДС месяц'!$E:$E,'ДДС месяц'!$F:$F,$A$1,'ДДС месяц'!$J:$J,$A199,'ДДС месяц'!$C:$C,L$2)</f>
        <v>0</v>
      </c>
      <c r="M199" s="31">
        <f>SUMIFS('ДДС месяц'!$E:$E,'ДДС месяц'!$F:$F,$A$1,'ДДС месяц'!$J:$J,$A199,'ДДС месяц'!$C:$C,M$2)</f>
        <v>0</v>
      </c>
    </row>
    <row r="200" hidden="1">
      <c r="A200" s="30"/>
      <c r="B200" s="31">
        <f>SUMIFS('ДДС месяц'!$E:$E,'ДДС месяц'!$F:$F,$A$1,'ДДС месяц'!$J:$J,$A200,'ДДС месяц'!$C:$C,B$2)</f>
        <v>0</v>
      </c>
      <c r="C200" s="31">
        <f>SUMIFS('ДДС месяц'!$E:$E,'ДДС месяц'!$F:$F,$A$1,'ДДС месяц'!$J:$J,$A200,'ДДС месяц'!$C:$C,C$2)</f>
        <v>0</v>
      </c>
      <c r="D200" s="31">
        <f>SUMIFS('ДДС месяц'!$E:$E,'ДДС месяц'!$F:$F,$A$1,'ДДС месяц'!$J:$J,$A200,'ДДС месяц'!$C:$C,D$2)</f>
        <v>0</v>
      </c>
      <c r="E200" s="31">
        <f>SUMIFS('ДДС месяц'!$E:$E,'ДДС месяц'!$F:$F,$A$1,'ДДС месяц'!$J:$J,$A200,'ДДС месяц'!$C:$C,E$2)</f>
        <v>0</v>
      </c>
      <c r="F200" s="31">
        <f>SUMIFS('ДДС месяц'!$E:$E,'ДДС месяц'!$F:$F,$A$1,'ДДС месяц'!$J:$J,$A200,'ДДС месяц'!$C:$C,F$2)</f>
        <v>0</v>
      </c>
      <c r="G200" s="31">
        <f>SUMIFS('ДДС месяц'!$E:$E,'ДДС месяц'!$F:$F,$A$1,'ДДС месяц'!$J:$J,$A200,'ДДС месяц'!$C:$C,G$2)</f>
        <v>0</v>
      </c>
      <c r="H200" s="31">
        <f>SUMIFS('ДДС месяц'!$E:$E,'ДДС месяц'!$F:$F,$A$1,'ДДС месяц'!$J:$J,$A200,'ДДС месяц'!$C:$C,H$2)</f>
        <v>0</v>
      </c>
      <c r="I200" s="31">
        <f>SUMIFS('ДДС месяц'!$E:$E,'ДДС месяц'!$F:$F,$A$1,'ДДС месяц'!$J:$J,$A200,'ДДС месяц'!$C:$C,I$2)</f>
        <v>0</v>
      </c>
      <c r="J200" s="31">
        <f>SUMIFS('ДДС месяц'!$E:$E,'ДДС месяц'!$F:$F,$A$1,'ДДС месяц'!$J:$J,$A200,'ДДС месяц'!$C:$C,J$2)</f>
        <v>0</v>
      </c>
      <c r="K200" s="31">
        <f>SUMIFS('ДДС месяц'!$E:$E,'ДДС месяц'!$F:$F,$A$1,'ДДС месяц'!$J:$J,$A200,'ДДС месяц'!$C:$C,K$2)</f>
        <v>0</v>
      </c>
      <c r="L200" s="31">
        <f>SUMIFS('ДДС месяц'!$E:$E,'ДДС месяц'!$F:$F,$A$1,'ДДС месяц'!$J:$J,$A200,'ДДС месяц'!$C:$C,L$2)</f>
        <v>0</v>
      </c>
      <c r="M200" s="31">
        <f>SUMIFS('ДДС месяц'!$E:$E,'ДДС месяц'!$F:$F,$A$1,'ДДС месяц'!$J:$J,$A200,'ДДС месяц'!$C:$C,M$2)</f>
        <v>0</v>
      </c>
    </row>
    <row r="201" hidden="1">
      <c r="A201" s="30"/>
      <c r="B201" s="31">
        <f>SUMIFS('ДДС месяц'!$E:$E,'ДДС месяц'!$F:$F,$A$1,'ДДС месяц'!$J:$J,$A201,'ДДС месяц'!$C:$C,B$2)</f>
        <v>0</v>
      </c>
      <c r="C201" s="31">
        <f>SUMIFS('ДДС месяц'!$E:$E,'ДДС месяц'!$F:$F,$A$1,'ДДС месяц'!$J:$J,$A201,'ДДС месяц'!$C:$C,C$2)</f>
        <v>0</v>
      </c>
      <c r="D201" s="31">
        <f>SUMIFS('ДДС месяц'!$E:$E,'ДДС месяц'!$F:$F,$A$1,'ДДС месяц'!$J:$J,$A201,'ДДС месяц'!$C:$C,D$2)</f>
        <v>0</v>
      </c>
      <c r="E201" s="31">
        <f>SUMIFS('ДДС месяц'!$E:$E,'ДДС месяц'!$F:$F,$A$1,'ДДС месяц'!$J:$J,$A201,'ДДС месяц'!$C:$C,E$2)</f>
        <v>0</v>
      </c>
      <c r="F201" s="31">
        <f>SUMIFS('ДДС месяц'!$E:$E,'ДДС месяц'!$F:$F,$A$1,'ДДС месяц'!$J:$J,$A201,'ДДС месяц'!$C:$C,F$2)</f>
        <v>0</v>
      </c>
      <c r="G201" s="31">
        <f>SUMIFS('ДДС месяц'!$E:$E,'ДДС месяц'!$F:$F,$A$1,'ДДС месяц'!$J:$J,$A201,'ДДС месяц'!$C:$C,G$2)</f>
        <v>0</v>
      </c>
      <c r="H201" s="31">
        <f>SUMIFS('ДДС месяц'!$E:$E,'ДДС месяц'!$F:$F,$A$1,'ДДС месяц'!$J:$J,$A201,'ДДС месяц'!$C:$C,H$2)</f>
        <v>0</v>
      </c>
      <c r="I201" s="31">
        <f>SUMIFS('ДДС месяц'!$E:$E,'ДДС месяц'!$F:$F,$A$1,'ДДС месяц'!$J:$J,$A201,'ДДС месяц'!$C:$C,I$2)</f>
        <v>0</v>
      </c>
      <c r="J201" s="31">
        <f>SUMIFS('ДДС месяц'!$E:$E,'ДДС месяц'!$F:$F,$A$1,'ДДС месяц'!$J:$J,$A201,'ДДС месяц'!$C:$C,J$2)</f>
        <v>0</v>
      </c>
      <c r="K201" s="31">
        <f>SUMIFS('ДДС месяц'!$E:$E,'ДДС месяц'!$F:$F,$A$1,'ДДС месяц'!$J:$J,$A201,'ДДС месяц'!$C:$C,K$2)</f>
        <v>0</v>
      </c>
      <c r="L201" s="31">
        <f>SUMIFS('ДДС месяц'!$E:$E,'ДДС месяц'!$F:$F,$A$1,'ДДС месяц'!$J:$J,$A201,'ДДС месяц'!$C:$C,L$2)</f>
        <v>0</v>
      </c>
      <c r="M201" s="31">
        <f>SUMIFS('ДДС месяц'!$E:$E,'ДДС месяц'!$F:$F,$A$1,'ДДС месяц'!$J:$J,$A201,'ДДС месяц'!$C:$C,M$2)</f>
        <v>0</v>
      </c>
    </row>
    <row r="202" hidden="1">
      <c r="A202" s="30"/>
      <c r="B202" s="31">
        <f>SUMIFS('ДДС месяц'!$E:$E,'ДДС месяц'!$F:$F,$A$1,'ДДС месяц'!$J:$J,$A202,'ДДС месяц'!$C:$C,B$2)</f>
        <v>0</v>
      </c>
      <c r="C202" s="31">
        <f>SUMIFS('ДДС месяц'!$E:$E,'ДДС месяц'!$F:$F,$A$1,'ДДС месяц'!$J:$J,$A202,'ДДС месяц'!$C:$C,C$2)</f>
        <v>0</v>
      </c>
      <c r="D202" s="31">
        <f>SUMIFS('ДДС месяц'!$E:$E,'ДДС месяц'!$F:$F,$A$1,'ДДС месяц'!$J:$J,$A202,'ДДС месяц'!$C:$C,D$2)</f>
        <v>0</v>
      </c>
      <c r="E202" s="31">
        <f>SUMIFS('ДДС месяц'!$E:$E,'ДДС месяц'!$F:$F,$A$1,'ДДС месяц'!$J:$J,$A202,'ДДС месяц'!$C:$C,E$2)</f>
        <v>0</v>
      </c>
      <c r="F202" s="31">
        <f>SUMIFS('ДДС месяц'!$E:$E,'ДДС месяц'!$F:$F,$A$1,'ДДС месяц'!$J:$J,$A202,'ДДС месяц'!$C:$C,F$2)</f>
        <v>0</v>
      </c>
      <c r="G202" s="31">
        <f>SUMIFS('ДДС месяц'!$E:$E,'ДДС месяц'!$F:$F,$A$1,'ДДС месяц'!$J:$J,$A202,'ДДС месяц'!$C:$C,G$2)</f>
        <v>0</v>
      </c>
      <c r="H202" s="31">
        <f>SUMIFS('ДДС месяц'!$E:$E,'ДДС месяц'!$F:$F,$A$1,'ДДС месяц'!$J:$J,$A202,'ДДС месяц'!$C:$C,H$2)</f>
        <v>0</v>
      </c>
      <c r="I202" s="31">
        <f>SUMIFS('ДДС месяц'!$E:$E,'ДДС месяц'!$F:$F,$A$1,'ДДС месяц'!$J:$J,$A202,'ДДС месяц'!$C:$C,I$2)</f>
        <v>0</v>
      </c>
      <c r="J202" s="31">
        <f>SUMIFS('ДДС месяц'!$E:$E,'ДДС месяц'!$F:$F,$A$1,'ДДС месяц'!$J:$J,$A202,'ДДС месяц'!$C:$C,J$2)</f>
        <v>0</v>
      </c>
      <c r="K202" s="31">
        <f>SUMIFS('ДДС месяц'!$E:$E,'ДДС месяц'!$F:$F,$A$1,'ДДС месяц'!$J:$J,$A202,'ДДС месяц'!$C:$C,K$2)</f>
        <v>0</v>
      </c>
      <c r="L202" s="31">
        <f>SUMIFS('ДДС месяц'!$E:$E,'ДДС месяц'!$F:$F,$A$1,'ДДС месяц'!$J:$J,$A202,'ДДС месяц'!$C:$C,L$2)</f>
        <v>0</v>
      </c>
      <c r="M202" s="31">
        <f>SUMIFS('ДДС месяц'!$E:$E,'ДДС месяц'!$F:$F,$A$1,'ДДС месяц'!$J:$J,$A202,'ДДС месяц'!$C:$C,M$2)</f>
        <v>0</v>
      </c>
    </row>
    <row r="203" hidden="1">
      <c r="A203" s="30"/>
      <c r="B203" s="31">
        <f>SUMIFS('ДДС месяц'!$E:$E,'ДДС месяц'!$F:$F,$A$1,'ДДС месяц'!$J:$J,$A203,'ДДС месяц'!$C:$C,B$2)</f>
        <v>0</v>
      </c>
      <c r="C203" s="31">
        <f>SUMIFS('ДДС месяц'!$E:$E,'ДДС месяц'!$F:$F,$A$1,'ДДС месяц'!$J:$J,$A203,'ДДС месяц'!$C:$C,C$2)</f>
        <v>0</v>
      </c>
      <c r="D203" s="31">
        <f>SUMIFS('ДДС месяц'!$E:$E,'ДДС месяц'!$F:$F,$A$1,'ДДС месяц'!$J:$J,$A203,'ДДС месяц'!$C:$C,D$2)</f>
        <v>0</v>
      </c>
      <c r="E203" s="31">
        <f>SUMIFS('ДДС месяц'!$E:$E,'ДДС месяц'!$F:$F,$A$1,'ДДС месяц'!$J:$J,$A203,'ДДС месяц'!$C:$C,E$2)</f>
        <v>0</v>
      </c>
      <c r="F203" s="31">
        <f>SUMIFS('ДДС месяц'!$E:$E,'ДДС месяц'!$F:$F,$A$1,'ДДС месяц'!$J:$J,$A203,'ДДС месяц'!$C:$C,F$2)</f>
        <v>0</v>
      </c>
      <c r="G203" s="31">
        <f>SUMIFS('ДДС месяц'!$E:$E,'ДДС месяц'!$F:$F,$A$1,'ДДС месяц'!$J:$J,$A203,'ДДС месяц'!$C:$C,G$2)</f>
        <v>0</v>
      </c>
      <c r="H203" s="31">
        <f>SUMIFS('ДДС месяц'!$E:$E,'ДДС месяц'!$F:$F,$A$1,'ДДС месяц'!$J:$J,$A203,'ДДС месяц'!$C:$C,H$2)</f>
        <v>0</v>
      </c>
      <c r="I203" s="31">
        <f>SUMIFS('ДДС месяц'!$E:$E,'ДДС месяц'!$F:$F,$A$1,'ДДС месяц'!$J:$J,$A203,'ДДС месяц'!$C:$C,I$2)</f>
        <v>0</v>
      </c>
      <c r="J203" s="31">
        <f>SUMIFS('ДДС месяц'!$E:$E,'ДДС месяц'!$F:$F,$A$1,'ДДС месяц'!$J:$J,$A203,'ДДС месяц'!$C:$C,J$2)</f>
        <v>0</v>
      </c>
      <c r="K203" s="31">
        <f>SUMIFS('ДДС месяц'!$E:$E,'ДДС месяц'!$F:$F,$A$1,'ДДС месяц'!$J:$J,$A203,'ДДС месяц'!$C:$C,K$2)</f>
        <v>0</v>
      </c>
      <c r="L203" s="31">
        <f>SUMIFS('ДДС месяц'!$E:$E,'ДДС месяц'!$F:$F,$A$1,'ДДС месяц'!$J:$J,$A203,'ДДС месяц'!$C:$C,L$2)</f>
        <v>0</v>
      </c>
      <c r="M203" s="31">
        <f>SUMIFS('ДДС месяц'!$E:$E,'ДДС месяц'!$F:$F,$A$1,'ДДС месяц'!$J:$J,$A203,'ДДС месяц'!$C:$C,M$2)</f>
        <v>0</v>
      </c>
    </row>
    <row r="204" hidden="1">
      <c r="A204" s="30"/>
      <c r="B204" s="31">
        <f>SUMIFS('ДДС месяц'!$E:$E,'ДДС месяц'!$F:$F,$A$1,'ДДС месяц'!$J:$J,$A204,'ДДС месяц'!$C:$C,B$2)</f>
        <v>0</v>
      </c>
      <c r="C204" s="31">
        <f>SUMIFS('ДДС месяц'!$E:$E,'ДДС месяц'!$F:$F,$A$1,'ДДС месяц'!$J:$J,$A204,'ДДС месяц'!$C:$C,C$2)</f>
        <v>0</v>
      </c>
      <c r="D204" s="31">
        <f>SUMIFS('ДДС месяц'!$E:$E,'ДДС месяц'!$F:$F,$A$1,'ДДС месяц'!$J:$J,$A204,'ДДС месяц'!$C:$C,D$2)</f>
        <v>0</v>
      </c>
      <c r="E204" s="31">
        <f>SUMIFS('ДДС месяц'!$E:$E,'ДДС месяц'!$F:$F,$A$1,'ДДС месяц'!$J:$J,$A204,'ДДС месяц'!$C:$C,E$2)</f>
        <v>0</v>
      </c>
      <c r="F204" s="31">
        <f>SUMIFS('ДДС месяц'!$E:$E,'ДДС месяц'!$F:$F,$A$1,'ДДС месяц'!$J:$J,$A204,'ДДС месяц'!$C:$C,F$2)</f>
        <v>0</v>
      </c>
      <c r="G204" s="31">
        <f>SUMIFS('ДДС месяц'!$E:$E,'ДДС месяц'!$F:$F,$A$1,'ДДС месяц'!$J:$J,$A204,'ДДС месяц'!$C:$C,G$2)</f>
        <v>0</v>
      </c>
      <c r="H204" s="31">
        <f>SUMIFS('ДДС месяц'!$E:$E,'ДДС месяц'!$F:$F,$A$1,'ДДС месяц'!$J:$J,$A204,'ДДС месяц'!$C:$C,H$2)</f>
        <v>0</v>
      </c>
      <c r="I204" s="31">
        <f>SUMIFS('ДДС месяц'!$E:$E,'ДДС месяц'!$F:$F,$A$1,'ДДС месяц'!$J:$J,$A204,'ДДС месяц'!$C:$C,I$2)</f>
        <v>0</v>
      </c>
      <c r="J204" s="31">
        <f>SUMIFS('ДДС месяц'!$E:$E,'ДДС месяц'!$F:$F,$A$1,'ДДС месяц'!$J:$J,$A204,'ДДС месяц'!$C:$C,J$2)</f>
        <v>0</v>
      </c>
      <c r="K204" s="31">
        <f>SUMIFS('ДДС месяц'!$E:$E,'ДДС месяц'!$F:$F,$A$1,'ДДС месяц'!$J:$J,$A204,'ДДС месяц'!$C:$C,K$2)</f>
        <v>0</v>
      </c>
      <c r="L204" s="31">
        <f>SUMIFS('ДДС месяц'!$E:$E,'ДДС месяц'!$F:$F,$A$1,'ДДС месяц'!$J:$J,$A204,'ДДС месяц'!$C:$C,L$2)</f>
        <v>0</v>
      </c>
      <c r="M204" s="31">
        <f>SUMIFS('ДДС месяц'!$E:$E,'ДДС месяц'!$F:$F,$A$1,'ДДС месяц'!$J:$J,$A204,'ДДС месяц'!$C:$C,M$2)</f>
        <v>0</v>
      </c>
    </row>
    <row r="205" hidden="1">
      <c r="A205" s="30"/>
      <c r="B205" s="31">
        <f>SUMIFS('ДДС месяц'!$E:$E,'ДДС месяц'!$F:$F,$A$1,'ДДС месяц'!$J:$J,$A205,'ДДС месяц'!$C:$C,B$2)</f>
        <v>0</v>
      </c>
      <c r="C205" s="31">
        <f>SUMIFS('ДДС месяц'!$E:$E,'ДДС месяц'!$F:$F,$A$1,'ДДС месяц'!$J:$J,$A205,'ДДС месяц'!$C:$C,C$2)</f>
        <v>0</v>
      </c>
      <c r="D205" s="31">
        <f>SUMIFS('ДДС месяц'!$E:$E,'ДДС месяц'!$F:$F,$A$1,'ДДС месяц'!$J:$J,$A205,'ДДС месяц'!$C:$C,D$2)</f>
        <v>0</v>
      </c>
      <c r="E205" s="31">
        <f>SUMIFS('ДДС месяц'!$E:$E,'ДДС месяц'!$F:$F,$A$1,'ДДС месяц'!$J:$J,$A205,'ДДС месяц'!$C:$C,E$2)</f>
        <v>0</v>
      </c>
      <c r="F205" s="31">
        <f>SUMIFS('ДДС месяц'!$E:$E,'ДДС месяц'!$F:$F,$A$1,'ДДС месяц'!$J:$J,$A205,'ДДС месяц'!$C:$C,F$2)</f>
        <v>0</v>
      </c>
      <c r="G205" s="31">
        <f>SUMIFS('ДДС месяц'!$E:$E,'ДДС месяц'!$F:$F,$A$1,'ДДС месяц'!$J:$J,$A205,'ДДС месяц'!$C:$C,G$2)</f>
        <v>0</v>
      </c>
      <c r="H205" s="31">
        <f>SUMIFS('ДДС месяц'!$E:$E,'ДДС месяц'!$F:$F,$A$1,'ДДС месяц'!$J:$J,$A205,'ДДС месяц'!$C:$C,H$2)</f>
        <v>0</v>
      </c>
      <c r="I205" s="31">
        <f>SUMIFS('ДДС месяц'!$E:$E,'ДДС месяц'!$F:$F,$A$1,'ДДС месяц'!$J:$J,$A205,'ДДС месяц'!$C:$C,I$2)</f>
        <v>0</v>
      </c>
      <c r="J205" s="31">
        <f>SUMIFS('ДДС месяц'!$E:$E,'ДДС месяц'!$F:$F,$A$1,'ДДС месяц'!$J:$J,$A205,'ДДС месяц'!$C:$C,J$2)</f>
        <v>0</v>
      </c>
      <c r="K205" s="31">
        <f>SUMIFS('ДДС месяц'!$E:$E,'ДДС месяц'!$F:$F,$A$1,'ДДС месяц'!$J:$J,$A205,'ДДС месяц'!$C:$C,K$2)</f>
        <v>0</v>
      </c>
      <c r="L205" s="31">
        <f>SUMIFS('ДДС месяц'!$E:$E,'ДДС месяц'!$F:$F,$A$1,'ДДС месяц'!$J:$J,$A205,'ДДС месяц'!$C:$C,L$2)</f>
        <v>0</v>
      </c>
      <c r="M205" s="31">
        <f>SUMIFS('ДДС месяц'!$E:$E,'ДДС месяц'!$F:$F,$A$1,'ДДС месяц'!$J:$J,$A205,'ДДС месяц'!$C:$C,M$2)</f>
        <v>0</v>
      </c>
    </row>
    <row r="206" hidden="1">
      <c r="A206" s="30"/>
      <c r="B206" s="31">
        <f>SUMIFS('ДДС месяц'!$E:$E,'ДДС месяц'!$F:$F,$A$1,'ДДС месяц'!$J:$J,$A206,'ДДС месяц'!$C:$C,B$2)</f>
        <v>0</v>
      </c>
      <c r="C206" s="31">
        <f>SUMIFS('ДДС месяц'!$E:$E,'ДДС месяц'!$F:$F,$A$1,'ДДС месяц'!$J:$J,$A206,'ДДС месяц'!$C:$C,C$2)</f>
        <v>0</v>
      </c>
      <c r="D206" s="31">
        <f>SUMIFS('ДДС месяц'!$E:$E,'ДДС месяц'!$F:$F,$A$1,'ДДС месяц'!$J:$J,$A206,'ДДС месяц'!$C:$C,D$2)</f>
        <v>0</v>
      </c>
      <c r="E206" s="31">
        <f>SUMIFS('ДДС месяц'!$E:$E,'ДДС месяц'!$F:$F,$A$1,'ДДС месяц'!$J:$J,$A206,'ДДС месяц'!$C:$C,E$2)</f>
        <v>0</v>
      </c>
      <c r="F206" s="31">
        <f>SUMIFS('ДДС месяц'!$E:$E,'ДДС месяц'!$F:$F,$A$1,'ДДС месяц'!$J:$J,$A206,'ДДС месяц'!$C:$C,F$2)</f>
        <v>0</v>
      </c>
      <c r="G206" s="31">
        <f>SUMIFS('ДДС месяц'!$E:$E,'ДДС месяц'!$F:$F,$A$1,'ДДС месяц'!$J:$J,$A206,'ДДС месяц'!$C:$C,G$2)</f>
        <v>0</v>
      </c>
      <c r="H206" s="31">
        <f>SUMIFS('ДДС месяц'!$E:$E,'ДДС месяц'!$F:$F,$A$1,'ДДС месяц'!$J:$J,$A206,'ДДС месяц'!$C:$C,H$2)</f>
        <v>0</v>
      </c>
      <c r="I206" s="31">
        <f>SUMIFS('ДДС месяц'!$E:$E,'ДДС месяц'!$F:$F,$A$1,'ДДС месяц'!$J:$J,$A206,'ДДС месяц'!$C:$C,I$2)</f>
        <v>0</v>
      </c>
      <c r="J206" s="31">
        <f>SUMIFS('ДДС месяц'!$E:$E,'ДДС месяц'!$F:$F,$A$1,'ДДС месяц'!$J:$J,$A206,'ДДС месяц'!$C:$C,J$2)</f>
        <v>0</v>
      </c>
      <c r="K206" s="31">
        <f>SUMIFS('ДДС месяц'!$E:$E,'ДДС месяц'!$F:$F,$A$1,'ДДС месяц'!$J:$J,$A206,'ДДС месяц'!$C:$C,K$2)</f>
        <v>0</v>
      </c>
      <c r="L206" s="31">
        <f>SUMIFS('ДДС месяц'!$E:$E,'ДДС месяц'!$F:$F,$A$1,'ДДС месяц'!$J:$J,$A206,'ДДС месяц'!$C:$C,L$2)</f>
        <v>0</v>
      </c>
      <c r="M206" s="31">
        <f>SUMIFS('ДДС месяц'!$E:$E,'ДДС месяц'!$F:$F,$A$1,'ДДС месяц'!$J:$J,$A206,'ДДС месяц'!$C:$C,M$2)</f>
        <v>0</v>
      </c>
    </row>
    <row r="207">
      <c r="A207" s="40" t="s">
        <v>51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>
      <c r="A208" s="41" t="s">
        <v>32</v>
      </c>
      <c r="B208" s="9">
        <f>SUMIFS('ДДС месяц'!$E:$E,'ДДС месяц'!$F:$F,$A$1,'ДДС месяц'!$J:$J,$A208,'ДДС месяц'!$C:$C,B$2)</f>
        <v>0</v>
      </c>
      <c r="C208" s="9">
        <f>SUMIFS('ДДС месяц'!$E:$E,'ДДС месяц'!$F:$F,$A$1,'ДДС месяц'!$J:$J,$A208,'ДДС месяц'!$C:$C,C$2)</f>
        <v>0</v>
      </c>
      <c r="D208" s="9">
        <f>SUMIFS('ДДС месяц'!$E:$E,'ДДС месяц'!$F:$F,$A$1,'ДДС месяц'!$J:$J,$A208,'ДДС месяц'!$C:$C,D$2)</f>
        <v>0</v>
      </c>
      <c r="E208" s="9">
        <f>SUMIFS('ДДС месяц'!$E:$E,'ДДС месяц'!$F:$F,$A$1,'ДДС месяц'!$J:$J,$A208,'ДДС месяц'!$C:$C,E$2)</f>
        <v>0</v>
      </c>
      <c r="F208" s="9">
        <f>SUMIFS('ДДС месяц'!$E:$E,'ДДС месяц'!$F:$F,$A$1,'ДДС месяц'!$J:$J,$A208,'ДДС месяц'!$C:$C,F$2)</f>
        <v>0</v>
      </c>
      <c r="G208" s="9">
        <f>SUMIFS('ДДС месяц'!$E:$E,'ДДС месяц'!$F:$F,$A$1,'ДДС месяц'!$J:$J,$A208,'ДДС месяц'!$C:$C,G$2)</f>
        <v>0</v>
      </c>
      <c r="H208" s="9">
        <f>SUMIFS('ДДС месяц'!$E:$E,'ДДС месяц'!$F:$F,$A$1,'ДДС месяц'!$J:$J,$A208,'ДДС месяц'!$C:$C,H$2)</f>
        <v>0</v>
      </c>
      <c r="I208" s="9">
        <f>SUMIFS('ДДС месяц'!$E:$E,'ДДС месяц'!$F:$F,$A$1,'ДДС месяц'!$J:$J,$A208,'ДДС месяц'!$C:$C,I$2)</f>
        <v>0</v>
      </c>
      <c r="J208" s="9">
        <f>SUMIFS('ДДС месяц'!$E:$E,'ДДС месяц'!$F:$F,$A$1,'ДДС месяц'!$J:$J,$A208,'ДДС месяц'!$C:$C,J$2)</f>
        <v>0</v>
      </c>
      <c r="K208" s="9">
        <f>SUMIFS('ДДС месяц'!$E:$E,'ДДС месяц'!$F:$F,$A$1,'ДДС месяц'!$J:$J,$A208,'ДДС месяц'!$C:$C,K$2)</f>
        <v>0</v>
      </c>
      <c r="L208" s="9">
        <f>SUMIFS('ДДС месяц'!$E:$E,'ДДС месяц'!$F:$F,$A$1,'ДДС месяц'!$J:$J,$A208,'ДДС месяц'!$C:$C,L$2)</f>
        <v>0</v>
      </c>
      <c r="M208" s="9">
        <f>SUMIFS('ДДС месяц'!$E:$E,'ДДС месяц'!$F:$F,$A$1,'ДДС месяц'!$J:$J,$A208,'ДДС месяц'!$C:$C,M$2)</f>
        <v>0</v>
      </c>
    </row>
    <row r="209">
      <c r="A209" s="41" t="s">
        <v>29</v>
      </c>
      <c r="B209" s="9">
        <f>SUMIFS('ДДС месяц'!$E:$E,'ДДС месяц'!$F:$F,$A$1,'ДДС месяц'!$J:$J,$A209,'ДДС месяц'!$C:$C,B$2)</f>
        <v>-15000</v>
      </c>
      <c r="C209" s="9">
        <f>SUMIFS('ДДС месяц'!$E:$E,'ДДС месяц'!$F:$F,$A$1,'ДДС месяц'!$J:$J,$A209,'ДДС месяц'!$C:$C,C$2)</f>
        <v>-20000</v>
      </c>
      <c r="D209" s="9">
        <f>SUMIFS('ДДС месяц'!$E:$E,'ДДС месяц'!$F:$F,$A$1,'ДДС месяц'!$J:$J,$A209,'ДДС месяц'!$C:$C,D$2)</f>
        <v>0</v>
      </c>
      <c r="E209" s="9">
        <f>SUMIFS('ДДС месяц'!$E:$E,'ДДС месяц'!$F:$F,$A$1,'ДДС месяц'!$J:$J,$A209,'ДДС месяц'!$C:$C,E$2)</f>
        <v>0</v>
      </c>
      <c r="F209" s="9">
        <f>SUMIFS('ДДС месяц'!$E:$E,'ДДС месяц'!$F:$F,$A$1,'ДДС месяц'!$J:$J,$A209,'ДДС месяц'!$C:$C,F$2)</f>
        <v>0</v>
      </c>
      <c r="G209" s="9">
        <f>SUMIFS('ДДС месяц'!$E:$E,'ДДС месяц'!$F:$F,$A$1,'ДДС месяц'!$J:$J,$A209,'ДДС месяц'!$C:$C,G$2)</f>
        <v>0</v>
      </c>
      <c r="H209" s="9">
        <f>SUMIFS('ДДС месяц'!$E:$E,'ДДС месяц'!$F:$F,$A$1,'ДДС месяц'!$J:$J,$A209,'ДДС месяц'!$C:$C,H$2)</f>
        <v>0</v>
      </c>
      <c r="I209" s="9">
        <f>SUMIFS('ДДС месяц'!$E:$E,'ДДС месяц'!$F:$F,$A$1,'ДДС месяц'!$J:$J,$A209,'ДДС месяц'!$C:$C,I$2)</f>
        <v>0</v>
      </c>
      <c r="J209" s="9">
        <f>SUMIFS('ДДС месяц'!$E:$E,'ДДС месяц'!$F:$F,$A$1,'ДДС месяц'!$J:$J,$A209,'ДДС месяц'!$C:$C,J$2)</f>
        <v>0</v>
      </c>
      <c r="K209" s="9">
        <f>SUMIFS('ДДС месяц'!$E:$E,'ДДС месяц'!$F:$F,$A$1,'ДДС месяц'!$J:$J,$A209,'ДДС месяц'!$C:$C,K$2)</f>
        <v>0</v>
      </c>
      <c r="L209" s="9">
        <f>SUMIFS('ДДС месяц'!$E:$E,'ДДС месяц'!$F:$F,$A$1,'ДДС месяц'!$J:$J,$A209,'ДДС месяц'!$C:$C,L$2)</f>
        <v>0</v>
      </c>
      <c r="M209" s="9">
        <f>SUMIFS('ДДС месяц'!$E:$E,'ДДС месяц'!$F:$F,$A$1,'ДДС месяц'!$J:$J,$A209,'ДДС месяц'!$C:$C,M$2)</f>
        <v>0</v>
      </c>
    </row>
    <row r="210">
      <c r="A210" s="42" t="s">
        <v>52</v>
      </c>
      <c r="B210" s="43">
        <f t="shared" ref="B210:M210" si="4">B4+B105+B116</f>
        <v>-20000</v>
      </c>
      <c r="C210" s="43">
        <f t="shared" si="4"/>
        <v>0</v>
      </c>
      <c r="D210" s="43">
        <f t="shared" si="4"/>
        <v>0</v>
      </c>
      <c r="E210" s="43">
        <f t="shared" si="4"/>
        <v>0</v>
      </c>
      <c r="F210" s="43">
        <f t="shared" si="4"/>
        <v>150000</v>
      </c>
      <c r="G210" s="43">
        <f t="shared" si="4"/>
        <v>0</v>
      </c>
      <c r="H210" s="43">
        <f t="shared" si="4"/>
        <v>0</v>
      </c>
      <c r="I210" s="43">
        <f t="shared" si="4"/>
        <v>0</v>
      </c>
      <c r="J210" s="43">
        <f t="shared" si="4"/>
        <v>0</v>
      </c>
      <c r="K210" s="43">
        <f t="shared" si="4"/>
        <v>-30000</v>
      </c>
      <c r="L210" s="43">
        <f t="shared" si="4"/>
        <v>0</v>
      </c>
      <c r="M210" s="43">
        <f t="shared" si="4"/>
        <v>0</v>
      </c>
    </row>
    <row r="211">
      <c r="A211" s="10" t="s">
        <v>53</v>
      </c>
      <c r="B211" s="13">
        <f t="shared" ref="B211:M211" si="5">B3+B210+B208+B209</f>
        <v>5000</v>
      </c>
      <c r="C211" s="13">
        <f t="shared" si="5"/>
        <v>-15000</v>
      </c>
      <c r="D211" s="13">
        <f t="shared" si="5"/>
        <v>-15000</v>
      </c>
      <c r="E211" s="13">
        <f t="shared" si="5"/>
        <v>-15000</v>
      </c>
      <c r="F211" s="13">
        <f t="shared" si="5"/>
        <v>135000</v>
      </c>
      <c r="G211" s="13">
        <f t="shared" si="5"/>
        <v>135000</v>
      </c>
      <c r="H211" s="13">
        <f t="shared" si="5"/>
        <v>135000</v>
      </c>
      <c r="I211" s="13">
        <f t="shared" si="5"/>
        <v>135000</v>
      </c>
      <c r="J211" s="13">
        <f t="shared" si="5"/>
        <v>135000</v>
      </c>
      <c r="K211" s="13">
        <f t="shared" si="5"/>
        <v>105000</v>
      </c>
      <c r="L211" s="13">
        <f t="shared" si="5"/>
        <v>105000</v>
      </c>
      <c r="M211" s="13">
        <f t="shared" si="5"/>
        <v>105000</v>
      </c>
    </row>
  </sheetData>
  <conditionalFormatting sqref="B5:M104">
    <cfRule type="cellIs" dxfId="0" priority="1" operator="equal">
      <formula>0</formula>
    </cfRule>
  </conditionalFormatting>
  <conditionalFormatting sqref="B5:M104">
    <cfRule type="cellIs" dxfId="1" priority="2" operator="greaterThan">
      <formula>0</formula>
    </cfRule>
  </conditionalFormatting>
  <conditionalFormatting sqref="B5:M104">
    <cfRule type="cellIs" dxfId="2" priority="3" operator="lessThan">
      <formula>0</formula>
    </cfRule>
  </conditionalFormatting>
  <conditionalFormatting sqref="B4:M4 B105:M105 B116:M116">
    <cfRule type="cellIs" dxfId="3" priority="4" operator="equal">
      <formula>0</formula>
    </cfRule>
  </conditionalFormatting>
  <conditionalFormatting sqref="B4:M4 B105:M105 B116:M116">
    <cfRule type="cellIs" dxfId="4" priority="5" operator="lessThan">
      <formula>0</formula>
    </cfRule>
  </conditionalFormatting>
  <conditionalFormatting sqref="B106:M115">
    <cfRule type="cellIs" dxfId="0" priority="6" operator="equal">
      <formula>0</formula>
    </cfRule>
  </conditionalFormatting>
  <conditionalFormatting sqref="B106:M115">
    <cfRule type="cellIs" dxfId="1" priority="7" operator="greaterThan">
      <formula>0</formula>
    </cfRule>
  </conditionalFormatting>
  <conditionalFormatting sqref="B106:M115">
    <cfRule type="cellIs" dxfId="2" priority="8" operator="lessThan">
      <formula>0</formula>
    </cfRule>
  </conditionalFormatting>
  <conditionalFormatting sqref="B117:M206">
    <cfRule type="cellIs" dxfId="0" priority="9" operator="equal">
      <formula>0</formula>
    </cfRule>
  </conditionalFormatting>
  <conditionalFormatting sqref="B117:M206">
    <cfRule type="cellIs" dxfId="1" priority="10" operator="greaterThan">
      <formula>0</formula>
    </cfRule>
  </conditionalFormatting>
  <conditionalFormatting sqref="B117:M206">
    <cfRule type="cellIs" dxfId="2" priority="11" operator="lessThan">
      <formula>0</formula>
    </cfRule>
  </conditionalFormatting>
  <conditionalFormatting sqref="B3">
    <cfRule type="expression" dxfId="5" priority="12">
      <formula> B2 = INDIRECT("'ДДС: настройки (для ввода сальдо)'!$B$1")</formula>
    </cfRule>
  </conditionalFormatting>
  <conditionalFormatting sqref="D3">
    <cfRule type="expression" dxfId="5" priority="13">
      <formula> D2 = INDIRECT("'ДДС: настройки (для ввода сальдо)'!$B$1")</formula>
    </cfRule>
  </conditionalFormatting>
  <conditionalFormatting sqref="E3">
    <cfRule type="expression" dxfId="5" priority="14">
      <formula> E2 = INDIRECT("'ДДС: настройки (для ввода сальдо)'!$B$1")</formula>
    </cfRule>
  </conditionalFormatting>
  <conditionalFormatting sqref="F3">
    <cfRule type="expression" dxfId="5" priority="15">
      <formula> F2 = INDIRECT("'ДДС: настройки (для ввода сальдо)'!$B$1")</formula>
    </cfRule>
  </conditionalFormatting>
  <conditionalFormatting sqref="G3">
    <cfRule type="expression" dxfId="5" priority="16">
      <formula> G2 = INDIRECT("'ДДС: настройки (для ввода сальдо)'!$B$1")</formula>
    </cfRule>
  </conditionalFormatting>
  <conditionalFormatting sqref="H3">
    <cfRule type="expression" dxfId="5" priority="17">
      <formula> H2 = INDIRECT("'ДДС: настройки (для ввода сальдо)'!$B$1")</formula>
    </cfRule>
  </conditionalFormatting>
  <conditionalFormatting sqref="I3">
    <cfRule type="expression" dxfId="5" priority="18">
      <formula> I2 = INDIRECT("'ДДС: настройки (для ввода сальдо)'!$B$1")</formula>
    </cfRule>
  </conditionalFormatting>
  <conditionalFormatting sqref="J3">
    <cfRule type="expression" dxfId="5" priority="19">
      <formula> J2 = INDIRECT("'ДДС: настройки (для ввода сальдо)'!$B$1")</formula>
    </cfRule>
  </conditionalFormatting>
  <conditionalFormatting sqref="K3">
    <cfRule type="expression" dxfId="5" priority="20">
      <formula> K2 = INDIRECT("'ДДС: настройки (для ввода сальдо)'!$B$1")</formula>
    </cfRule>
  </conditionalFormatting>
  <conditionalFormatting sqref="L3">
    <cfRule type="expression" dxfId="5" priority="21">
      <formula> L2 = INDIRECT("'ДДС: настройки (для ввода сальдо)'!$B$1")</formula>
    </cfRule>
  </conditionalFormatting>
  <conditionalFormatting sqref="M3">
    <cfRule type="expression" dxfId="5" priority="22">
      <formula> M2 = INDIRECT("'ДДС: настройки (для ввода сальдо)'!$B$1")</formula>
    </cfRule>
  </conditionalFormatting>
  <conditionalFormatting sqref="C3:M3">
    <cfRule type="expression" dxfId="5" priority="23">
      <formula> C2 = INDIRECT("'ДДС: настройки (для ввода сальдо)'!$B$1")</formula>
    </cfRule>
  </conditionalFormatting>
  <dataValidations>
    <dataValidation type="list" allowBlank="1" sqref="A1">
      <formula1>'ДДС настройки (для ввода сальдо'!$A$3:$A$12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CE5CD"/>
    <outlinePr summaryBelow="0" summaryRight="0"/>
  </sheetPr>
  <sheetViews>
    <sheetView workbookViewId="0"/>
  </sheetViews>
  <sheetFormatPr customHeight="1" defaultColWidth="14.43" defaultRowHeight="15.75"/>
  <cols>
    <col customWidth="1" min="1" max="1" width="31.43"/>
  </cols>
  <sheetData>
    <row r="1">
      <c r="A1" s="3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>
      <c r="A2" s="6" t="s">
        <v>3</v>
      </c>
      <c r="B2" s="8">
        <v>1.0</v>
      </c>
      <c r="C2" s="9">
        <v>2.0</v>
      </c>
      <c r="D2" s="9">
        <v>3.0</v>
      </c>
      <c r="E2" s="9">
        <v>4.0</v>
      </c>
      <c r="F2" s="9">
        <v>5.0</v>
      </c>
      <c r="G2" s="9">
        <v>6.0</v>
      </c>
      <c r="H2" s="9">
        <v>7.0</v>
      </c>
      <c r="I2" s="9">
        <v>8.0</v>
      </c>
      <c r="J2" s="9">
        <v>9.0</v>
      </c>
      <c r="K2" s="9">
        <v>10.0</v>
      </c>
      <c r="L2" s="9">
        <v>11.0</v>
      </c>
      <c r="M2" s="9">
        <v>12.0</v>
      </c>
    </row>
    <row r="3">
      <c r="A3" s="10" t="s">
        <v>5</v>
      </c>
      <c r="B3" s="13">
        <f>IF(B2 = 'ДДС настройки (для ввода сальдо'!$B$1, SUMIFS('ДДС настройки (для ввода сальдо'!$B:$B, 'ДДС настройки (для ввода сальдо'!$A:$A, $A$1), 0)</f>
        <v>39395</v>
      </c>
      <c r="C3" s="13">
        <f>IF(C2 &gt; 'ДДС настройки (для ввода сальдо'!$B$1, B211, IF(C2 = 'ДДС настройки (для ввода сальдо'!$B$1, SUMIFS('ДДС настройки (для ввода сальдо'!$B:$B, 'ДДС настройки (для ввода сальдо'!$A:$A, $A$1), 0))</f>
        <v>74395</v>
      </c>
      <c r="D3" s="13">
        <f>IF(D2 &gt; 'ДДС настройки (для ввода сальдо'!$B$1, C211, IF(D2 = 'ДДС настройки (для ввода сальдо'!$B$1, SUMIFS('ДДС настройки (для ввода сальдо'!$B:$B, 'ДДС настройки (для ввода сальдо'!$A:$A, $A$1), 0))</f>
        <v>174395</v>
      </c>
      <c r="E3" s="13">
        <f>IF(E2 &gt; 'ДДС настройки (для ввода сальдо'!$B$1, D211, IF(E2 = 'ДДС настройки (для ввода сальдо'!$B$1, SUMIFS('ДДС настройки (для ввода сальдо'!$B:$B, 'ДДС настройки (для ввода сальдо'!$A:$A, $A$1), 0))</f>
        <v>174395</v>
      </c>
      <c r="F3" s="13">
        <f>IF(F2 &gt; 'ДДС настройки (для ввода сальдо'!$B$1, E211, IF(F2 = 'ДДС настройки (для ввода сальдо'!$B$1, SUMIFS('ДДС настройки (для ввода сальдо'!$B:$B, 'ДДС настройки (для ввода сальдо'!$A:$A, $A$1), 0))</f>
        <v>174395</v>
      </c>
      <c r="G3" s="13">
        <f>IF(G2 &gt; 'ДДС настройки (для ввода сальдо'!$B$1, F211, IF(G2 = 'ДДС настройки (для ввода сальдо'!$B$1, SUMIFS('ДДС настройки (для ввода сальдо'!$B:$B, 'ДДС настройки (для ввода сальдо'!$A:$A, $A$1), 0))</f>
        <v>164395</v>
      </c>
      <c r="H3" s="13">
        <f>IF(H2 &gt; 'ДДС настройки (для ввода сальдо'!$B$1, G211, IF(H2 = 'ДДС настройки (для ввода сальдо'!$B$1, SUMIFS('ДДС настройки (для ввода сальдо'!$B:$B, 'ДДС настройки (для ввода сальдо'!$A:$A, $A$1), 0))</f>
        <v>164395</v>
      </c>
      <c r="I3" s="13">
        <f>IF(I2 &gt; 'ДДС настройки (для ввода сальдо'!$B$1, H211, IF(I2 = 'ДДС настройки (для ввода сальдо'!$B$1, SUMIFS('ДДС настройки (для ввода сальдо'!$B:$B, 'ДДС настройки (для ввода сальдо'!$A:$A, $A$1), 0))</f>
        <v>164395</v>
      </c>
      <c r="J3" s="13">
        <f>IF(J2 &gt; 'ДДС настройки (для ввода сальдо'!$B$1, I211, IF(J2 = 'ДДС настройки (для ввода сальдо'!$B$1, SUMIFS('ДДС настройки (для ввода сальдо'!$B:$B, 'ДДС настройки (для ввода сальдо'!$A:$A, $A$1), 0))</f>
        <v>134395</v>
      </c>
      <c r="K3" s="13">
        <f>IF(K2 &gt; 'ДДС настройки (для ввода сальдо'!$B$1, J211, IF(K2 = 'ДДС настройки (для ввода сальдо'!$B$1, SUMIFS('ДДС настройки (для ввода сальдо'!$B:$B, 'ДДС настройки (для ввода сальдо'!$A:$A, $A$1), 0))</f>
        <v>134395</v>
      </c>
      <c r="L3" s="13">
        <f>IF(L2 &gt; 'ДДС настройки (для ввода сальдо'!$B$1, K211, IF(L2 = 'ДДС настройки (для ввода сальдо'!$B$1, SUMIFS('ДДС настройки (для ввода сальдо'!$B:$B, 'ДДС настройки (для ввода сальдо'!$A:$A, $A$1), 0))</f>
        <v>134395</v>
      </c>
      <c r="M3" s="13">
        <f>IF(M2 &gt; 'ДДС настройки (для ввода сальдо'!$B$1, L211, IF(M2 = 'ДДС настройки (для ввода сальдо'!$B$1, SUMIFS('ДДС настройки (для ввода сальдо'!$B:$B, 'ДДС настройки (для ввода сальдо'!$A:$A, $A$1), 0))</f>
        <v>134395</v>
      </c>
    </row>
    <row r="4">
      <c r="A4" s="25" t="s">
        <v>21</v>
      </c>
      <c r="B4" s="26">
        <f t="shared" ref="B4:M4" si="1">SUM(B5:B104)</f>
        <v>20000</v>
      </c>
      <c r="C4" s="26">
        <f t="shared" si="1"/>
        <v>100000</v>
      </c>
      <c r="D4" s="26">
        <f t="shared" si="1"/>
        <v>0</v>
      </c>
      <c r="E4" s="26">
        <f t="shared" si="1"/>
        <v>0</v>
      </c>
      <c r="F4" s="26">
        <f t="shared" si="1"/>
        <v>-10000</v>
      </c>
      <c r="G4" s="26">
        <f t="shared" si="1"/>
        <v>0</v>
      </c>
      <c r="H4" s="26">
        <f t="shared" si="1"/>
        <v>0</v>
      </c>
      <c r="I4" s="26">
        <f t="shared" si="1"/>
        <v>-30000</v>
      </c>
      <c r="J4" s="26">
        <f t="shared" si="1"/>
        <v>0</v>
      </c>
      <c r="K4" s="26">
        <f t="shared" si="1"/>
        <v>0</v>
      </c>
      <c r="L4" s="26">
        <f t="shared" si="1"/>
        <v>0</v>
      </c>
      <c r="M4" s="26">
        <f t="shared" si="1"/>
        <v>0</v>
      </c>
    </row>
    <row r="5">
      <c r="A5" s="30" t="str">
        <f>IFERROR(__xludf.DUMMYFUNCTION("FILTER({'ДДС статьи'!A:A}, {'ДДС статьи'!D:D} = ""Операционная"")"),"Поступления от клиента")</f>
        <v>Поступления от клиента</v>
      </c>
      <c r="B5" s="31">
        <f>SUMIFS('ДДС месяц'!$E:$E,'ДДС месяц'!$F:$F,$A$1,'ДДС месяц'!$J:$J,$A5,'ДДС месяц'!$C:$C,B$2)</f>
        <v>20000</v>
      </c>
      <c r="C5" s="31">
        <f>SUMIFS('ДДС месяц'!$E:$E,'ДДС месяц'!$F:$F,$A$1,'ДДС месяц'!$J:$J,$A5,'ДДС месяц'!$C:$C,C$2)</f>
        <v>100000</v>
      </c>
      <c r="D5" s="31">
        <f>SUMIFS('ДДС месяц'!$E:$E,'ДДС месяц'!$F:$F,$A$1,'ДДС месяц'!$J:$J,$A5,'ДДС месяц'!$C:$C,D$2)</f>
        <v>0</v>
      </c>
      <c r="E5" s="31">
        <f>SUMIFS('ДДС месяц'!$E:$E,'ДДС месяц'!$F:$F,$A$1,'ДДС месяц'!$J:$J,$A5,'ДДС месяц'!$C:$C,E$2)</f>
        <v>0</v>
      </c>
      <c r="F5" s="31">
        <f>SUMIFS('ДДС месяц'!$E:$E,'ДДС месяц'!$F:$F,$A$1,'ДДС месяц'!$J:$J,$A5,'ДДС месяц'!$C:$C,F$2)</f>
        <v>0</v>
      </c>
      <c r="G5" s="31">
        <f>SUMIFS('ДДС месяц'!$E:$E,'ДДС месяц'!$F:$F,$A$1,'ДДС месяц'!$J:$J,$A5,'ДДС месяц'!$C:$C,G$2)</f>
        <v>0</v>
      </c>
      <c r="H5" s="31">
        <f>SUMIFS('ДДС месяц'!$E:$E,'ДДС месяц'!$F:$F,$A$1,'ДДС месяц'!$J:$J,$A5,'ДДС месяц'!$C:$C,H$2)</f>
        <v>0</v>
      </c>
      <c r="I5" s="31">
        <f>SUMIFS('ДДС месяц'!$E:$E,'ДДС месяц'!$F:$F,$A$1,'ДДС месяц'!$J:$J,$A5,'ДДС месяц'!$C:$C,I$2)</f>
        <v>0</v>
      </c>
      <c r="J5" s="31">
        <f>SUMIFS('ДДС месяц'!$E:$E,'ДДС месяц'!$F:$F,$A$1,'ДДС месяц'!$J:$J,$A5,'ДДС месяц'!$C:$C,J$2)</f>
        <v>0</v>
      </c>
      <c r="K5" s="31">
        <f>SUMIFS('ДДС месяц'!$E:$E,'ДДС месяц'!$F:$F,$A$1,'ДДС месяц'!$J:$J,$A5,'ДДС месяц'!$C:$C,K$2)</f>
        <v>0</v>
      </c>
      <c r="L5" s="31">
        <f>SUMIFS('ДДС месяц'!$E:$E,'ДДС месяц'!$F:$F,$A$1,'ДДС месяц'!$J:$J,$A5,'ДДС месяц'!$C:$C,L$2)</f>
        <v>0</v>
      </c>
      <c r="M5" s="31">
        <f>SUMIFS('ДДС месяц'!$E:$E,'ДДС месяц'!$F:$F,$A$1,'ДДС месяц'!$J:$J,$A5,'ДДС месяц'!$C:$C,M$2)</f>
        <v>0</v>
      </c>
    </row>
    <row r="6">
      <c r="A6" s="30" t="str">
        <f>IFERROR(__xludf.DUMMYFUNCTION("""COMPUTED_VALUE"""),"Прочие поступления")</f>
        <v>Прочие поступления</v>
      </c>
      <c r="B6" s="31">
        <f>SUMIFS('ДДС месяц'!$E:$E,'ДДС месяц'!$F:$F,$A$1,'ДДС месяц'!$J:$J,$A6,'ДДС месяц'!$C:$C,B$2)</f>
        <v>0</v>
      </c>
      <c r="C6" s="31">
        <f>SUMIFS('ДДС месяц'!$E:$E,'ДДС месяц'!$F:$F,$A$1,'ДДС месяц'!$J:$J,$A6,'ДДС месяц'!$C:$C,C$2)</f>
        <v>0</v>
      </c>
      <c r="D6" s="31">
        <f>SUMIFS('ДДС месяц'!$E:$E,'ДДС месяц'!$F:$F,$A$1,'ДДС месяц'!$J:$J,$A6,'ДДС месяц'!$C:$C,D$2)</f>
        <v>0</v>
      </c>
      <c r="E6" s="31">
        <f>SUMIFS('ДДС месяц'!$E:$E,'ДДС месяц'!$F:$F,$A$1,'ДДС месяц'!$J:$J,$A6,'ДДС месяц'!$C:$C,E$2)</f>
        <v>0</v>
      </c>
      <c r="F6" s="31">
        <f>SUMIFS('ДДС месяц'!$E:$E,'ДДС месяц'!$F:$F,$A$1,'ДДС месяц'!$J:$J,$A6,'ДДС месяц'!$C:$C,F$2)</f>
        <v>0</v>
      </c>
      <c r="G6" s="31">
        <f>SUMIFS('ДДС месяц'!$E:$E,'ДДС месяц'!$F:$F,$A$1,'ДДС месяц'!$J:$J,$A6,'ДДС месяц'!$C:$C,G$2)</f>
        <v>0</v>
      </c>
      <c r="H6" s="31">
        <f>SUMIFS('ДДС месяц'!$E:$E,'ДДС месяц'!$F:$F,$A$1,'ДДС месяц'!$J:$J,$A6,'ДДС месяц'!$C:$C,H$2)</f>
        <v>0</v>
      </c>
      <c r="I6" s="31">
        <f>SUMIFS('ДДС месяц'!$E:$E,'ДДС месяц'!$F:$F,$A$1,'ДДС месяц'!$J:$J,$A6,'ДДС месяц'!$C:$C,I$2)</f>
        <v>20000</v>
      </c>
      <c r="J6" s="31">
        <f>SUMIFS('ДДС месяц'!$E:$E,'ДДС месяц'!$F:$F,$A$1,'ДДС месяц'!$J:$J,$A6,'ДДС месяц'!$C:$C,J$2)</f>
        <v>0</v>
      </c>
      <c r="K6" s="31">
        <f>SUMIFS('ДДС месяц'!$E:$E,'ДДС месяц'!$F:$F,$A$1,'ДДС месяц'!$J:$J,$A6,'ДДС месяц'!$C:$C,K$2)</f>
        <v>0</v>
      </c>
      <c r="L6" s="31">
        <f>SUMIFS('ДДС месяц'!$E:$E,'ДДС месяц'!$F:$F,$A$1,'ДДС месяц'!$J:$J,$A6,'ДДС месяц'!$C:$C,L$2)</f>
        <v>0</v>
      </c>
      <c r="M6" s="31">
        <f>SUMIFS('ДДС месяц'!$E:$E,'ДДС месяц'!$F:$F,$A$1,'ДДС месяц'!$J:$J,$A6,'ДДС месяц'!$C:$C,M$2)</f>
        <v>0</v>
      </c>
    </row>
    <row r="7">
      <c r="A7" s="30" t="str">
        <f>IFERROR(__xludf.DUMMYFUNCTION("""COMPUTED_VALUE"""),"Закупка товара")</f>
        <v>Закупка товара</v>
      </c>
      <c r="B7" s="31">
        <f>SUMIFS('ДДС месяц'!$E:$E,'ДДС месяц'!$F:$F,$A$1,'ДДС месяц'!$J:$J,$A7,'ДДС месяц'!$C:$C,B$2)</f>
        <v>0</v>
      </c>
      <c r="C7" s="31">
        <f>SUMIFS('ДДС месяц'!$E:$E,'ДДС месяц'!$F:$F,$A$1,'ДДС месяц'!$J:$J,$A7,'ДДС месяц'!$C:$C,C$2)</f>
        <v>0</v>
      </c>
      <c r="D7" s="31">
        <f>SUMIFS('ДДС месяц'!$E:$E,'ДДС месяц'!$F:$F,$A$1,'ДДС месяц'!$J:$J,$A7,'ДДС месяц'!$C:$C,D$2)</f>
        <v>0</v>
      </c>
      <c r="E7" s="31">
        <f>SUMIFS('ДДС месяц'!$E:$E,'ДДС месяц'!$F:$F,$A$1,'ДДС месяц'!$J:$J,$A7,'ДДС месяц'!$C:$C,E$2)</f>
        <v>0</v>
      </c>
      <c r="F7" s="31">
        <f>SUMIFS('ДДС месяц'!$E:$E,'ДДС месяц'!$F:$F,$A$1,'ДДС месяц'!$J:$J,$A7,'ДДС месяц'!$C:$C,F$2)</f>
        <v>0</v>
      </c>
      <c r="G7" s="31">
        <f>SUMIFS('ДДС месяц'!$E:$E,'ДДС месяц'!$F:$F,$A$1,'ДДС месяц'!$J:$J,$A7,'ДДС месяц'!$C:$C,G$2)</f>
        <v>0</v>
      </c>
      <c r="H7" s="31">
        <f>SUMIFS('ДДС месяц'!$E:$E,'ДДС месяц'!$F:$F,$A$1,'ДДС месяц'!$J:$J,$A7,'ДДС месяц'!$C:$C,H$2)</f>
        <v>0</v>
      </c>
      <c r="I7" s="31">
        <f>SUMIFS('ДДС месяц'!$E:$E,'ДДС месяц'!$F:$F,$A$1,'ДДС месяц'!$J:$J,$A7,'ДДС месяц'!$C:$C,I$2)</f>
        <v>0</v>
      </c>
      <c r="J7" s="31">
        <f>SUMIFS('ДДС месяц'!$E:$E,'ДДС месяц'!$F:$F,$A$1,'ДДС месяц'!$J:$J,$A7,'ДДС месяц'!$C:$C,J$2)</f>
        <v>0</v>
      </c>
      <c r="K7" s="31">
        <f>SUMIFS('ДДС месяц'!$E:$E,'ДДС месяц'!$F:$F,$A$1,'ДДС месяц'!$J:$J,$A7,'ДДС месяц'!$C:$C,K$2)</f>
        <v>0</v>
      </c>
      <c r="L7" s="31">
        <f>SUMIFS('ДДС месяц'!$E:$E,'ДДС месяц'!$F:$F,$A$1,'ДДС месяц'!$J:$J,$A7,'ДДС месяц'!$C:$C,L$2)</f>
        <v>0</v>
      </c>
      <c r="M7" s="31">
        <f>SUMIFS('ДДС месяц'!$E:$E,'ДДС месяц'!$F:$F,$A$1,'ДДС месяц'!$J:$J,$A7,'ДДС месяц'!$C:$C,M$2)</f>
        <v>0</v>
      </c>
    </row>
    <row r="8">
      <c r="A8" s="30" t="str">
        <f>IFERROR(__xludf.DUMMYFUNCTION("""COMPUTED_VALUE"""),"Таможня")</f>
        <v>Таможня</v>
      </c>
      <c r="B8" s="31">
        <f>SUMIFS('ДДС месяц'!$E:$E,'ДДС месяц'!$F:$F,$A$1,'ДДС месяц'!$J:$J,$A8,'ДДС месяц'!$C:$C,B$2)</f>
        <v>0</v>
      </c>
      <c r="C8" s="31">
        <f>SUMIFS('ДДС месяц'!$E:$E,'ДДС месяц'!$F:$F,$A$1,'ДДС месяц'!$J:$J,$A8,'ДДС месяц'!$C:$C,C$2)</f>
        <v>0</v>
      </c>
      <c r="D8" s="31">
        <f>SUMIFS('ДДС месяц'!$E:$E,'ДДС месяц'!$F:$F,$A$1,'ДДС месяц'!$J:$J,$A8,'ДДС месяц'!$C:$C,D$2)</f>
        <v>0</v>
      </c>
      <c r="E8" s="31">
        <f>SUMIFS('ДДС месяц'!$E:$E,'ДДС месяц'!$F:$F,$A$1,'ДДС месяц'!$J:$J,$A8,'ДДС месяц'!$C:$C,E$2)</f>
        <v>0</v>
      </c>
      <c r="F8" s="31">
        <f>SUMIFS('ДДС месяц'!$E:$E,'ДДС месяц'!$F:$F,$A$1,'ДДС месяц'!$J:$J,$A8,'ДДС месяц'!$C:$C,F$2)</f>
        <v>0</v>
      </c>
      <c r="G8" s="31">
        <f>SUMIFS('ДДС месяц'!$E:$E,'ДДС месяц'!$F:$F,$A$1,'ДДС месяц'!$J:$J,$A8,'ДДС месяц'!$C:$C,G$2)</f>
        <v>0</v>
      </c>
      <c r="H8" s="31">
        <f>SUMIFS('ДДС месяц'!$E:$E,'ДДС месяц'!$F:$F,$A$1,'ДДС месяц'!$J:$J,$A8,'ДДС месяц'!$C:$C,H$2)</f>
        <v>0</v>
      </c>
      <c r="I8" s="31">
        <f>SUMIFS('ДДС месяц'!$E:$E,'ДДС месяц'!$F:$F,$A$1,'ДДС месяц'!$J:$J,$A8,'ДДС месяц'!$C:$C,I$2)</f>
        <v>-50000</v>
      </c>
      <c r="J8" s="31">
        <f>SUMIFS('ДДС месяц'!$E:$E,'ДДС месяц'!$F:$F,$A$1,'ДДС месяц'!$J:$J,$A8,'ДДС месяц'!$C:$C,J$2)</f>
        <v>0</v>
      </c>
      <c r="K8" s="31">
        <f>SUMIFS('ДДС месяц'!$E:$E,'ДДС месяц'!$F:$F,$A$1,'ДДС месяц'!$J:$J,$A8,'ДДС месяц'!$C:$C,K$2)</f>
        <v>0</v>
      </c>
      <c r="L8" s="31">
        <f>SUMIFS('ДДС месяц'!$E:$E,'ДДС месяц'!$F:$F,$A$1,'ДДС месяц'!$J:$J,$A8,'ДДС месяц'!$C:$C,L$2)</f>
        <v>0</v>
      </c>
      <c r="M8" s="31">
        <f>SUMIFS('ДДС месяц'!$E:$E,'ДДС месяц'!$F:$F,$A$1,'ДДС месяц'!$J:$J,$A8,'ДДС месяц'!$C:$C,M$2)</f>
        <v>0</v>
      </c>
    </row>
    <row r="9">
      <c r="A9" s="30" t="str">
        <f>IFERROR(__xludf.DUMMYFUNCTION("""COMPUTED_VALUE"""),"НДС")</f>
        <v>НДС</v>
      </c>
      <c r="B9" s="31">
        <f>SUMIFS('ДДС месяц'!$E:$E,'ДДС месяц'!$F:$F,$A$1,'ДДС месяц'!$J:$J,$A9,'ДДС месяц'!$C:$C,B$2)</f>
        <v>0</v>
      </c>
      <c r="C9" s="31">
        <f>SUMIFS('ДДС месяц'!$E:$E,'ДДС месяц'!$F:$F,$A$1,'ДДС месяц'!$J:$J,$A9,'ДДС месяц'!$C:$C,C$2)</f>
        <v>0</v>
      </c>
      <c r="D9" s="31">
        <f>SUMIFS('ДДС месяц'!$E:$E,'ДДС месяц'!$F:$F,$A$1,'ДДС месяц'!$J:$J,$A9,'ДДС месяц'!$C:$C,D$2)</f>
        <v>0</v>
      </c>
      <c r="E9" s="31">
        <f>SUMIFS('ДДС месяц'!$E:$E,'ДДС месяц'!$F:$F,$A$1,'ДДС месяц'!$J:$J,$A9,'ДДС месяц'!$C:$C,E$2)</f>
        <v>0</v>
      </c>
      <c r="F9" s="31">
        <f>SUMIFS('ДДС месяц'!$E:$E,'ДДС месяц'!$F:$F,$A$1,'ДДС месяц'!$J:$J,$A9,'ДДС месяц'!$C:$C,F$2)</f>
        <v>0</v>
      </c>
      <c r="G9" s="31">
        <f>SUMIFS('ДДС месяц'!$E:$E,'ДДС месяц'!$F:$F,$A$1,'ДДС месяц'!$J:$J,$A9,'ДДС месяц'!$C:$C,G$2)</f>
        <v>0</v>
      </c>
      <c r="H9" s="31">
        <f>SUMIFS('ДДС месяц'!$E:$E,'ДДС месяц'!$F:$F,$A$1,'ДДС месяц'!$J:$J,$A9,'ДДС месяц'!$C:$C,H$2)</f>
        <v>0</v>
      </c>
      <c r="I9" s="31">
        <f>SUMIFS('ДДС месяц'!$E:$E,'ДДС месяц'!$F:$F,$A$1,'ДДС месяц'!$J:$J,$A9,'ДДС месяц'!$C:$C,I$2)</f>
        <v>0</v>
      </c>
      <c r="J9" s="31">
        <f>SUMIFS('ДДС месяц'!$E:$E,'ДДС месяц'!$F:$F,$A$1,'ДДС месяц'!$J:$J,$A9,'ДДС месяц'!$C:$C,J$2)</f>
        <v>0</v>
      </c>
      <c r="K9" s="31">
        <f>SUMIFS('ДДС месяц'!$E:$E,'ДДС месяц'!$F:$F,$A$1,'ДДС месяц'!$J:$J,$A9,'ДДС месяц'!$C:$C,K$2)</f>
        <v>0</v>
      </c>
      <c r="L9" s="31">
        <f>SUMIFS('ДДС месяц'!$E:$E,'ДДС месяц'!$F:$F,$A$1,'ДДС месяц'!$J:$J,$A9,'ДДС месяц'!$C:$C,L$2)</f>
        <v>0</v>
      </c>
      <c r="M9" s="31">
        <f>SUMIFS('ДДС месяц'!$E:$E,'ДДС месяц'!$F:$F,$A$1,'ДДС месяц'!$J:$J,$A9,'ДДС месяц'!$C:$C,M$2)</f>
        <v>0</v>
      </c>
    </row>
    <row r="10">
      <c r="A10" s="30" t="str">
        <f>IFERROR(__xludf.DUMMYFUNCTION("""COMPUTED_VALUE"""),"Логистика")</f>
        <v>Логистика</v>
      </c>
      <c r="B10" s="31">
        <f>SUMIFS('ДДС месяц'!$E:$E,'ДДС месяц'!$F:$F,$A$1,'ДДС месяц'!$J:$J,$A10,'ДДС месяц'!$C:$C,B$2)</f>
        <v>0</v>
      </c>
      <c r="C10" s="31">
        <f>SUMIFS('ДДС месяц'!$E:$E,'ДДС месяц'!$F:$F,$A$1,'ДДС месяц'!$J:$J,$A10,'ДДС месяц'!$C:$C,C$2)</f>
        <v>0</v>
      </c>
      <c r="D10" s="31">
        <f>SUMIFS('ДДС месяц'!$E:$E,'ДДС месяц'!$F:$F,$A$1,'ДДС месяц'!$J:$J,$A10,'ДДС месяц'!$C:$C,D$2)</f>
        <v>0</v>
      </c>
      <c r="E10" s="31">
        <f>SUMIFS('ДДС месяц'!$E:$E,'ДДС месяц'!$F:$F,$A$1,'ДДС месяц'!$J:$J,$A10,'ДДС месяц'!$C:$C,E$2)</f>
        <v>0</v>
      </c>
      <c r="F10" s="31">
        <f>SUMIFS('ДДС месяц'!$E:$E,'ДДС месяц'!$F:$F,$A$1,'ДДС месяц'!$J:$J,$A10,'ДДС месяц'!$C:$C,F$2)</f>
        <v>-10000</v>
      </c>
      <c r="G10" s="31">
        <f>SUMIFS('ДДС месяц'!$E:$E,'ДДС месяц'!$F:$F,$A$1,'ДДС месяц'!$J:$J,$A10,'ДДС месяц'!$C:$C,G$2)</f>
        <v>0</v>
      </c>
      <c r="H10" s="31">
        <f>SUMIFS('ДДС месяц'!$E:$E,'ДДС месяц'!$F:$F,$A$1,'ДДС месяц'!$J:$J,$A10,'ДДС месяц'!$C:$C,H$2)</f>
        <v>0</v>
      </c>
      <c r="I10" s="31">
        <f>SUMIFS('ДДС месяц'!$E:$E,'ДДС месяц'!$F:$F,$A$1,'ДДС месяц'!$J:$J,$A10,'ДДС месяц'!$C:$C,I$2)</f>
        <v>0</v>
      </c>
      <c r="J10" s="31">
        <f>SUMIFS('ДДС месяц'!$E:$E,'ДДС месяц'!$F:$F,$A$1,'ДДС месяц'!$J:$J,$A10,'ДДС месяц'!$C:$C,J$2)</f>
        <v>0</v>
      </c>
      <c r="K10" s="31">
        <f>SUMIFS('ДДС месяц'!$E:$E,'ДДС месяц'!$F:$F,$A$1,'ДДС месяц'!$J:$J,$A10,'ДДС месяц'!$C:$C,K$2)</f>
        <v>0</v>
      </c>
      <c r="L10" s="31">
        <f>SUMIFS('ДДС месяц'!$E:$E,'ДДС месяц'!$F:$F,$A$1,'ДДС месяц'!$J:$J,$A10,'ДДС месяц'!$C:$C,L$2)</f>
        <v>0</v>
      </c>
      <c r="M10" s="31">
        <f>SUMIFS('ДДС месяц'!$E:$E,'ДДС месяц'!$F:$F,$A$1,'ДДС месяц'!$J:$J,$A10,'ДДС месяц'!$C:$C,M$2)</f>
        <v>0</v>
      </c>
    </row>
    <row r="11">
      <c r="A11" s="30" t="str">
        <f>IFERROR(__xludf.DUMMYFUNCTION("""COMPUTED_VALUE"""),"Фулфилмент")</f>
        <v>Фулфилмент</v>
      </c>
      <c r="B11" s="31">
        <f>SUMIFS('ДДС месяц'!$E:$E,'ДДС месяц'!$F:$F,$A$1,'ДДС месяц'!$J:$J,$A11,'ДДС месяц'!$C:$C,B$2)</f>
        <v>0</v>
      </c>
      <c r="C11" s="31">
        <f>SUMIFS('ДДС месяц'!$E:$E,'ДДС месяц'!$F:$F,$A$1,'ДДС месяц'!$J:$J,$A11,'ДДС месяц'!$C:$C,C$2)</f>
        <v>0</v>
      </c>
      <c r="D11" s="31">
        <f>SUMIFS('ДДС месяц'!$E:$E,'ДДС месяц'!$F:$F,$A$1,'ДДС месяц'!$J:$J,$A11,'ДДС месяц'!$C:$C,D$2)</f>
        <v>0</v>
      </c>
      <c r="E11" s="31">
        <f>SUMIFS('ДДС месяц'!$E:$E,'ДДС месяц'!$F:$F,$A$1,'ДДС месяц'!$J:$J,$A11,'ДДС месяц'!$C:$C,E$2)</f>
        <v>0</v>
      </c>
      <c r="F11" s="31">
        <f>SUMIFS('ДДС месяц'!$E:$E,'ДДС месяц'!$F:$F,$A$1,'ДДС месяц'!$J:$J,$A11,'ДДС месяц'!$C:$C,F$2)</f>
        <v>0</v>
      </c>
      <c r="G11" s="31">
        <f>SUMIFS('ДДС месяц'!$E:$E,'ДДС месяц'!$F:$F,$A$1,'ДДС месяц'!$J:$J,$A11,'ДДС месяц'!$C:$C,G$2)</f>
        <v>0</v>
      </c>
      <c r="H11" s="31">
        <f>SUMIFS('ДДС месяц'!$E:$E,'ДДС месяц'!$F:$F,$A$1,'ДДС месяц'!$J:$J,$A11,'ДДС месяц'!$C:$C,H$2)</f>
        <v>0</v>
      </c>
      <c r="I11" s="31">
        <f>SUMIFS('ДДС месяц'!$E:$E,'ДДС месяц'!$F:$F,$A$1,'ДДС месяц'!$J:$J,$A11,'ДДС месяц'!$C:$C,I$2)</f>
        <v>0</v>
      </c>
      <c r="J11" s="31">
        <f>SUMIFS('ДДС месяц'!$E:$E,'ДДС месяц'!$F:$F,$A$1,'ДДС месяц'!$J:$J,$A11,'ДДС месяц'!$C:$C,J$2)</f>
        <v>0</v>
      </c>
      <c r="K11" s="31">
        <f>SUMIFS('ДДС месяц'!$E:$E,'ДДС месяц'!$F:$F,$A$1,'ДДС месяц'!$J:$J,$A11,'ДДС месяц'!$C:$C,K$2)</f>
        <v>0</v>
      </c>
      <c r="L11" s="31">
        <f>SUMIFS('ДДС месяц'!$E:$E,'ДДС месяц'!$F:$F,$A$1,'ДДС месяц'!$J:$J,$A11,'ДДС месяц'!$C:$C,L$2)</f>
        <v>0</v>
      </c>
      <c r="M11" s="31">
        <f>SUMIFS('ДДС месяц'!$E:$E,'ДДС месяц'!$F:$F,$A$1,'ДДС месяц'!$J:$J,$A11,'ДДС месяц'!$C:$C,M$2)</f>
        <v>0</v>
      </c>
    </row>
    <row r="12">
      <c r="A12" s="30" t="str">
        <f>IFERROR(__xludf.DUMMYFUNCTION("""COMPUTED_VALUE"""),"Возврат ошибочных оплат")</f>
        <v>Возврат ошибочных оплат</v>
      </c>
      <c r="B12" s="31">
        <f>SUMIFS('ДДС месяц'!$E:$E,'ДДС месяц'!$F:$F,$A$1,'ДДС месяц'!$J:$J,$A12,'ДДС месяц'!$C:$C,B$2)</f>
        <v>0</v>
      </c>
      <c r="C12" s="31">
        <f>SUMIFS('ДДС месяц'!$E:$E,'ДДС месяц'!$F:$F,$A$1,'ДДС месяц'!$J:$J,$A12,'ДДС месяц'!$C:$C,C$2)</f>
        <v>0</v>
      </c>
      <c r="D12" s="31">
        <f>SUMIFS('ДДС месяц'!$E:$E,'ДДС месяц'!$F:$F,$A$1,'ДДС месяц'!$J:$J,$A12,'ДДС месяц'!$C:$C,D$2)</f>
        <v>0</v>
      </c>
      <c r="E12" s="31">
        <f>SUMIFS('ДДС месяц'!$E:$E,'ДДС месяц'!$F:$F,$A$1,'ДДС месяц'!$J:$J,$A12,'ДДС месяц'!$C:$C,E$2)</f>
        <v>0</v>
      </c>
      <c r="F12" s="31">
        <f>SUMIFS('ДДС месяц'!$E:$E,'ДДС месяц'!$F:$F,$A$1,'ДДС месяц'!$J:$J,$A12,'ДДС месяц'!$C:$C,F$2)</f>
        <v>0</v>
      </c>
      <c r="G12" s="31">
        <f>SUMIFS('ДДС месяц'!$E:$E,'ДДС месяц'!$F:$F,$A$1,'ДДС месяц'!$J:$J,$A12,'ДДС месяц'!$C:$C,G$2)</f>
        <v>0</v>
      </c>
      <c r="H12" s="31">
        <f>SUMIFS('ДДС месяц'!$E:$E,'ДДС месяц'!$F:$F,$A$1,'ДДС месяц'!$J:$J,$A12,'ДДС месяц'!$C:$C,H$2)</f>
        <v>0</v>
      </c>
      <c r="I12" s="31">
        <f>SUMIFS('ДДС месяц'!$E:$E,'ДДС месяц'!$F:$F,$A$1,'ДДС месяц'!$J:$J,$A12,'ДДС месяц'!$C:$C,I$2)</f>
        <v>0</v>
      </c>
      <c r="J12" s="31">
        <f>SUMIFS('ДДС месяц'!$E:$E,'ДДС месяц'!$F:$F,$A$1,'ДДС месяц'!$J:$J,$A12,'ДДС месяц'!$C:$C,J$2)</f>
        <v>0</v>
      </c>
      <c r="K12" s="31">
        <f>SUMIFS('ДДС месяц'!$E:$E,'ДДС месяц'!$F:$F,$A$1,'ДДС месяц'!$J:$J,$A12,'ДДС месяц'!$C:$C,K$2)</f>
        <v>0</v>
      </c>
      <c r="L12" s="31">
        <f>SUMIFS('ДДС месяц'!$E:$E,'ДДС месяц'!$F:$F,$A$1,'ДДС месяц'!$J:$J,$A12,'ДДС месяц'!$C:$C,L$2)</f>
        <v>0</v>
      </c>
      <c r="M12" s="31">
        <f>SUMIFS('ДДС месяц'!$E:$E,'ДДС месяц'!$F:$F,$A$1,'ДДС месяц'!$J:$J,$A12,'ДДС месяц'!$C:$C,M$2)</f>
        <v>0</v>
      </c>
    </row>
    <row r="13">
      <c r="A13" s="30" t="str">
        <f>IFERROR(__xludf.DUMMYFUNCTION("""COMPUTED_VALUE"""),"Аренда и обслуживание офиса")</f>
        <v>Аренда и обслуживание офиса</v>
      </c>
      <c r="B13" s="31">
        <f>SUMIFS('ДДС месяц'!$E:$E,'ДДС месяц'!$F:$F,$A$1,'ДДС месяц'!$J:$J,$A13,'ДДС месяц'!$C:$C,B$2)</f>
        <v>0</v>
      </c>
      <c r="C13" s="31">
        <f>SUMIFS('ДДС месяц'!$E:$E,'ДДС месяц'!$F:$F,$A$1,'ДДС месяц'!$J:$J,$A13,'ДДС месяц'!$C:$C,C$2)</f>
        <v>0</v>
      </c>
      <c r="D13" s="31">
        <f>SUMIFS('ДДС месяц'!$E:$E,'ДДС месяц'!$F:$F,$A$1,'ДДС месяц'!$J:$J,$A13,'ДДС месяц'!$C:$C,D$2)</f>
        <v>0</v>
      </c>
      <c r="E13" s="31">
        <f>SUMIFS('ДДС месяц'!$E:$E,'ДДС месяц'!$F:$F,$A$1,'ДДС месяц'!$J:$J,$A13,'ДДС месяц'!$C:$C,E$2)</f>
        <v>0</v>
      </c>
      <c r="F13" s="31">
        <f>SUMIFS('ДДС месяц'!$E:$E,'ДДС месяц'!$F:$F,$A$1,'ДДС месяц'!$J:$J,$A13,'ДДС месяц'!$C:$C,F$2)</f>
        <v>0</v>
      </c>
      <c r="G13" s="31">
        <f>SUMIFS('ДДС месяц'!$E:$E,'ДДС месяц'!$F:$F,$A$1,'ДДС месяц'!$J:$J,$A13,'ДДС месяц'!$C:$C,G$2)</f>
        <v>0</v>
      </c>
      <c r="H13" s="31">
        <f>SUMIFS('ДДС месяц'!$E:$E,'ДДС месяц'!$F:$F,$A$1,'ДДС месяц'!$J:$J,$A13,'ДДС месяц'!$C:$C,H$2)</f>
        <v>0</v>
      </c>
      <c r="I13" s="31">
        <f>SUMIFS('ДДС месяц'!$E:$E,'ДДС месяц'!$F:$F,$A$1,'ДДС месяц'!$J:$J,$A13,'ДДС месяц'!$C:$C,I$2)</f>
        <v>0</v>
      </c>
      <c r="J13" s="31">
        <f>SUMIFS('ДДС месяц'!$E:$E,'ДДС месяц'!$F:$F,$A$1,'ДДС месяц'!$J:$J,$A13,'ДДС месяц'!$C:$C,J$2)</f>
        <v>0</v>
      </c>
      <c r="K13" s="31">
        <f>SUMIFS('ДДС месяц'!$E:$E,'ДДС месяц'!$F:$F,$A$1,'ДДС месяц'!$J:$J,$A13,'ДДС месяц'!$C:$C,K$2)</f>
        <v>0</v>
      </c>
      <c r="L13" s="31">
        <f>SUMIFS('ДДС месяц'!$E:$E,'ДДС месяц'!$F:$F,$A$1,'ДДС месяц'!$J:$J,$A13,'ДДС месяц'!$C:$C,L$2)</f>
        <v>0</v>
      </c>
      <c r="M13" s="31">
        <f>SUMIFS('ДДС месяц'!$E:$E,'ДДС месяц'!$F:$F,$A$1,'ДДС месяц'!$J:$J,$A13,'ДДС месяц'!$C:$C,M$2)</f>
        <v>0</v>
      </c>
    </row>
    <row r="14">
      <c r="A14" s="30" t="str">
        <f>IFERROR(__xludf.DUMMYFUNCTION("""COMPUTED_VALUE"""),"Зарплата адм-х сотрудников")</f>
        <v>Зарплата адм-х сотрудников</v>
      </c>
      <c r="B14" s="31">
        <f>SUMIFS('ДДС месяц'!$E:$E,'ДДС месяц'!$F:$F,$A$1,'ДДС месяц'!$J:$J,$A14,'ДДС месяц'!$C:$C,B$2)</f>
        <v>0</v>
      </c>
      <c r="C14" s="31">
        <f>SUMIFS('ДДС месяц'!$E:$E,'ДДС месяц'!$F:$F,$A$1,'ДДС месяц'!$J:$J,$A14,'ДДС месяц'!$C:$C,C$2)</f>
        <v>0</v>
      </c>
      <c r="D14" s="31">
        <f>SUMIFS('ДДС месяц'!$E:$E,'ДДС месяц'!$F:$F,$A$1,'ДДС месяц'!$J:$J,$A14,'ДДС месяц'!$C:$C,D$2)</f>
        <v>0</v>
      </c>
      <c r="E14" s="31">
        <f>SUMIFS('ДДС месяц'!$E:$E,'ДДС месяц'!$F:$F,$A$1,'ДДС месяц'!$J:$J,$A14,'ДДС месяц'!$C:$C,E$2)</f>
        <v>0</v>
      </c>
      <c r="F14" s="31">
        <f>SUMIFS('ДДС месяц'!$E:$E,'ДДС месяц'!$F:$F,$A$1,'ДДС месяц'!$J:$J,$A14,'ДДС месяц'!$C:$C,F$2)</f>
        <v>0</v>
      </c>
      <c r="G14" s="31">
        <f>SUMIFS('ДДС месяц'!$E:$E,'ДДС месяц'!$F:$F,$A$1,'ДДС месяц'!$J:$J,$A14,'ДДС месяц'!$C:$C,G$2)</f>
        <v>0</v>
      </c>
      <c r="H14" s="31">
        <f>SUMIFS('ДДС месяц'!$E:$E,'ДДС месяц'!$F:$F,$A$1,'ДДС месяц'!$J:$J,$A14,'ДДС месяц'!$C:$C,H$2)</f>
        <v>0</v>
      </c>
      <c r="I14" s="31">
        <f>SUMIFS('ДДС месяц'!$E:$E,'ДДС месяц'!$F:$F,$A$1,'ДДС месяц'!$J:$J,$A14,'ДДС месяц'!$C:$C,I$2)</f>
        <v>0</v>
      </c>
      <c r="J14" s="31">
        <f>SUMIFS('ДДС месяц'!$E:$E,'ДДС месяц'!$F:$F,$A$1,'ДДС месяц'!$J:$J,$A14,'ДДС месяц'!$C:$C,J$2)</f>
        <v>0</v>
      </c>
      <c r="K14" s="31">
        <f>SUMIFS('ДДС месяц'!$E:$E,'ДДС месяц'!$F:$F,$A$1,'ДДС месяц'!$J:$J,$A14,'ДДС месяц'!$C:$C,K$2)</f>
        <v>0</v>
      </c>
      <c r="L14" s="31">
        <f>SUMIFS('ДДС месяц'!$E:$E,'ДДС месяц'!$F:$F,$A$1,'ДДС месяц'!$J:$J,$A14,'ДДС месяц'!$C:$C,L$2)</f>
        <v>0</v>
      </c>
      <c r="M14" s="31">
        <f>SUMIFS('ДДС месяц'!$E:$E,'ДДС месяц'!$F:$F,$A$1,'ДДС месяц'!$J:$J,$A14,'ДДС месяц'!$C:$C,M$2)</f>
        <v>0</v>
      </c>
    </row>
    <row r="15">
      <c r="A15" s="30" t="str">
        <f>IFERROR(__xludf.DUMMYFUNCTION("""COMPUTED_VALUE"""),"Прочие поставщики и подрядчики")</f>
        <v>Прочие поставщики и подрядчики</v>
      </c>
      <c r="B15" s="31">
        <f>SUMIFS('ДДС месяц'!$E:$E,'ДДС месяц'!$F:$F,$A$1,'ДДС месяц'!$J:$J,$A15,'ДДС месяц'!$C:$C,B$2)</f>
        <v>0</v>
      </c>
      <c r="C15" s="31">
        <f>SUMIFS('ДДС месяц'!$E:$E,'ДДС месяц'!$F:$F,$A$1,'ДДС месяц'!$J:$J,$A15,'ДДС месяц'!$C:$C,C$2)</f>
        <v>0</v>
      </c>
      <c r="D15" s="31">
        <f>SUMIFS('ДДС месяц'!$E:$E,'ДДС месяц'!$F:$F,$A$1,'ДДС месяц'!$J:$J,$A15,'ДДС месяц'!$C:$C,D$2)</f>
        <v>0</v>
      </c>
      <c r="E15" s="31">
        <f>SUMIFS('ДДС месяц'!$E:$E,'ДДС месяц'!$F:$F,$A$1,'ДДС месяц'!$J:$J,$A15,'ДДС месяц'!$C:$C,E$2)</f>
        <v>0</v>
      </c>
      <c r="F15" s="31">
        <f>SUMIFS('ДДС месяц'!$E:$E,'ДДС месяц'!$F:$F,$A$1,'ДДС месяц'!$J:$J,$A15,'ДДС месяц'!$C:$C,F$2)</f>
        <v>0</v>
      </c>
      <c r="G15" s="31">
        <f>SUMIFS('ДДС месяц'!$E:$E,'ДДС месяц'!$F:$F,$A$1,'ДДС месяц'!$J:$J,$A15,'ДДС месяц'!$C:$C,G$2)</f>
        <v>0</v>
      </c>
      <c r="H15" s="31">
        <f>SUMIFS('ДДС месяц'!$E:$E,'ДДС месяц'!$F:$F,$A$1,'ДДС месяц'!$J:$J,$A15,'ДДС месяц'!$C:$C,H$2)</f>
        <v>0</v>
      </c>
      <c r="I15" s="31">
        <f>SUMIFS('ДДС месяц'!$E:$E,'ДДС месяц'!$F:$F,$A$1,'ДДС месяц'!$J:$J,$A15,'ДДС месяц'!$C:$C,I$2)</f>
        <v>0</v>
      </c>
      <c r="J15" s="31">
        <f>SUMIFS('ДДС месяц'!$E:$E,'ДДС месяц'!$F:$F,$A$1,'ДДС месяц'!$J:$J,$A15,'ДДС месяц'!$C:$C,J$2)</f>
        <v>0</v>
      </c>
      <c r="K15" s="31">
        <f>SUMIFS('ДДС месяц'!$E:$E,'ДДС месяц'!$F:$F,$A$1,'ДДС месяц'!$J:$J,$A15,'ДДС месяц'!$C:$C,K$2)</f>
        <v>0</v>
      </c>
      <c r="L15" s="31">
        <f>SUMIFS('ДДС месяц'!$E:$E,'ДДС месяц'!$F:$F,$A$1,'ДДС месяц'!$J:$J,$A15,'ДДС месяц'!$C:$C,L$2)</f>
        <v>0</v>
      </c>
      <c r="M15" s="31">
        <f>SUMIFS('ДДС месяц'!$E:$E,'ДДС месяц'!$F:$F,$A$1,'ДДС месяц'!$J:$J,$A15,'ДДС месяц'!$C:$C,M$2)</f>
        <v>0</v>
      </c>
    </row>
    <row r="16">
      <c r="A16" s="30" t="str">
        <f>IFERROR(__xludf.DUMMYFUNCTION("""COMPUTED_VALUE"""),"РКО")</f>
        <v>РКО</v>
      </c>
      <c r="B16" s="31">
        <f>SUMIFS('ДДС месяц'!$E:$E,'ДДС месяц'!$F:$F,$A$1,'ДДС месяц'!$J:$J,$A16,'ДДС месяц'!$C:$C,B$2)</f>
        <v>0</v>
      </c>
      <c r="C16" s="31">
        <f>SUMIFS('ДДС месяц'!$E:$E,'ДДС месяц'!$F:$F,$A$1,'ДДС месяц'!$J:$J,$A16,'ДДС месяц'!$C:$C,C$2)</f>
        <v>0</v>
      </c>
      <c r="D16" s="31">
        <f>SUMIFS('ДДС месяц'!$E:$E,'ДДС месяц'!$F:$F,$A$1,'ДДС месяц'!$J:$J,$A16,'ДДС месяц'!$C:$C,D$2)</f>
        <v>0</v>
      </c>
      <c r="E16" s="31">
        <f>SUMIFS('ДДС месяц'!$E:$E,'ДДС месяц'!$F:$F,$A$1,'ДДС месяц'!$J:$J,$A16,'ДДС месяц'!$C:$C,E$2)</f>
        <v>0</v>
      </c>
      <c r="F16" s="31">
        <f>SUMIFS('ДДС месяц'!$E:$E,'ДДС месяц'!$F:$F,$A$1,'ДДС месяц'!$J:$J,$A16,'ДДС месяц'!$C:$C,F$2)</f>
        <v>0</v>
      </c>
      <c r="G16" s="31">
        <f>SUMIFS('ДДС месяц'!$E:$E,'ДДС месяц'!$F:$F,$A$1,'ДДС месяц'!$J:$J,$A16,'ДДС месяц'!$C:$C,G$2)</f>
        <v>0</v>
      </c>
      <c r="H16" s="31">
        <f>SUMIFS('ДДС месяц'!$E:$E,'ДДС месяц'!$F:$F,$A$1,'ДДС месяц'!$J:$J,$A16,'ДДС месяц'!$C:$C,H$2)</f>
        <v>0</v>
      </c>
      <c r="I16" s="31">
        <f>SUMIFS('ДДС месяц'!$E:$E,'ДДС месяц'!$F:$F,$A$1,'ДДС месяц'!$J:$J,$A16,'ДДС месяц'!$C:$C,I$2)</f>
        <v>0</v>
      </c>
      <c r="J16" s="31">
        <f>SUMIFS('ДДС месяц'!$E:$E,'ДДС месяц'!$F:$F,$A$1,'ДДС месяц'!$J:$J,$A16,'ДДС месяц'!$C:$C,J$2)</f>
        <v>0</v>
      </c>
      <c r="K16" s="31">
        <f>SUMIFS('ДДС месяц'!$E:$E,'ДДС месяц'!$F:$F,$A$1,'ДДС месяц'!$J:$J,$A16,'ДДС месяц'!$C:$C,K$2)</f>
        <v>0</v>
      </c>
      <c r="L16" s="31">
        <f>SUMIFS('ДДС месяц'!$E:$E,'ДДС месяц'!$F:$F,$A$1,'ДДС месяц'!$J:$J,$A16,'ДДС месяц'!$C:$C,L$2)</f>
        <v>0</v>
      </c>
      <c r="M16" s="31">
        <f>SUMIFS('ДДС месяц'!$E:$E,'ДДС месяц'!$F:$F,$A$1,'ДДС месяц'!$J:$J,$A16,'ДДС месяц'!$C:$C,M$2)</f>
        <v>0</v>
      </c>
    </row>
    <row r="17">
      <c r="A17" s="30" t="str">
        <f>IFERROR(__xludf.DUMMYFUNCTION("""COMPUTED_VALUE"""),"Связь и почтовые расходы")</f>
        <v>Связь и почтовые расходы</v>
      </c>
      <c r="B17" s="31">
        <f>SUMIFS('ДДС месяц'!$E:$E,'ДДС месяц'!$F:$F,$A$1,'ДДС месяц'!$J:$J,$A17,'ДДС месяц'!$C:$C,B$2)</f>
        <v>0</v>
      </c>
      <c r="C17" s="31">
        <f>SUMIFS('ДДС месяц'!$E:$E,'ДДС месяц'!$F:$F,$A$1,'ДДС месяц'!$J:$J,$A17,'ДДС месяц'!$C:$C,C$2)</f>
        <v>0</v>
      </c>
      <c r="D17" s="31">
        <f>SUMIFS('ДДС месяц'!$E:$E,'ДДС месяц'!$F:$F,$A$1,'ДДС месяц'!$J:$J,$A17,'ДДС месяц'!$C:$C,D$2)</f>
        <v>0</v>
      </c>
      <c r="E17" s="31">
        <f>SUMIFS('ДДС месяц'!$E:$E,'ДДС месяц'!$F:$F,$A$1,'ДДС месяц'!$J:$J,$A17,'ДДС месяц'!$C:$C,E$2)</f>
        <v>0</v>
      </c>
      <c r="F17" s="31">
        <f>SUMIFS('ДДС месяц'!$E:$E,'ДДС месяц'!$F:$F,$A$1,'ДДС месяц'!$J:$J,$A17,'ДДС месяц'!$C:$C,F$2)</f>
        <v>0</v>
      </c>
      <c r="G17" s="31">
        <f>SUMIFS('ДДС месяц'!$E:$E,'ДДС месяц'!$F:$F,$A$1,'ДДС месяц'!$J:$J,$A17,'ДДС месяц'!$C:$C,G$2)</f>
        <v>0</v>
      </c>
      <c r="H17" s="31">
        <f>SUMIFS('ДДС месяц'!$E:$E,'ДДС месяц'!$F:$F,$A$1,'ДДС месяц'!$J:$J,$A17,'ДДС месяц'!$C:$C,H$2)</f>
        <v>0</v>
      </c>
      <c r="I17" s="31">
        <f>SUMIFS('ДДС месяц'!$E:$E,'ДДС месяц'!$F:$F,$A$1,'ДДС месяц'!$J:$J,$A17,'ДДС месяц'!$C:$C,I$2)</f>
        <v>0</v>
      </c>
      <c r="J17" s="31">
        <f>SUMIFS('ДДС месяц'!$E:$E,'ДДС месяц'!$F:$F,$A$1,'ДДС месяц'!$J:$J,$A17,'ДДС месяц'!$C:$C,J$2)</f>
        <v>0</v>
      </c>
      <c r="K17" s="31">
        <f>SUMIFS('ДДС месяц'!$E:$E,'ДДС месяц'!$F:$F,$A$1,'ДДС месяц'!$J:$J,$A17,'ДДС месяц'!$C:$C,K$2)</f>
        <v>0</v>
      </c>
      <c r="L17" s="31">
        <f>SUMIFS('ДДС месяц'!$E:$E,'ДДС месяц'!$F:$F,$A$1,'ДДС месяц'!$J:$J,$A17,'ДДС месяц'!$C:$C,L$2)</f>
        <v>0</v>
      </c>
      <c r="M17" s="31">
        <f>SUMIFS('ДДС месяц'!$E:$E,'ДДС месяц'!$F:$F,$A$1,'ДДС месяц'!$J:$J,$A17,'ДДС месяц'!$C:$C,M$2)</f>
        <v>0</v>
      </c>
    </row>
    <row r="18">
      <c r="A18" s="30" t="str">
        <f>IFERROR(__xludf.DUMMYFUNCTION("""COMPUTED_VALUE"""),"Приобретение оргтехники")</f>
        <v>Приобретение оргтехники</v>
      </c>
      <c r="B18" s="31">
        <f>SUMIFS('ДДС месяц'!$E:$E,'ДДС месяц'!$F:$F,$A$1,'ДДС месяц'!$J:$J,$A18,'ДДС месяц'!$C:$C,B$2)</f>
        <v>0</v>
      </c>
      <c r="C18" s="31">
        <f>SUMIFS('ДДС месяц'!$E:$E,'ДДС месяц'!$F:$F,$A$1,'ДДС месяц'!$J:$J,$A18,'ДДС месяц'!$C:$C,C$2)</f>
        <v>0</v>
      </c>
      <c r="D18" s="31">
        <f>SUMIFS('ДДС месяц'!$E:$E,'ДДС месяц'!$F:$F,$A$1,'ДДС месяц'!$J:$J,$A18,'ДДС месяц'!$C:$C,D$2)</f>
        <v>0</v>
      </c>
      <c r="E18" s="31">
        <f>SUMIFS('ДДС месяц'!$E:$E,'ДДС месяц'!$F:$F,$A$1,'ДДС месяц'!$J:$J,$A18,'ДДС месяц'!$C:$C,E$2)</f>
        <v>0</v>
      </c>
      <c r="F18" s="31">
        <f>SUMIFS('ДДС месяц'!$E:$E,'ДДС месяц'!$F:$F,$A$1,'ДДС месяц'!$J:$J,$A18,'ДДС месяц'!$C:$C,F$2)</f>
        <v>0</v>
      </c>
      <c r="G18" s="31">
        <f>SUMIFS('ДДС месяц'!$E:$E,'ДДС месяц'!$F:$F,$A$1,'ДДС месяц'!$J:$J,$A18,'ДДС месяц'!$C:$C,G$2)</f>
        <v>0</v>
      </c>
      <c r="H18" s="31">
        <f>SUMIFS('ДДС месяц'!$E:$E,'ДДС месяц'!$F:$F,$A$1,'ДДС месяц'!$J:$J,$A18,'ДДС месяц'!$C:$C,H$2)</f>
        <v>0</v>
      </c>
      <c r="I18" s="31">
        <f>SUMIFS('ДДС месяц'!$E:$E,'ДДС месяц'!$F:$F,$A$1,'ДДС месяц'!$J:$J,$A18,'ДДС месяц'!$C:$C,I$2)</f>
        <v>0</v>
      </c>
      <c r="J18" s="31">
        <f>SUMIFS('ДДС месяц'!$E:$E,'ДДС месяц'!$F:$F,$A$1,'ДДС месяц'!$J:$J,$A18,'ДДС месяц'!$C:$C,J$2)</f>
        <v>0</v>
      </c>
      <c r="K18" s="31">
        <f>SUMIFS('ДДС месяц'!$E:$E,'ДДС месяц'!$F:$F,$A$1,'ДДС месяц'!$J:$J,$A18,'ДДС месяц'!$C:$C,K$2)</f>
        <v>0</v>
      </c>
      <c r="L18" s="31">
        <f>SUMIFS('ДДС месяц'!$E:$E,'ДДС месяц'!$F:$F,$A$1,'ДДС месяц'!$J:$J,$A18,'ДДС месяц'!$C:$C,L$2)</f>
        <v>0</v>
      </c>
      <c r="M18" s="31">
        <f>SUMIFS('ДДС месяц'!$E:$E,'ДДС месяц'!$F:$F,$A$1,'ДДС месяц'!$J:$J,$A18,'ДДС месяц'!$C:$C,M$2)</f>
        <v>0</v>
      </c>
    </row>
    <row r="19">
      <c r="A19" s="30" t="str">
        <f>IFERROR(__xludf.DUMMYFUNCTION("""COMPUTED_VALUE"""),"Поиск персонала")</f>
        <v>Поиск персонала</v>
      </c>
      <c r="B19" s="31">
        <f>SUMIFS('ДДС месяц'!$E:$E,'ДДС месяц'!$F:$F,$A$1,'ДДС месяц'!$J:$J,$A19,'ДДС месяц'!$C:$C,B$2)</f>
        <v>0</v>
      </c>
      <c r="C19" s="31">
        <f>SUMIFS('ДДС месяц'!$E:$E,'ДДС месяц'!$F:$F,$A$1,'ДДС месяц'!$J:$J,$A19,'ДДС месяц'!$C:$C,C$2)</f>
        <v>0</v>
      </c>
      <c r="D19" s="31">
        <f>SUMIFS('ДДС месяц'!$E:$E,'ДДС месяц'!$F:$F,$A$1,'ДДС месяц'!$J:$J,$A19,'ДДС месяц'!$C:$C,D$2)</f>
        <v>0</v>
      </c>
      <c r="E19" s="31">
        <f>SUMIFS('ДДС месяц'!$E:$E,'ДДС месяц'!$F:$F,$A$1,'ДДС месяц'!$J:$J,$A19,'ДДС месяц'!$C:$C,E$2)</f>
        <v>0</v>
      </c>
      <c r="F19" s="31">
        <f>SUMIFS('ДДС месяц'!$E:$E,'ДДС месяц'!$F:$F,$A$1,'ДДС месяц'!$J:$J,$A19,'ДДС месяц'!$C:$C,F$2)</f>
        <v>0</v>
      </c>
      <c r="G19" s="31">
        <f>SUMIFS('ДДС месяц'!$E:$E,'ДДС месяц'!$F:$F,$A$1,'ДДС месяц'!$J:$J,$A19,'ДДС месяц'!$C:$C,G$2)</f>
        <v>0</v>
      </c>
      <c r="H19" s="31">
        <f>SUMIFS('ДДС месяц'!$E:$E,'ДДС месяц'!$F:$F,$A$1,'ДДС месяц'!$J:$J,$A19,'ДДС месяц'!$C:$C,H$2)</f>
        <v>0</v>
      </c>
      <c r="I19" s="31">
        <f>SUMIFS('ДДС месяц'!$E:$E,'ДДС месяц'!$F:$F,$A$1,'ДДС месяц'!$J:$J,$A19,'ДДС месяц'!$C:$C,I$2)</f>
        <v>0</v>
      </c>
      <c r="J19" s="31">
        <f>SUMIFS('ДДС месяц'!$E:$E,'ДДС месяц'!$F:$F,$A$1,'ДДС месяц'!$J:$J,$A19,'ДДС месяц'!$C:$C,J$2)</f>
        <v>0</v>
      </c>
      <c r="K19" s="31">
        <f>SUMIFS('ДДС месяц'!$E:$E,'ДДС месяц'!$F:$F,$A$1,'ДДС месяц'!$J:$J,$A19,'ДДС месяц'!$C:$C,K$2)</f>
        <v>0</v>
      </c>
      <c r="L19" s="31">
        <f>SUMIFS('ДДС месяц'!$E:$E,'ДДС месяц'!$F:$F,$A$1,'ДДС месяц'!$J:$J,$A19,'ДДС месяц'!$C:$C,L$2)</f>
        <v>0</v>
      </c>
      <c r="M19" s="31">
        <f>SUMIFS('ДДС месяц'!$E:$E,'ДДС месяц'!$F:$F,$A$1,'ДДС месяц'!$J:$J,$A19,'ДДС месяц'!$C:$C,M$2)</f>
        <v>0</v>
      </c>
    </row>
    <row r="20">
      <c r="A20" s="30" t="str">
        <f>IFERROR(__xludf.DUMMYFUNCTION("""COMPUTED_VALUE"""),"Командировки")</f>
        <v>Командировки</v>
      </c>
      <c r="B20" s="31">
        <f>SUMIFS('ДДС месяц'!$E:$E,'ДДС месяц'!$F:$F,$A$1,'ДДС месяц'!$J:$J,$A20,'ДДС месяц'!$C:$C,B$2)</f>
        <v>0</v>
      </c>
      <c r="C20" s="31">
        <f>SUMIFS('ДДС месяц'!$E:$E,'ДДС месяц'!$F:$F,$A$1,'ДДС месяц'!$J:$J,$A20,'ДДС месяц'!$C:$C,C$2)</f>
        <v>0</v>
      </c>
      <c r="D20" s="31">
        <f>SUMIFS('ДДС месяц'!$E:$E,'ДДС месяц'!$F:$F,$A$1,'ДДС месяц'!$J:$J,$A20,'ДДС месяц'!$C:$C,D$2)</f>
        <v>0</v>
      </c>
      <c r="E20" s="31">
        <f>SUMIFS('ДДС месяц'!$E:$E,'ДДС месяц'!$F:$F,$A$1,'ДДС месяц'!$J:$J,$A20,'ДДС месяц'!$C:$C,E$2)</f>
        <v>0</v>
      </c>
      <c r="F20" s="31">
        <f>SUMIFS('ДДС месяц'!$E:$E,'ДДС месяц'!$F:$F,$A$1,'ДДС месяц'!$J:$J,$A20,'ДДС месяц'!$C:$C,F$2)</f>
        <v>0</v>
      </c>
      <c r="G20" s="31">
        <f>SUMIFS('ДДС месяц'!$E:$E,'ДДС месяц'!$F:$F,$A$1,'ДДС месяц'!$J:$J,$A20,'ДДС месяц'!$C:$C,G$2)</f>
        <v>0</v>
      </c>
      <c r="H20" s="31">
        <f>SUMIFS('ДДС месяц'!$E:$E,'ДДС месяц'!$F:$F,$A$1,'ДДС месяц'!$J:$J,$A20,'ДДС месяц'!$C:$C,H$2)</f>
        <v>0</v>
      </c>
      <c r="I20" s="31">
        <f>SUMIFS('ДДС месяц'!$E:$E,'ДДС месяц'!$F:$F,$A$1,'ДДС месяц'!$J:$J,$A20,'ДДС месяц'!$C:$C,I$2)</f>
        <v>0</v>
      </c>
      <c r="J20" s="31">
        <f>SUMIFS('ДДС месяц'!$E:$E,'ДДС месяц'!$F:$F,$A$1,'ДДС месяц'!$J:$J,$A20,'ДДС месяц'!$C:$C,J$2)</f>
        <v>0</v>
      </c>
      <c r="K20" s="31">
        <f>SUMIFS('ДДС месяц'!$E:$E,'ДДС месяц'!$F:$F,$A$1,'ДДС месяц'!$J:$J,$A20,'ДДС месяц'!$C:$C,K$2)</f>
        <v>0</v>
      </c>
      <c r="L20" s="31">
        <f>SUMIFS('ДДС месяц'!$E:$E,'ДДС месяц'!$F:$F,$A$1,'ДДС месяц'!$J:$J,$A20,'ДДС месяц'!$C:$C,L$2)</f>
        <v>0</v>
      </c>
      <c r="M20" s="31">
        <f>SUMIFS('ДДС месяц'!$E:$E,'ДДС месяц'!$F:$F,$A$1,'ДДС месяц'!$J:$J,$A20,'ДДС месяц'!$C:$C,M$2)</f>
        <v>0</v>
      </c>
    </row>
    <row r="21">
      <c r="A21" s="30" t="str">
        <f>IFERROR(__xludf.DUMMYFUNCTION("""COMPUTED_VALUE"""),"Транспортные расходы")</f>
        <v>Транспортные расходы</v>
      </c>
      <c r="B21" s="31">
        <f>SUMIFS('ДДС месяц'!$E:$E,'ДДС месяц'!$F:$F,$A$1,'ДДС месяц'!$J:$J,$A21,'ДДС месяц'!$C:$C,B$2)</f>
        <v>0</v>
      </c>
      <c r="C21" s="31">
        <f>SUMIFS('ДДС месяц'!$E:$E,'ДДС месяц'!$F:$F,$A$1,'ДДС месяц'!$J:$J,$A21,'ДДС месяц'!$C:$C,C$2)</f>
        <v>0</v>
      </c>
      <c r="D21" s="31">
        <f>SUMIFS('ДДС месяц'!$E:$E,'ДДС месяц'!$F:$F,$A$1,'ДДС месяц'!$J:$J,$A21,'ДДС месяц'!$C:$C,D$2)</f>
        <v>0</v>
      </c>
      <c r="E21" s="31">
        <f>SUMIFS('ДДС месяц'!$E:$E,'ДДС месяц'!$F:$F,$A$1,'ДДС месяц'!$J:$J,$A21,'ДДС месяц'!$C:$C,E$2)</f>
        <v>0</v>
      </c>
      <c r="F21" s="31">
        <f>SUMIFS('ДДС месяц'!$E:$E,'ДДС месяц'!$F:$F,$A$1,'ДДС месяц'!$J:$J,$A21,'ДДС месяц'!$C:$C,F$2)</f>
        <v>0</v>
      </c>
      <c r="G21" s="31">
        <f>SUMIFS('ДДС месяц'!$E:$E,'ДДС месяц'!$F:$F,$A$1,'ДДС месяц'!$J:$J,$A21,'ДДС месяц'!$C:$C,G$2)</f>
        <v>0</v>
      </c>
      <c r="H21" s="31">
        <f>SUMIFS('ДДС месяц'!$E:$E,'ДДС месяц'!$F:$F,$A$1,'ДДС месяц'!$J:$J,$A21,'ДДС месяц'!$C:$C,H$2)</f>
        <v>0</v>
      </c>
      <c r="I21" s="31">
        <f>SUMIFS('ДДС месяц'!$E:$E,'ДДС месяц'!$F:$F,$A$1,'ДДС месяц'!$J:$J,$A21,'ДДС месяц'!$C:$C,I$2)</f>
        <v>0</v>
      </c>
      <c r="J21" s="31">
        <f>SUMIFS('ДДС месяц'!$E:$E,'ДДС месяц'!$F:$F,$A$1,'ДДС месяц'!$J:$J,$A21,'ДДС месяц'!$C:$C,J$2)</f>
        <v>0</v>
      </c>
      <c r="K21" s="31">
        <f>SUMIFS('ДДС месяц'!$E:$E,'ДДС месяц'!$F:$F,$A$1,'ДДС месяц'!$J:$J,$A21,'ДДС месяц'!$C:$C,K$2)</f>
        <v>0</v>
      </c>
      <c r="L21" s="31">
        <f>SUMIFS('ДДС месяц'!$E:$E,'ДДС месяц'!$F:$F,$A$1,'ДДС месяц'!$J:$J,$A21,'ДДС месяц'!$C:$C,L$2)</f>
        <v>0</v>
      </c>
      <c r="M21" s="31">
        <f>SUMIFS('ДДС месяц'!$E:$E,'ДДС месяц'!$F:$F,$A$1,'ДДС месяц'!$J:$J,$A21,'ДДС месяц'!$C:$C,M$2)</f>
        <v>0</v>
      </c>
    </row>
    <row r="22">
      <c r="A22" s="30" t="str">
        <f>IFERROR(__xludf.DUMMYFUNCTION("""COMPUTED_VALUE"""),"Обучение в компании")</f>
        <v>Обучение в компании</v>
      </c>
      <c r="B22" s="31">
        <f>SUMIFS('ДДС месяц'!$E:$E,'ДДС месяц'!$F:$F,$A$1,'ДДС месяц'!$J:$J,$A22,'ДДС месяц'!$C:$C,B$2)</f>
        <v>0</v>
      </c>
      <c r="C22" s="31">
        <f>SUMIFS('ДДС месяц'!$E:$E,'ДДС месяц'!$F:$F,$A$1,'ДДС месяц'!$J:$J,$A22,'ДДС месяц'!$C:$C,C$2)</f>
        <v>0</v>
      </c>
      <c r="D22" s="31">
        <f>SUMIFS('ДДС месяц'!$E:$E,'ДДС месяц'!$F:$F,$A$1,'ДДС месяц'!$J:$J,$A22,'ДДС месяц'!$C:$C,D$2)</f>
        <v>0</v>
      </c>
      <c r="E22" s="31">
        <f>SUMIFS('ДДС месяц'!$E:$E,'ДДС месяц'!$F:$F,$A$1,'ДДС месяц'!$J:$J,$A22,'ДДС месяц'!$C:$C,E$2)</f>
        <v>0</v>
      </c>
      <c r="F22" s="31">
        <f>SUMIFS('ДДС месяц'!$E:$E,'ДДС месяц'!$F:$F,$A$1,'ДДС месяц'!$J:$J,$A22,'ДДС месяц'!$C:$C,F$2)</f>
        <v>0</v>
      </c>
      <c r="G22" s="31">
        <f>SUMIFS('ДДС месяц'!$E:$E,'ДДС месяц'!$F:$F,$A$1,'ДДС месяц'!$J:$J,$A22,'ДДС месяц'!$C:$C,G$2)</f>
        <v>0</v>
      </c>
      <c r="H22" s="31">
        <f>SUMIFS('ДДС месяц'!$E:$E,'ДДС месяц'!$F:$F,$A$1,'ДДС месяц'!$J:$J,$A22,'ДДС месяц'!$C:$C,H$2)</f>
        <v>0</v>
      </c>
      <c r="I22" s="31">
        <f>SUMIFS('ДДС месяц'!$E:$E,'ДДС месяц'!$F:$F,$A$1,'ДДС месяц'!$J:$J,$A22,'ДДС месяц'!$C:$C,I$2)</f>
        <v>0</v>
      </c>
      <c r="J22" s="31">
        <f>SUMIFS('ДДС месяц'!$E:$E,'ДДС месяц'!$F:$F,$A$1,'ДДС месяц'!$J:$J,$A22,'ДДС месяц'!$C:$C,J$2)</f>
        <v>0</v>
      </c>
      <c r="K22" s="31">
        <f>SUMIFS('ДДС месяц'!$E:$E,'ДДС месяц'!$F:$F,$A$1,'ДДС месяц'!$J:$J,$A22,'ДДС месяц'!$C:$C,K$2)</f>
        <v>0</v>
      </c>
      <c r="L22" s="31">
        <f>SUMIFS('ДДС месяц'!$E:$E,'ДДС месяц'!$F:$F,$A$1,'ДДС месяц'!$J:$J,$A22,'ДДС месяц'!$C:$C,L$2)</f>
        <v>0</v>
      </c>
      <c r="M22" s="31">
        <f>SUMIFS('ДДС месяц'!$E:$E,'ДДС месяц'!$F:$F,$A$1,'ДДС месяц'!$J:$J,$A22,'ДДС месяц'!$C:$C,M$2)</f>
        <v>0</v>
      </c>
    </row>
    <row r="23">
      <c r="A23" s="30" t="str">
        <f>IFERROR(__xludf.DUMMYFUNCTION("""COMPUTED_VALUE"""),"Ремонт и обслуживание ОС")</f>
        <v>Ремонт и обслуживание ОС</v>
      </c>
      <c r="B23" s="31">
        <f>SUMIFS('ДДС месяц'!$E:$E,'ДДС месяц'!$F:$F,$A$1,'ДДС месяц'!$J:$J,$A23,'ДДС месяц'!$C:$C,B$2)</f>
        <v>0</v>
      </c>
      <c r="C23" s="31">
        <f>SUMIFS('ДДС месяц'!$E:$E,'ДДС месяц'!$F:$F,$A$1,'ДДС месяц'!$J:$J,$A23,'ДДС месяц'!$C:$C,C$2)</f>
        <v>0</v>
      </c>
      <c r="D23" s="31">
        <f>SUMIFS('ДДС месяц'!$E:$E,'ДДС месяц'!$F:$F,$A$1,'ДДС месяц'!$J:$J,$A23,'ДДС месяц'!$C:$C,D$2)</f>
        <v>0</v>
      </c>
      <c r="E23" s="31">
        <f>SUMIFS('ДДС месяц'!$E:$E,'ДДС месяц'!$F:$F,$A$1,'ДДС месяц'!$J:$J,$A23,'ДДС месяц'!$C:$C,E$2)</f>
        <v>0</v>
      </c>
      <c r="F23" s="31">
        <f>SUMIFS('ДДС месяц'!$E:$E,'ДДС месяц'!$F:$F,$A$1,'ДДС месяц'!$J:$J,$A23,'ДДС месяц'!$C:$C,F$2)</f>
        <v>0</v>
      </c>
      <c r="G23" s="31">
        <f>SUMIFS('ДДС месяц'!$E:$E,'ДДС месяц'!$F:$F,$A$1,'ДДС месяц'!$J:$J,$A23,'ДДС месяц'!$C:$C,G$2)</f>
        <v>0</v>
      </c>
      <c r="H23" s="31">
        <f>SUMIFS('ДДС месяц'!$E:$E,'ДДС месяц'!$F:$F,$A$1,'ДДС месяц'!$J:$J,$A23,'ДДС месяц'!$C:$C,H$2)</f>
        <v>0</v>
      </c>
      <c r="I23" s="31">
        <f>SUMIFS('ДДС месяц'!$E:$E,'ДДС месяц'!$F:$F,$A$1,'ДДС месяц'!$J:$J,$A23,'ДДС месяц'!$C:$C,I$2)</f>
        <v>0</v>
      </c>
      <c r="J23" s="31">
        <f>SUMIFS('ДДС месяц'!$E:$E,'ДДС месяц'!$F:$F,$A$1,'ДДС месяц'!$J:$J,$A23,'ДДС месяц'!$C:$C,J$2)</f>
        <v>0</v>
      </c>
      <c r="K23" s="31">
        <f>SUMIFS('ДДС месяц'!$E:$E,'ДДС месяц'!$F:$F,$A$1,'ДДС месяц'!$J:$J,$A23,'ДДС месяц'!$C:$C,K$2)</f>
        <v>0</v>
      </c>
      <c r="L23" s="31">
        <f>SUMIFS('ДДС месяц'!$E:$E,'ДДС месяц'!$F:$F,$A$1,'ДДС месяц'!$J:$J,$A23,'ДДС месяц'!$C:$C,L$2)</f>
        <v>0</v>
      </c>
      <c r="M23" s="31">
        <f>SUMIFS('ДДС месяц'!$E:$E,'ДДС месяц'!$F:$F,$A$1,'ДДС месяц'!$J:$J,$A23,'ДДС месяц'!$C:$C,M$2)</f>
        <v>0</v>
      </c>
    </row>
    <row r="24">
      <c r="A24" s="30" t="str">
        <f>IFERROR(__xludf.DUMMYFUNCTION("""COMPUTED_VALUE"""),"Зарплата коммерческого персонала")</f>
        <v>Зарплата коммерческого персонала</v>
      </c>
      <c r="B24" s="31">
        <f>SUMIFS('ДДС месяц'!$E:$E,'ДДС месяц'!$F:$F,$A$1,'ДДС месяц'!$J:$J,$A24,'ДДС месяц'!$C:$C,B$2)</f>
        <v>0</v>
      </c>
      <c r="C24" s="31">
        <f>SUMIFS('ДДС месяц'!$E:$E,'ДДС месяц'!$F:$F,$A$1,'ДДС месяц'!$J:$J,$A24,'ДДС месяц'!$C:$C,C$2)</f>
        <v>0</v>
      </c>
      <c r="D24" s="31">
        <f>SUMIFS('ДДС месяц'!$E:$E,'ДДС месяц'!$F:$F,$A$1,'ДДС месяц'!$J:$J,$A24,'ДДС месяц'!$C:$C,D$2)</f>
        <v>0</v>
      </c>
      <c r="E24" s="31">
        <f>SUMIFS('ДДС месяц'!$E:$E,'ДДС месяц'!$F:$F,$A$1,'ДДС месяц'!$J:$J,$A24,'ДДС месяц'!$C:$C,E$2)</f>
        <v>0</v>
      </c>
      <c r="F24" s="31">
        <f>SUMIFS('ДДС месяц'!$E:$E,'ДДС месяц'!$F:$F,$A$1,'ДДС месяц'!$J:$J,$A24,'ДДС месяц'!$C:$C,F$2)</f>
        <v>0</v>
      </c>
      <c r="G24" s="31">
        <f>SUMIFS('ДДС месяц'!$E:$E,'ДДС месяц'!$F:$F,$A$1,'ДДС месяц'!$J:$J,$A24,'ДДС месяц'!$C:$C,G$2)</f>
        <v>0</v>
      </c>
      <c r="H24" s="31">
        <f>SUMIFS('ДДС месяц'!$E:$E,'ДДС месяц'!$F:$F,$A$1,'ДДС месяц'!$J:$J,$A24,'ДДС месяц'!$C:$C,H$2)</f>
        <v>0</v>
      </c>
      <c r="I24" s="31">
        <f>SUMIFS('ДДС месяц'!$E:$E,'ДДС месяц'!$F:$F,$A$1,'ДДС месяц'!$J:$J,$A24,'ДДС месяц'!$C:$C,I$2)</f>
        <v>0</v>
      </c>
      <c r="J24" s="31">
        <f>SUMIFS('ДДС месяц'!$E:$E,'ДДС месяц'!$F:$F,$A$1,'ДДС месяц'!$J:$J,$A24,'ДДС месяц'!$C:$C,J$2)</f>
        <v>0</v>
      </c>
      <c r="K24" s="31">
        <f>SUMIFS('ДДС месяц'!$E:$E,'ДДС месяц'!$F:$F,$A$1,'ДДС месяц'!$J:$J,$A24,'ДДС месяц'!$C:$C,K$2)</f>
        <v>0</v>
      </c>
      <c r="L24" s="31">
        <f>SUMIFS('ДДС месяц'!$E:$E,'ДДС месяц'!$F:$F,$A$1,'ДДС месяц'!$J:$J,$A24,'ДДС месяц'!$C:$C,L$2)</f>
        <v>0</v>
      </c>
      <c r="M24" s="31">
        <f>SUMIFS('ДДС месяц'!$E:$E,'ДДС месяц'!$F:$F,$A$1,'ДДС месяц'!$J:$J,$A24,'ДДС месяц'!$C:$C,M$2)</f>
        <v>0</v>
      </c>
    </row>
    <row r="25">
      <c r="A25" s="30" t="str">
        <f>IFERROR(__xludf.DUMMYFUNCTION("""COMPUTED_VALUE"""),"Реклама в интернете")</f>
        <v>Реклама в интернете</v>
      </c>
      <c r="B25" s="31">
        <f>SUMIFS('ДДС месяц'!$E:$E,'ДДС месяц'!$F:$F,$A$1,'ДДС месяц'!$J:$J,$A25,'ДДС месяц'!$C:$C,B$2)</f>
        <v>0</v>
      </c>
      <c r="C25" s="31">
        <f>SUMIFS('ДДС месяц'!$E:$E,'ДДС месяц'!$F:$F,$A$1,'ДДС месяц'!$J:$J,$A25,'ДДС месяц'!$C:$C,C$2)</f>
        <v>0</v>
      </c>
      <c r="D25" s="31">
        <f>SUMIFS('ДДС месяц'!$E:$E,'ДДС месяц'!$F:$F,$A$1,'ДДС месяц'!$J:$J,$A25,'ДДС месяц'!$C:$C,D$2)</f>
        <v>0</v>
      </c>
      <c r="E25" s="31">
        <f>SUMIFS('ДДС месяц'!$E:$E,'ДДС месяц'!$F:$F,$A$1,'ДДС месяц'!$J:$J,$A25,'ДДС месяц'!$C:$C,E$2)</f>
        <v>0</v>
      </c>
      <c r="F25" s="31">
        <f>SUMIFS('ДДС месяц'!$E:$E,'ДДС месяц'!$F:$F,$A$1,'ДДС месяц'!$J:$J,$A25,'ДДС месяц'!$C:$C,F$2)</f>
        <v>0</v>
      </c>
      <c r="G25" s="31">
        <f>SUMIFS('ДДС месяц'!$E:$E,'ДДС месяц'!$F:$F,$A$1,'ДДС месяц'!$J:$J,$A25,'ДДС месяц'!$C:$C,G$2)</f>
        <v>0</v>
      </c>
      <c r="H25" s="31">
        <f>SUMIFS('ДДС месяц'!$E:$E,'ДДС месяц'!$F:$F,$A$1,'ДДС месяц'!$J:$J,$A25,'ДДС месяц'!$C:$C,H$2)</f>
        <v>0</v>
      </c>
      <c r="I25" s="31">
        <f>SUMIFS('ДДС месяц'!$E:$E,'ДДС месяц'!$F:$F,$A$1,'ДДС месяц'!$J:$J,$A25,'ДДС месяц'!$C:$C,I$2)</f>
        <v>0</v>
      </c>
      <c r="J25" s="31">
        <f>SUMIFS('ДДС месяц'!$E:$E,'ДДС месяц'!$F:$F,$A$1,'ДДС месяц'!$J:$J,$A25,'ДДС месяц'!$C:$C,J$2)</f>
        <v>0</v>
      </c>
      <c r="K25" s="31">
        <f>SUMIFS('ДДС месяц'!$E:$E,'ДДС месяц'!$F:$F,$A$1,'ДДС месяц'!$J:$J,$A25,'ДДС месяц'!$C:$C,K$2)</f>
        <v>0</v>
      </c>
      <c r="L25" s="31">
        <f>SUMIFS('ДДС месяц'!$E:$E,'ДДС месяц'!$F:$F,$A$1,'ДДС месяц'!$J:$J,$A25,'ДДС месяц'!$C:$C,L$2)</f>
        <v>0</v>
      </c>
      <c r="M25" s="31">
        <f>SUMIFS('ДДС месяц'!$E:$E,'ДДС месяц'!$F:$F,$A$1,'ДДС месяц'!$J:$J,$A25,'ДДС месяц'!$C:$C,M$2)</f>
        <v>0</v>
      </c>
    </row>
    <row r="26">
      <c r="A26" s="30" t="str">
        <f>IFERROR(__xludf.DUMMYFUNCTION("""COMPUTED_VALUE"""),"Печатная и сувенирная продукция")</f>
        <v>Печатная и сувенирная продукция</v>
      </c>
      <c r="B26" s="31">
        <f>SUMIFS('ДДС месяц'!$E:$E,'ДДС месяц'!$F:$F,$A$1,'ДДС месяц'!$J:$J,$A26,'ДДС месяц'!$C:$C,B$2)</f>
        <v>0</v>
      </c>
      <c r="C26" s="31">
        <f>SUMIFS('ДДС месяц'!$E:$E,'ДДС месяц'!$F:$F,$A$1,'ДДС месяц'!$J:$J,$A26,'ДДС месяц'!$C:$C,C$2)</f>
        <v>0</v>
      </c>
      <c r="D26" s="31">
        <f>SUMIFS('ДДС месяц'!$E:$E,'ДДС месяц'!$F:$F,$A$1,'ДДС месяц'!$J:$J,$A26,'ДДС месяц'!$C:$C,D$2)</f>
        <v>0</v>
      </c>
      <c r="E26" s="31">
        <f>SUMIFS('ДДС месяц'!$E:$E,'ДДС месяц'!$F:$F,$A$1,'ДДС месяц'!$J:$J,$A26,'ДДС месяц'!$C:$C,E$2)</f>
        <v>0</v>
      </c>
      <c r="F26" s="31">
        <f>SUMIFS('ДДС месяц'!$E:$E,'ДДС месяц'!$F:$F,$A$1,'ДДС месяц'!$J:$J,$A26,'ДДС месяц'!$C:$C,F$2)</f>
        <v>0</v>
      </c>
      <c r="G26" s="31">
        <f>SUMIFS('ДДС месяц'!$E:$E,'ДДС месяц'!$F:$F,$A$1,'ДДС месяц'!$J:$J,$A26,'ДДС месяц'!$C:$C,G$2)</f>
        <v>0</v>
      </c>
      <c r="H26" s="31">
        <f>SUMIFS('ДДС месяц'!$E:$E,'ДДС месяц'!$F:$F,$A$1,'ДДС месяц'!$J:$J,$A26,'ДДС месяц'!$C:$C,H$2)</f>
        <v>0</v>
      </c>
      <c r="I26" s="31">
        <f>SUMIFS('ДДС месяц'!$E:$E,'ДДС месяц'!$F:$F,$A$1,'ДДС месяц'!$J:$J,$A26,'ДДС месяц'!$C:$C,I$2)</f>
        <v>0</v>
      </c>
      <c r="J26" s="31">
        <f>SUMIFS('ДДС месяц'!$E:$E,'ДДС месяц'!$F:$F,$A$1,'ДДС месяц'!$J:$J,$A26,'ДДС месяц'!$C:$C,J$2)</f>
        <v>0</v>
      </c>
      <c r="K26" s="31">
        <f>SUMIFS('ДДС месяц'!$E:$E,'ДДС месяц'!$F:$F,$A$1,'ДДС месяц'!$J:$J,$A26,'ДДС месяц'!$C:$C,K$2)</f>
        <v>0</v>
      </c>
      <c r="L26" s="31">
        <f>SUMIFS('ДДС месяц'!$E:$E,'ДДС месяц'!$F:$F,$A$1,'ДДС месяц'!$J:$J,$A26,'ДДС месяц'!$C:$C,L$2)</f>
        <v>0</v>
      </c>
      <c r="M26" s="31">
        <f>SUMIFS('ДДС месяц'!$E:$E,'ДДС месяц'!$F:$F,$A$1,'ДДС месяц'!$J:$J,$A26,'ДДС месяц'!$C:$C,M$2)</f>
        <v>0</v>
      </c>
    </row>
    <row r="27">
      <c r="A27" s="30" t="str">
        <f>IFERROR(__xludf.DUMMYFUNCTION("""COMPUTED_VALUE"""),"Представительские расходы")</f>
        <v>Представительские расходы</v>
      </c>
      <c r="B27" s="31">
        <f>SUMIFS('ДДС месяц'!$E:$E,'ДДС месяц'!$F:$F,$A$1,'ДДС месяц'!$J:$J,$A27,'ДДС месяц'!$C:$C,B$2)</f>
        <v>0</v>
      </c>
      <c r="C27" s="31">
        <f>SUMIFS('ДДС месяц'!$E:$E,'ДДС месяц'!$F:$F,$A$1,'ДДС месяц'!$J:$J,$A27,'ДДС месяц'!$C:$C,C$2)</f>
        <v>0</v>
      </c>
      <c r="D27" s="31">
        <f>SUMIFS('ДДС месяц'!$E:$E,'ДДС месяц'!$F:$F,$A$1,'ДДС месяц'!$J:$J,$A27,'ДДС месяц'!$C:$C,D$2)</f>
        <v>0</v>
      </c>
      <c r="E27" s="31">
        <f>SUMIFS('ДДС месяц'!$E:$E,'ДДС месяц'!$F:$F,$A$1,'ДДС месяц'!$J:$J,$A27,'ДДС месяц'!$C:$C,E$2)</f>
        <v>0</v>
      </c>
      <c r="F27" s="31">
        <f>SUMIFS('ДДС месяц'!$E:$E,'ДДС месяц'!$F:$F,$A$1,'ДДС месяц'!$J:$J,$A27,'ДДС месяц'!$C:$C,F$2)</f>
        <v>0</v>
      </c>
      <c r="G27" s="31">
        <f>SUMIFS('ДДС месяц'!$E:$E,'ДДС месяц'!$F:$F,$A$1,'ДДС месяц'!$J:$J,$A27,'ДДС месяц'!$C:$C,G$2)</f>
        <v>0</v>
      </c>
      <c r="H27" s="31">
        <f>SUMIFS('ДДС месяц'!$E:$E,'ДДС месяц'!$F:$F,$A$1,'ДДС месяц'!$J:$J,$A27,'ДДС месяц'!$C:$C,H$2)</f>
        <v>0</v>
      </c>
      <c r="I27" s="31">
        <f>SUMIFS('ДДС месяц'!$E:$E,'ДДС месяц'!$F:$F,$A$1,'ДДС месяц'!$J:$J,$A27,'ДДС месяц'!$C:$C,I$2)</f>
        <v>0</v>
      </c>
      <c r="J27" s="31">
        <f>SUMIFS('ДДС месяц'!$E:$E,'ДДС месяц'!$F:$F,$A$1,'ДДС месяц'!$J:$J,$A27,'ДДС месяц'!$C:$C,J$2)</f>
        <v>0</v>
      </c>
      <c r="K27" s="31">
        <f>SUMIFS('ДДС месяц'!$E:$E,'ДДС месяц'!$F:$F,$A$1,'ДДС месяц'!$J:$J,$A27,'ДДС месяц'!$C:$C,K$2)</f>
        <v>0</v>
      </c>
      <c r="L27" s="31">
        <f>SUMIFS('ДДС месяц'!$E:$E,'ДДС месяц'!$F:$F,$A$1,'ДДС месяц'!$J:$J,$A27,'ДДС месяц'!$C:$C,L$2)</f>
        <v>0</v>
      </c>
      <c r="M27" s="31">
        <f>SUMIFS('ДДС месяц'!$E:$E,'ДДС месяц'!$F:$F,$A$1,'ДДС месяц'!$J:$J,$A27,'ДДС месяц'!$C:$C,M$2)</f>
        <v>0</v>
      </c>
    </row>
    <row r="28">
      <c r="A28" s="30" t="str">
        <f>IFERROR(__xludf.DUMMYFUNCTION("""COMPUTED_VALUE"""),"Прочие на маркетинг и рекламу")</f>
        <v>Прочие на маркетинг и рекламу</v>
      </c>
      <c r="B28" s="31">
        <f>SUMIFS('ДДС месяц'!$E:$E,'ДДС месяц'!$F:$F,$A$1,'ДДС месяц'!$J:$J,$A28,'ДДС месяц'!$C:$C,B$2)</f>
        <v>0</v>
      </c>
      <c r="C28" s="31">
        <f>SUMIFS('ДДС месяц'!$E:$E,'ДДС месяц'!$F:$F,$A$1,'ДДС месяц'!$J:$J,$A28,'ДДС месяц'!$C:$C,C$2)</f>
        <v>0</v>
      </c>
      <c r="D28" s="31">
        <f>SUMIFS('ДДС месяц'!$E:$E,'ДДС месяц'!$F:$F,$A$1,'ДДС месяц'!$J:$J,$A28,'ДДС месяц'!$C:$C,D$2)</f>
        <v>0</v>
      </c>
      <c r="E28" s="31">
        <f>SUMIFS('ДДС месяц'!$E:$E,'ДДС месяц'!$F:$F,$A$1,'ДДС месяц'!$J:$J,$A28,'ДДС месяц'!$C:$C,E$2)</f>
        <v>0</v>
      </c>
      <c r="F28" s="31">
        <f>SUMIFS('ДДС месяц'!$E:$E,'ДДС месяц'!$F:$F,$A$1,'ДДС месяц'!$J:$J,$A28,'ДДС месяц'!$C:$C,F$2)</f>
        <v>0</v>
      </c>
      <c r="G28" s="31">
        <f>SUMIFS('ДДС месяц'!$E:$E,'ДДС месяц'!$F:$F,$A$1,'ДДС месяц'!$J:$J,$A28,'ДДС месяц'!$C:$C,G$2)</f>
        <v>0</v>
      </c>
      <c r="H28" s="31">
        <f>SUMIFS('ДДС месяц'!$E:$E,'ДДС месяц'!$F:$F,$A$1,'ДДС месяц'!$J:$J,$A28,'ДДС месяц'!$C:$C,H$2)</f>
        <v>0</v>
      </c>
      <c r="I28" s="31">
        <f>SUMIFS('ДДС месяц'!$E:$E,'ДДС месяц'!$F:$F,$A$1,'ДДС месяц'!$J:$J,$A28,'ДДС месяц'!$C:$C,I$2)</f>
        <v>0</v>
      </c>
      <c r="J28" s="31">
        <f>SUMIFS('ДДС месяц'!$E:$E,'ДДС месяц'!$F:$F,$A$1,'ДДС месяц'!$J:$J,$A28,'ДДС месяц'!$C:$C,J$2)</f>
        <v>0</v>
      </c>
      <c r="K28" s="31">
        <f>SUMIFS('ДДС месяц'!$E:$E,'ДДС месяц'!$F:$F,$A$1,'ДДС месяц'!$J:$J,$A28,'ДДС месяц'!$C:$C,K$2)</f>
        <v>0</v>
      </c>
      <c r="L28" s="31">
        <f>SUMIFS('ДДС месяц'!$E:$E,'ДДС месяц'!$F:$F,$A$1,'ДДС месяц'!$J:$J,$A28,'ДДС месяц'!$C:$C,L$2)</f>
        <v>0</v>
      </c>
      <c r="M28" s="31">
        <f>SUMIFS('ДДС месяц'!$E:$E,'ДДС месяц'!$F:$F,$A$1,'ДДС месяц'!$J:$J,$A28,'ДДС месяц'!$C:$C,M$2)</f>
        <v>0</v>
      </c>
    </row>
    <row r="29">
      <c r="A29" s="30" t="str">
        <f>IFERROR(__xludf.DUMMYFUNCTION("""COMPUTED_VALUE"""),"Налог на прибыль")</f>
        <v>Налог на прибыль</v>
      </c>
      <c r="B29" s="31">
        <f>SUMIFS('ДДС месяц'!$E:$E,'ДДС месяц'!$F:$F,$A$1,'ДДС месяц'!$J:$J,$A29,'ДДС месяц'!$C:$C,B$2)</f>
        <v>0</v>
      </c>
      <c r="C29" s="31">
        <f>SUMIFS('ДДС месяц'!$E:$E,'ДДС месяц'!$F:$F,$A$1,'ДДС месяц'!$J:$J,$A29,'ДДС месяц'!$C:$C,C$2)</f>
        <v>0</v>
      </c>
      <c r="D29" s="31">
        <f>SUMIFS('ДДС месяц'!$E:$E,'ДДС месяц'!$F:$F,$A$1,'ДДС месяц'!$J:$J,$A29,'ДДС месяц'!$C:$C,D$2)</f>
        <v>0</v>
      </c>
      <c r="E29" s="31">
        <f>SUMIFS('ДДС месяц'!$E:$E,'ДДС месяц'!$F:$F,$A$1,'ДДС месяц'!$J:$J,$A29,'ДДС месяц'!$C:$C,E$2)</f>
        <v>0</v>
      </c>
      <c r="F29" s="31">
        <f>SUMIFS('ДДС месяц'!$E:$E,'ДДС месяц'!$F:$F,$A$1,'ДДС месяц'!$J:$J,$A29,'ДДС месяц'!$C:$C,F$2)</f>
        <v>0</v>
      </c>
      <c r="G29" s="31">
        <f>SUMIFS('ДДС месяц'!$E:$E,'ДДС месяц'!$F:$F,$A$1,'ДДС месяц'!$J:$J,$A29,'ДДС месяц'!$C:$C,G$2)</f>
        <v>0</v>
      </c>
      <c r="H29" s="31">
        <f>SUMIFS('ДДС месяц'!$E:$E,'ДДС месяц'!$F:$F,$A$1,'ДДС месяц'!$J:$J,$A29,'ДДС месяц'!$C:$C,H$2)</f>
        <v>0</v>
      </c>
      <c r="I29" s="31">
        <f>SUMIFS('ДДС месяц'!$E:$E,'ДДС месяц'!$F:$F,$A$1,'ДДС месяц'!$J:$J,$A29,'ДДС месяц'!$C:$C,I$2)</f>
        <v>0</v>
      </c>
      <c r="J29" s="31">
        <f>SUMIFS('ДДС месяц'!$E:$E,'ДДС месяц'!$F:$F,$A$1,'ДДС месяц'!$J:$J,$A29,'ДДС месяц'!$C:$C,J$2)</f>
        <v>0</v>
      </c>
      <c r="K29" s="31">
        <f>SUMIFS('ДДС месяц'!$E:$E,'ДДС месяц'!$F:$F,$A$1,'ДДС месяц'!$J:$J,$A29,'ДДС месяц'!$C:$C,K$2)</f>
        <v>0</v>
      </c>
      <c r="L29" s="31">
        <f>SUMIFS('ДДС месяц'!$E:$E,'ДДС месяц'!$F:$F,$A$1,'ДДС месяц'!$J:$J,$A29,'ДДС месяц'!$C:$C,L$2)</f>
        <v>0</v>
      </c>
      <c r="M29" s="31">
        <f>SUMIFS('ДДС месяц'!$E:$E,'ДДС месяц'!$F:$F,$A$1,'ДДС месяц'!$J:$J,$A29,'ДДС месяц'!$C:$C,M$2)</f>
        <v>0</v>
      </c>
    </row>
    <row r="30">
      <c r="A30" s="30" t="str">
        <f>IFERROR(__xludf.DUMMYFUNCTION("""COMPUTED_VALUE"""),"Налоги с ФОТ")</f>
        <v>Налоги с ФОТ</v>
      </c>
      <c r="B30" s="31">
        <f>SUMIFS('ДДС месяц'!$E:$E,'ДДС месяц'!$F:$F,$A$1,'ДДС месяц'!$J:$J,$A30,'ДДС месяц'!$C:$C,B$2)</f>
        <v>0</v>
      </c>
      <c r="C30" s="31">
        <f>SUMIFS('ДДС месяц'!$E:$E,'ДДС месяц'!$F:$F,$A$1,'ДДС месяц'!$J:$J,$A30,'ДДС месяц'!$C:$C,C$2)</f>
        <v>0</v>
      </c>
      <c r="D30" s="31">
        <f>SUMIFS('ДДС месяц'!$E:$E,'ДДС месяц'!$F:$F,$A$1,'ДДС месяц'!$J:$J,$A30,'ДДС месяц'!$C:$C,D$2)</f>
        <v>0</v>
      </c>
      <c r="E30" s="31">
        <f>SUMIFS('ДДС месяц'!$E:$E,'ДДС месяц'!$F:$F,$A$1,'ДДС месяц'!$J:$J,$A30,'ДДС месяц'!$C:$C,E$2)</f>
        <v>0</v>
      </c>
      <c r="F30" s="31">
        <f>SUMIFS('ДДС месяц'!$E:$E,'ДДС месяц'!$F:$F,$A$1,'ДДС месяц'!$J:$J,$A30,'ДДС месяц'!$C:$C,F$2)</f>
        <v>0</v>
      </c>
      <c r="G30" s="31">
        <f>SUMIFS('ДДС месяц'!$E:$E,'ДДС месяц'!$F:$F,$A$1,'ДДС месяц'!$J:$J,$A30,'ДДС месяц'!$C:$C,G$2)</f>
        <v>0</v>
      </c>
      <c r="H30" s="31">
        <f>SUMIFS('ДДС месяц'!$E:$E,'ДДС месяц'!$F:$F,$A$1,'ДДС месяц'!$J:$J,$A30,'ДДС месяц'!$C:$C,H$2)</f>
        <v>0</v>
      </c>
      <c r="I30" s="31">
        <f>SUMIFS('ДДС месяц'!$E:$E,'ДДС месяц'!$F:$F,$A$1,'ДДС месяц'!$J:$J,$A30,'ДДС месяц'!$C:$C,I$2)</f>
        <v>0</v>
      </c>
      <c r="J30" s="31">
        <f>SUMIFS('ДДС месяц'!$E:$E,'ДДС месяц'!$F:$F,$A$1,'ДДС месяц'!$J:$J,$A30,'ДДС месяц'!$C:$C,J$2)</f>
        <v>0</v>
      </c>
      <c r="K30" s="31">
        <f>SUMIFS('ДДС месяц'!$E:$E,'ДДС месяц'!$F:$F,$A$1,'ДДС месяц'!$J:$J,$A30,'ДДС месяц'!$C:$C,K$2)</f>
        <v>0</v>
      </c>
      <c r="L30" s="31">
        <f>SUMIFS('ДДС месяц'!$E:$E,'ДДС месяц'!$F:$F,$A$1,'ДДС месяц'!$J:$J,$A30,'ДДС месяц'!$C:$C,L$2)</f>
        <v>0</v>
      </c>
      <c r="M30" s="31">
        <f>SUMIFS('ДДС месяц'!$E:$E,'ДДС месяц'!$F:$F,$A$1,'ДДС месяц'!$J:$J,$A30,'ДДС месяц'!$C:$C,M$2)</f>
        <v>0</v>
      </c>
    </row>
    <row r="31">
      <c r="A31" s="30"/>
      <c r="B31" s="31">
        <f>SUMIFS('ДДС месяц'!$E:$E,'ДДС месяц'!$F:$F,$A$1,'ДДС месяц'!$J:$J,$A31,'ДДС месяц'!$C:$C,B$2)</f>
        <v>0</v>
      </c>
      <c r="C31" s="31">
        <f>SUMIFS('ДДС месяц'!$E:$E,'ДДС месяц'!$F:$F,$A$1,'ДДС месяц'!$J:$J,$A31,'ДДС месяц'!$C:$C,C$2)</f>
        <v>0</v>
      </c>
      <c r="D31" s="31">
        <f>SUMIFS('ДДС месяц'!$E:$E,'ДДС месяц'!$F:$F,$A$1,'ДДС месяц'!$J:$J,$A31,'ДДС месяц'!$C:$C,D$2)</f>
        <v>0</v>
      </c>
      <c r="E31" s="31">
        <f>SUMIFS('ДДС месяц'!$E:$E,'ДДС месяц'!$F:$F,$A$1,'ДДС месяц'!$J:$J,$A31,'ДДС месяц'!$C:$C,E$2)</f>
        <v>0</v>
      </c>
      <c r="F31" s="31">
        <f>SUMIFS('ДДС месяц'!$E:$E,'ДДС месяц'!$F:$F,$A$1,'ДДС месяц'!$J:$J,$A31,'ДДС месяц'!$C:$C,F$2)</f>
        <v>0</v>
      </c>
      <c r="G31" s="31">
        <f>SUMIFS('ДДС месяц'!$E:$E,'ДДС месяц'!$F:$F,$A$1,'ДДС месяц'!$J:$J,$A31,'ДДС месяц'!$C:$C,G$2)</f>
        <v>0</v>
      </c>
      <c r="H31" s="31">
        <f>SUMIFS('ДДС месяц'!$E:$E,'ДДС месяц'!$F:$F,$A$1,'ДДС месяц'!$J:$J,$A31,'ДДС месяц'!$C:$C,H$2)</f>
        <v>0</v>
      </c>
      <c r="I31" s="31">
        <f>SUMIFS('ДДС месяц'!$E:$E,'ДДС месяц'!$F:$F,$A$1,'ДДС месяц'!$J:$J,$A31,'ДДС месяц'!$C:$C,I$2)</f>
        <v>0</v>
      </c>
      <c r="J31" s="31">
        <f>SUMIFS('ДДС месяц'!$E:$E,'ДДС месяц'!$F:$F,$A$1,'ДДС месяц'!$J:$J,$A31,'ДДС месяц'!$C:$C,J$2)</f>
        <v>0</v>
      </c>
      <c r="K31" s="31">
        <f>SUMIFS('ДДС месяц'!$E:$E,'ДДС месяц'!$F:$F,$A$1,'ДДС месяц'!$J:$J,$A31,'ДДС месяц'!$C:$C,K$2)</f>
        <v>0</v>
      </c>
      <c r="L31" s="31">
        <f>SUMIFS('ДДС месяц'!$E:$E,'ДДС месяц'!$F:$F,$A$1,'ДДС месяц'!$J:$J,$A31,'ДДС месяц'!$C:$C,L$2)</f>
        <v>0</v>
      </c>
      <c r="M31" s="31">
        <f>SUMIFS('ДДС месяц'!$E:$E,'ДДС месяц'!$F:$F,$A$1,'ДДС месяц'!$J:$J,$A31,'ДДС месяц'!$C:$C,M$2)</f>
        <v>0</v>
      </c>
    </row>
    <row r="32" hidden="1">
      <c r="A32" s="30"/>
      <c r="B32" s="31">
        <f>SUMIFS('ДДС месяц'!$E:$E,'ДДС месяц'!$F:$F,$A$1,'ДДС месяц'!$J:$J,$A32,'ДДС месяц'!$C:$C,B$2)</f>
        <v>0</v>
      </c>
      <c r="C32" s="31">
        <f>SUMIFS('ДДС месяц'!$E:$E,'ДДС месяц'!$F:$F,$A$1,'ДДС месяц'!$J:$J,$A32,'ДДС месяц'!$C:$C,C$2)</f>
        <v>0</v>
      </c>
      <c r="D32" s="31">
        <f>SUMIFS('ДДС месяц'!$E:$E,'ДДС месяц'!$F:$F,$A$1,'ДДС месяц'!$J:$J,$A32,'ДДС месяц'!$C:$C,D$2)</f>
        <v>0</v>
      </c>
      <c r="E32" s="31">
        <f>SUMIFS('ДДС месяц'!$E:$E,'ДДС месяц'!$F:$F,$A$1,'ДДС месяц'!$J:$J,$A32,'ДДС месяц'!$C:$C,E$2)</f>
        <v>0</v>
      </c>
      <c r="F32" s="31">
        <f>SUMIFS('ДДС месяц'!$E:$E,'ДДС месяц'!$F:$F,$A$1,'ДДС месяц'!$J:$J,$A32,'ДДС месяц'!$C:$C,F$2)</f>
        <v>0</v>
      </c>
      <c r="G32" s="31">
        <f>SUMIFS('ДДС месяц'!$E:$E,'ДДС месяц'!$F:$F,$A$1,'ДДС месяц'!$J:$J,$A32,'ДДС месяц'!$C:$C,G$2)</f>
        <v>0</v>
      </c>
      <c r="H32" s="31">
        <f>SUMIFS('ДДС месяц'!$E:$E,'ДДС месяц'!$F:$F,$A$1,'ДДС месяц'!$J:$J,$A32,'ДДС месяц'!$C:$C,H$2)</f>
        <v>0</v>
      </c>
      <c r="I32" s="31">
        <f>SUMIFS('ДДС месяц'!$E:$E,'ДДС месяц'!$F:$F,$A$1,'ДДС месяц'!$J:$J,$A32,'ДДС месяц'!$C:$C,I$2)</f>
        <v>0</v>
      </c>
      <c r="J32" s="31">
        <f>SUMIFS('ДДС месяц'!$E:$E,'ДДС месяц'!$F:$F,$A$1,'ДДС месяц'!$J:$J,$A32,'ДДС месяц'!$C:$C,J$2)</f>
        <v>0</v>
      </c>
      <c r="K32" s="31">
        <f>SUMIFS('ДДС месяц'!$E:$E,'ДДС месяц'!$F:$F,$A$1,'ДДС месяц'!$J:$J,$A32,'ДДС месяц'!$C:$C,K$2)</f>
        <v>0</v>
      </c>
      <c r="L32" s="31">
        <f>SUMIFS('ДДС месяц'!$E:$E,'ДДС месяц'!$F:$F,$A$1,'ДДС месяц'!$J:$J,$A32,'ДДС месяц'!$C:$C,L$2)</f>
        <v>0</v>
      </c>
      <c r="M32" s="31">
        <f>SUMIFS('ДДС месяц'!$E:$E,'ДДС месяц'!$F:$F,$A$1,'ДДС месяц'!$J:$J,$A32,'ДДС месяц'!$C:$C,M$2)</f>
        <v>0</v>
      </c>
    </row>
    <row r="33" hidden="1">
      <c r="A33" s="30"/>
      <c r="B33" s="31">
        <f>SUMIFS('ДДС месяц'!$E:$E,'ДДС месяц'!$F:$F,$A$1,'ДДС месяц'!$J:$J,$A33,'ДДС месяц'!$C:$C,B$2)</f>
        <v>0</v>
      </c>
      <c r="C33" s="31">
        <f>SUMIFS('ДДС месяц'!$E:$E,'ДДС месяц'!$F:$F,$A$1,'ДДС месяц'!$J:$J,$A33,'ДДС месяц'!$C:$C,C$2)</f>
        <v>0</v>
      </c>
      <c r="D33" s="31">
        <f>SUMIFS('ДДС месяц'!$E:$E,'ДДС месяц'!$F:$F,$A$1,'ДДС месяц'!$J:$J,$A33,'ДДС месяц'!$C:$C,D$2)</f>
        <v>0</v>
      </c>
      <c r="E33" s="31">
        <f>SUMIFS('ДДС месяц'!$E:$E,'ДДС месяц'!$F:$F,$A$1,'ДДС месяц'!$J:$J,$A33,'ДДС месяц'!$C:$C,E$2)</f>
        <v>0</v>
      </c>
      <c r="F33" s="31">
        <f>SUMIFS('ДДС месяц'!$E:$E,'ДДС месяц'!$F:$F,$A$1,'ДДС месяц'!$J:$J,$A33,'ДДС месяц'!$C:$C,F$2)</f>
        <v>0</v>
      </c>
      <c r="G33" s="31">
        <f>SUMIFS('ДДС месяц'!$E:$E,'ДДС месяц'!$F:$F,$A$1,'ДДС месяц'!$J:$J,$A33,'ДДС месяц'!$C:$C,G$2)</f>
        <v>0</v>
      </c>
      <c r="H33" s="31">
        <f>SUMIFS('ДДС месяц'!$E:$E,'ДДС месяц'!$F:$F,$A$1,'ДДС месяц'!$J:$J,$A33,'ДДС месяц'!$C:$C,H$2)</f>
        <v>0</v>
      </c>
      <c r="I33" s="31">
        <f>SUMIFS('ДДС месяц'!$E:$E,'ДДС месяц'!$F:$F,$A$1,'ДДС месяц'!$J:$J,$A33,'ДДС месяц'!$C:$C,I$2)</f>
        <v>0</v>
      </c>
      <c r="J33" s="31">
        <f>SUMIFS('ДДС месяц'!$E:$E,'ДДС месяц'!$F:$F,$A$1,'ДДС месяц'!$J:$J,$A33,'ДДС месяц'!$C:$C,J$2)</f>
        <v>0</v>
      </c>
      <c r="K33" s="31">
        <f>SUMIFS('ДДС месяц'!$E:$E,'ДДС месяц'!$F:$F,$A$1,'ДДС месяц'!$J:$J,$A33,'ДДС месяц'!$C:$C,K$2)</f>
        <v>0</v>
      </c>
      <c r="L33" s="31">
        <f>SUMIFS('ДДС месяц'!$E:$E,'ДДС месяц'!$F:$F,$A$1,'ДДС месяц'!$J:$J,$A33,'ДДС месяц'!$C:$C,L$2)</f>
        <v>0</v>
      </c>
      <c r="M33" s="31">
        <f>SUMIFS('ДДС месяц'!$E:$E,'ДДС месяц'!$F:$F,$A$1,'ДДС месяц'!$J:$J,$A33,'ДДС месяц'!$C:$C,M$2)</f>
        <v>0</v>
      </c>
    </row>
    <row r="34" hidden="1">
      <c r="A34" s="30"/>
      <c r="B34" s="31">
        <f>SUMIFS('ДДС месяц'!$E:$E,'ДДС месяц'!$F:$F,$A$1,'ДДС месяц'!$J:$J,$A34,'ДДС месяц'!$C:$C,B$2)</f>
        <v>0</v>
      </c>
      <c r="C34" s="31">
        <f>SUMIFS('ДДС месяц'!$E:$E,'ДДС месяц'!$F:$F,$A$1,'ДДС месяц'!$J:$J,$A34,'ДДС месяц'!$C:$C,C$2)</f>
        <v>0</v>
      </c>
      <c r="D34" s="31">
        <f>SUMIFS('ДДС месяц'!$E:$E,'ДДС месяц'!$F:$F,$A$1,'ДДС месяц'!$J:$J,$A34,'ДДС месяц'!$C:$C,D$2)</f>
        <v>0</v>
      </c>
      <c r="E34" s="31">
        <f>SUMIFS('ДДС месяц'!$E:$E,'ДДС месяц'!$F:$F,$A$1,'ДДС месяц'!$J:$J,$A34,'ДДС месяц'!$C:$C,E$2)</f>
        <v>0</v>
      </c>
      <c r="F34" s="31">
        <f>SUMIFS('ДДС месяц'!$E:$E,'ДДС месяц'!$F:$F,$A$1,'ДДС месяц'!$J:$J,$A34,'ДДС месяц'!$C:$C,F$2)</f>
        <v>0</v>
      </c>
      <c r="G34" s="31">
        <f>SUMIFS('ДДС месяц'!$E:$E,'ДДС месяц'!$F:$F,$A$1,'ДДС месяц'!$J:$J,$A34,'ДДС месяц'!$C:$C,G$2)</f>
        <v>0</v>
      </c>
      <c r="H34" s="31">
        <f>SUMIFS('ДДС месяц'!$E:$E,'ДДС месяц'!$F:$F,$A$1,'ДДС месяц'!$J:$J,$A34,'ДДС месяц'!$C:$C,H$2)</f>
        <v>0</v>
      </c>
      <c r="I34" s="31">
        <f>SUMIFS('ДДС месяц'!$E:$E,'ДДС месяц'!$F:$F,$A$1,'ДДС месяц'!$J:$J,$A34,'ДДС месяц'!$C:$C,I$2)</f>
        <v>0</v>
      </c>
      <c r="J34" s="31">
        <f>SUMIFS('ДДС месяц'!$E:$E,'ДДС месяц'!$F:$F,$A$1,'ДДС месяц'!$J:$J,$A34,'ДДС месяц'!$C:$C,J$2)</f>
        <v>0</v>
      </c>
      <c r="K34" s="31">
        <f>SUMIFS('ДДС месяц'!$E:$E,'ДДС месяц'!$F:$F,$A$1,'ДДС месяц'!$J:$J,$A34,'ДДС месяц'!$C:$C,K$2)</f>
        <v>0</v>
      </c>
      <c r="L34" s="31">
        <f>SUMIFS('ДДС месяц'!$E:$E,'ДДС месяц'!$F:$F,$A$1,'ДДС месяц'!$J:$J,$A34,'ДДС месяц'!$C:$C,L$2)</f>
        <v>0</v>
      </c>
      <c r="M34" s="31">
        <f>SUMIFS('ДДС месяц'!$E:$E,'ДДС месяц'!$F:$F,$A$1,'ДДС месяц'!$J:$J,$A34,'ДДС месяц'!$C:$C,M$2)</f>
        <v>0</v>
      </c>
    </row>
    <row r="35" hidden="1">
      <c r="A35" s="30"/>
      <c r="B35" s="31">
        <f>SUMIFS('ДДС месяц'!$E:$E,'ДДС месяц'!$F:$F,$A$1,'ДДС месяц'!$J:$J,$A35,'ДДС месяц'!$C:$C,B$2)</f>
        <v>0</v>
      </c>
      <c r="C35" s="31">
        <f>SUMIFS('ДДС месяц'!$E:$E,'ДДС месяц'!$F:$F,$A$1,'ДДС месяц'!$J:$J,$A35,'ДДС месяц'!$C:$C,C$2)</f>
        <v>0</v>
      </c>
      <c r="D35" s="31">
        <f>SUMIFS('ДДС месяц'!$E:$E,'ДДС месяц'!$F:$F,$A$1,'ДДС месяц'!$J:$J,$A35,'ДДС месяц'!$C:$C,D$2)</f>
        <v>0</v>
      </c>
      <c r="E35" s="31">
        <f>SUMIFS('ДДС месяц'!$E:$E,'ДДС месяц'!$F:$F,$A$1,'ДДС месяц'!$J:$J,$A35,'ДДС месяц'!$C:$C,E$2)</f>
        <v>0</v>
      </c>
      <c r="F35" s="31">
        <f>SUMIFS('ДДС месяц'!$E:$E,'ДДС месяц'!$F:$F,$A$1,'ДДС месяц'!$J:$J,$A35,'ДДС месяц'!$C:$C,F$2)</f>
        <v>0</v>
      </c>
      <c r="G35" s="31">
        <f>SUMIFS('ДДС месяц'!$E:$E,'ДДС месяц'!$F:$F,$A$1,'ДДС месяц'!$J:$J,$A35,'ДДС месяц'!$C:$C,G$2)</f>
        <v>0</v>
      </c>
      <c r="H35" s="31">
        <f>SUMIFS('ДДС месяц'!$E:$E,'ДДС месяц'!$F:$F,$A$1,'ДДС месяц'!$J:$J,$A35,'ДДС месяц'!$C:$C,H$2)</f>
        <v>0</v>
      </c>
      <c r="I35" s="31">
        <f>SUMIFS('ДДС месяц'!$E:$E,'ДДС месяц'!$F:$F,$A$1,'ДДС месяц'!$J:$J,$A35,'ДДС месяц'!$C:$C,I$2)</f>
        <v>0</v>
      </c>
      <c r="J35" s="31">
        <f>SUMIFS('ДДС месяц'!$E:$E,'ДДС месяц'!$F:$F,$A$1,'ДДС месяц'!$J:$J,$A35,'ДДС месяц'!$C:$C,J$2)</f>
        <v>0</v>
      </c>
      <c r="K35" s="31">
        <f>SUMIFS('ДДС месяц'!$E:$E,'ДДС месяц'!$F:$F,$A$1,'ДДС месяц'!$J:$J,$A35,'ДДС месяц'!$C:$C,K$2)</f>
        <v>0</v>
      </c>
      <c r="L35" s="31">
        <f>SUMIFS('ДДС месяц'!$E:$E,'ДДС месяц'!$F:$F,$A$1,'ДДС месяц'!$J:$J,$A35,'ДДС месяц'!$C:$C,L$2)</f>
        <v>0</v>
      </c>
      <c r="M35" s="31">
        <f>SUMIFS('ДДС месяц'!$E:$E,'ДДС месяц'!$F:$F,$A$1,'ДДС месяц'!$J:$J,$A35,'ДДС месяц'!$C:$C,M$2)</f>
        <v>0</v>
      </c>
    </row>
    <row r="36" hidden="1">
      <c r="A36" s="30"/>
      <c r="B36" s="31">
        <f>SUMIFS('ДДС месяц'!$E:$E,'ДДС месяц'!$F:$F,$A$1,'ДДС месяц'!$J:$J,$A36,'ДДС месяц'!$C:$C,B$2)</f>
        <v>0</v>
      </c>
      <c r="C36" s="31">
        <f>SUMIFS('ДДС месяц'!$E:$E,'ДДС месяц'!$F:$F,$A$1,'ДДС месяц'!$J:$J,$A36,'ДДС месяц'!$C:$C,C$2)</f>
        <v>0</v>
      </c>
      <c r="D36" s="31">
        <f>SUMIFS('ДДС месяц'!$E:$E,'ДДС месяц'!$F:$F,$A$1,'ДДС месяц'!$J:$J,$A36,'ДДС месяц'!$C:$C,D$2)</f>
        <v>0</v>
      </c>
      <c r="E36" s="31">
        <f>SUMIFS('ДДС месяц'!$E:$E,'ДДС месяц'!$F:$F,$A$1,'ДДС месяц'!$J:$J,$A36,'ДДС месяц'!$C:$C,E$2)</f>
        <v>0</v>
      </c>
      <c r="F36" s="31">
        <f>SUMIFS('ДДС месяц'!$E:$E,'ДДС месяц'!$F:$F,$A$1,'ДДС месяц'!$J:$J,$A36,'ДДС месяц'!$C:$C,F$2)</f>
        <v>0</v>
      </c>
      <c r="G36" s="31">
        <f>SUMIFS('ДДС месяц'!$E:$E,'ДДС месяц'!$F:$F,$A$1,'ДДС месяц'!$J:$J,$A36,'ДДС месяц'!$C:$C,G$2)</f>
        <v>0</v>
      </c>
      <c r="H36" s="31">
        <f>SUMIFS('ДДС месяц'!$E:$E,'ДДС месяц'!$F:$F,$A$1,'ДДС месяц'!$J:$J,$A36,'ДДС месяц'!$C:$C,H$2)</f>
        <v>0</v>
      </c>
      <c r="I36" s="31">
        <f>SUMIFS('ДДС месяц'!$E:$E,'ДДС месяц'!$F:$F,$A$1,'ДДС месяц'!$J:$J,$A36,'ДДС месяц'!$C:$C,I$2)</f>
        <v>0</v>
      </c>
      <c r="J36" s="31">
        <f>SUMIFS('ДДС месяц'!$E:$E,'ДДС месяц'!$F:$F,$A$1,'ДДС месяц'!$J:$J,$A36,'ДДС месяц'!$C:$C,J$2)</f>
        <v>0</v>
      </c>
      <c r="K36" s="31">
        <f>SUMIFS('ДДС месяц'!$E:$E,'ДДС месяц'!$F:$F,$A$1,'ДДС месяц'!$J:$J,$A36,'ДДС месяц'!$C:$C,K$2)</f>
        <v>0</v>
      </c>
      <c r="L36" s="31">
        <f>SUMIFS('ДДС месяц'!$E:$E,'ДДС месяц'!$F:$F,$A$1,'ДДС месяц'!$J:$J,$A36,'ДДС месяц'!$C:$C,L$2)</f>
        <v>0</v>
      </c>
      <c r="M36" s="31">
        <f>SUMIFS('ДДС месяц'!$E:$E,'ДДС месяц'!$F:$F,$A$1,'ДДС месяц'!$J:$J,$A36,'ДДС месяц'!$C:$C,M$2)</f>
        <v>0</v>
      </c>
    </row>
    <row r="37" hidden="1">
      <c r="A37" s="30"/>
      <c r="B37" s="31">
        <f>SUMIFS('ДДС месяц'!$E:$E,'ДДС месяц'!$F:$F,$A$1,'ДДС месяц'!$J:$J,$A37,'ДДС месяц'!$C:$C,B$2)</f>
        <v>0</v>
      </c>
      <c r="C37" s="31">
        <f>SUMIFS('ДДС месяц'!$E:$E,'ДДС месяц'!$F:$F,$A$1,'ДДС месяц'!$J:$J,$A37,'ДДС месяц'!$C:$C,C$2)</f>
        <v>0</v>
      </c>
      <c r="D37" s="31">
        <f>SUMIFS('ДДС месяц'!$E:$E,'ДДС месяц'!$F:$F,$A$1,'ДДС месяц'!$J:$J,$A37,'ДДС месяц'!$C:$C,D$2)</f>
        <v>0</v>
      </c>
      <c r="E37" s="31">
        <f>SUMIFS('ДДС месяц'!$E:$E,'ДДС месяц'!$F:$F,$A$1,'ДДС месяц'!$J:$J,$A37,'ДДС месяц'!$C:$C,E$2)</f>
        <v>0</v>
      </c>
      <c r="F37" s="31">
        <f>SUMIFS('ДДС месяц'!$E:$E,'ДДС месяц'!$F:$F,$A$1,'ДДС месяц'!$J:$J,$A37,'ДДС месяц'!$C:$C,F$2)</f>
        <v>0</v>
      </c>
      <c r="G37" s="31">
        <f>SUMIFS('ДДС месяц'!$E:$E,'ДДС месяц'!$F:$F,$A$1,'ДДС месяц'!$J:$J,$A37,'ДДС месяц'!$C:$C,G$2)</f>
        <v>0</v>
      </c>
      <c r="H37" s="31">
        <f>SUMIFS('ДДС месяц'!$E:$E,'ДДС месяц'!$F:$F,$A$1,'ДДС месяц'!$J:$J,$A37,'ДДС месяц'!$C:$C,H$2)</f>
        <v>0</v>
      </c>
      <c r="I37" s="31">
        <f>SUMIFS('ДДС месяц'!$E:$E,'ДДС месяц'!$F:$F,$A$1,'ДДС месяц'!$J:$J,$A37,'ДДС месяц'!$C:$C,I$2)</f>
        <v>0</v>
      </c>
      <c r="J37" s="31">
        <f>SUMIFS('ДДС месяц'!$E:$E,'ДДС месяц'!$F:$F,$A$1,'ДДС месяц'!$J:$J,$A37,'ДДС месяц'!$C:$C,J$2)</f>
        <v>0</v>
      </c>
      <c r="K37" s="31">
        <f>SUMIFS('ДДС месяц'!$E:$E,'ДДС месяц'!$F:$F,$A$1,'ДДС месяц'!$J:$J,$A37,'ДДС месяц'!$C:$C,K$2)</f>
        <v>0</v>
      </c>
      <c r="L37" s="31">
        <f>SUMIFS('ДДС месяц'!$E:$E,'ДДС месяц'!$F:$F,$A$1,'ДДС месяц'!$J:$J,$A37,'ДДС месяц'!$C:$C,L$2)</f>
        <v>0</v>
      </c>
      <c r="M37" s="31">
        <f>SUMIFS('ДДС месяц'!$E:$E,'ДДС месяц'!$F:$F,$A$1,'ДДС месяц'!$J:$J,$A37,'ДДС месяц'!$C:$C,M$2)</f>
        <v>0</v>
      </c>
    </row>
    <row r="38" hidden="1">
      <c r="A38" s="30"/>
      <c r="B38" s="31">
        <f>SUMIFS('ДДС месяц'!$E:$E,'ДДС месяц'!$F:$F,$A$1,'ДДС месяц'!$J:$J,$A38,'ДДС месяц'!$C:$C,B$2)</f>
        <v>0</v>
      </c>
      <c r="C38" s="31">
        <f>SUMIFS('ДДС месяц'!$E:$E,'ДДС месяц'!$F:$F,$A$1,'ДДС месяц'!$J:$J,$A38,'ДДС месяц'!$C:$C,C$2)</f>
        <v>0</v>
      </c>
      <c r="D38" s="31">
        <f>SUMIFS('ДДС месяц'!$E:$E,'ДДС месяц'!$F:$F,$A$1,'ДДС месяц'!$J:$J,$A38,'ДДС месяц'!$C:$C,D$2)</f>
        <v>0</v>
      </c>
      <c r="E38" s="31">
        <f>SUMIFS('ДДС месяц'!$E:$E,'ДДС месяц'!$F:$F,$A$1,'ДДС месяц'!$J:$J,$A38,'ДДС месяц'!$C:$C,E$2)</f>
        <v>0</v>
      </c>
      <c r="F38" s="31">
        <f>SUMIFS('ДДС месяц'!$E:$E,'ДДС месяц'!$F:$F,$A$1,'ДДС месяц'!$J:$J,$A38,'ДДС месяц'!$C:$C,F$2)</f>
        <v>0</v>
      </c>
      <c r="G38" s="31">
        <f>SUMIFS('ДДС месяц'!$E:$E,'ДДС месяц'!$F:$F,$A$1,'ДДС месяц'!$J:$J,$A38,'ДДС месяц'!$C:$C,G$2)</f>
        <v>0</v>
      </c>
      <c r="H38" s="31">
        <f>SUMIFS('ДДС месяц'!$E:$E,'ДДС месяц'!$F:$F,$A$1,'ДДС месяц'!$J:$J,$A38,'ДДС месяц'!$C:$C,H$2)</f>
        <v>0</v>
      </c>
      <c r="I38" s="31">
        <f>SUMIFS('ДДС месяц'!$E:$E,'ДДС месяц'!$F:$F,$A$1,'ДДС месяц'!$J:$J,$A38,'ДДС месяц'!$C:$C,I$2)</f>
        <v>0</v>
      </c>
      <c r="J38" s="31">
        <f>SUMIFS('ДДС месяц'!$E:$E,'ДДС месяц'!$F:$F,$A$1,'ДДС месяц'!$J:$J,$A38,'ДДС месяц'!$C:$C,J$2)</f>
        <v>0</v>
      </c>
      <c r="K38" s="31">
        <f>SUMIFS('ДДС месяц'!$E:$E,'ДДС месяц'!$F:$F,$A$1,'ДДС месяц'!$J:$J,$A38,'ДДС месяц'!$C:$C,K$2)</f>
        <v>0</v>
      </c>
      <c r="L38" s="31">
        <f>SUMIFS('ДДС месяц'!$E:$E,'ДДС месяц'!$F:$F,$A$1,'ДДС месяц'!$J:$J,$A38,'ДДС месяц'!$C:$C,L$2)</f>
        <v>0</v>
      </c>
      <c r="M38" s="31">
        <f>SUMIFS('ДДС месяц'!$E:$E,'ДДС месяц'!$F:$F,$A$1,'ДДС месяц'!$J:$J,$A38,'ДДС месяц'!$C:$C,M$2)</f>
        <v>0</v>
      </c>
    </row>
    <row r="39" hidden="1">
      <c r="A39" s="30"/>
      <c r="B39" s="31">
        <f>SUMIFS('ДДС месяц'!$E:$E,'ДДС месяц'!$F:$F,$A$1,'ДДС месяц'!$J:$J,$A39,'ДДС месяц'!$C:$C,B$2)</f>
        <v>0</v>
      </c>
      <c r="C39" s="31">
        <f>SUMIFS('ДДС месяц'!$E:$E,'ДДС месяц'!$F:$F,$A$1,'ДДС месяц'!$J:$J,$A39,'ДДС месяц'!$C:$C,C$2)</f>
        <v>0</v>
      </c>
      <c r="D39" s="31">
        <f>SUMIFS('ДДС месяц'!$E:$E,'ДДС месяц'!$F:$F,$A$1,'ДДС месяц'!$J:$J,$A39,'ДДС месяц'!$C:$C,D$2)</f>
        <v>0</v>
      </c>
      <c r="E39" s="31">
        <f>SUMIFS('ДДС месяц'!$E:$E,'ДДС месяц'!$F:$F,$A$1,'ДДС месяц'!$J:$J,$A39,'ДДС месяц'!$C:$C,E$2)</f>
        <v>0</v>
      </c>
      <c r="F39" s="31">
        <f>SUMIFS('ДДС месяц'!$E:$E,'ДДС месяц'!$F:$F,$A$1,'ДДС месяц'!$J:$J,$A39,'ДДС месяц'!$C:$C,F$2)</f>
        <v>0</v>
      </c>
      <c r="G39" s="31">
        <f>SUMIFS('ДДС месяц'!$E:$E,'ДДС месяц'!$F:$F,$A$1,'ДДС месяц'!$J:$J,$A39,'ДДС месяц'!$C:$C,G$2)</f>
        <v>0</v>
      </c>
      <c r="H39" s="31">
        <f>SUMIFS('ДДС месяц'!$E:$E,'ДДС месяц'!$F:$F,$A$1,'ДДС месяц'!$J:$J,$A39,'ДДС месяц'!$C:$C,H$2)</f>
        <v>0</v>
      </c>
      <c r="I39" s="31">
        <f>SUMIFS('ДДС месяц'!$E:$E,'ДДС месяц'!$F:$F,$A$1,'ДДС месяц'!$J:$J,$A39,'ДДС месяц'!$C:$C,I$2)</f>
        <v>0</v>
      </c>
      <c r="J39" s="31">
        <f>SUMIFS('ДДС месяц'!$E:$E,'ДДС месяц'!$F:$F,$A$1,'ДДС месяц'!$J:$J,$A39,'ДДС месяц'!$C:$C,J$2)</f>
        <v>0</v>
      </c>
      <c r="K39" s="31">
        <f>SUMIFS('ДДС месяц'!$E:$E,'ДДС месяц'!$F:$F,$A$1,'ДДС месяц'!$J:$J,$A39,'ДДС месяц'!$C:$C,K$2)</f>
        <v>0</v>
      </c>
      <c r="L39" s="31">
        <f>SUMIFS('ДДС месяц'!$E:$E,'ДДС месяц'!$F:$F,$A$1,'ДДС месяц'!$J:$J,$A39,'ДДС месяц'!$C:$C,L$2)</f>
        <v>0</v>
      </c>
      <c r="M39" s="31">
        <f>SUMIFS('ДДС месяц'!$E:$E,'ДДС месяц'!$F:$F,$A$1,'ДДС месяц'!$J:$J,$A39,'ДДС месяц'!$C:$C,M$2)</f>
        <v>0</v>
      </c>
    </row>
    <row r="40" hidden="1">
      <c r="A40" s="30"/>
      <c r="B40" s="31">
        <f>SUMIFS('ДДС месяц'!$E:$E,'ДДС месяц'!$F:$F,$A$1,'ДДС месяц'!$J:$J,$A40,'ДДС месяц'!$C:$C,B$2)</f>
        <v>0</v>
      </c>
      <c r="C40" s="31">
        <f>SUMIFS('ДДС месяц'!$E:$E,'ДДС месяц'!$F:$F,$A$1,'ДДС месяц'!$J:$J,$A40,'ДДС месяц'!$C:$C,C$2)</f>
        <v>0</v>
      </c>
      <c r="D40" s="31">
        <f>SUMIFS('ДДС месяц'!$E:$E,'ДДС месяц'!$F:$F,$A$1,'ДДС месяц'!$J:$J,$A40,'ДДС месяц'!$C:$C,D$2)</f>
        <v>0</v>
      </c>
      <c r="E40" s="31">
        <f>SUMIFS('ДДС месяц'!$E:$E,'ДДС месяц'!$F:$F,$A$1,'ДДС месяц'!$J:$J,$A40,'ДДС месяц'!$C:$C,E$2)</f>
        <v>0</v>
      </c>
      <c r="F40" s="31">
        <f>SUMIFS('ДДС месяц'!$E:$E,'ДДС месяц'!$F:$F,$A$1,'ДДС месяц'!$J:$J,$A40,'ДДС месяц'!$C:$C,F$2)</f>
        <v>0</v>
      </c>
      <c r="G40" s="31">
        <f>SUMIFS('ДДС месяц'!$E:$E,'ДДС месяц'!$F:$F,$A$1,'ДДС месяц'!$J:$J,$A40,'ДДС месяц'!$C:$C,G$2)</f>
        <v>0</v>
      </c>
      <c r="H40" s="31">
        <f>SUMIFS('ДДС месяц'!$E:$E,'ДДС месяц'!$F:$F,$A$1,'ДДС месяц'!$J:$J,$A40,'ДДС месяц'!$C:$C,H$2)</f>
        <v>0</v>
      </c>
      <c r="I40" s="31">
        <f>SUMIFS('ДДС месяц'!$E:$E,'ДДС месяц'!$F:$F,$A$1,'ДДС месяц'!$J:$J,$A40,'ДДС месяц'!$C:$C,I$2)</f>
        <v>0</v>
      </c>
      <c r="J40" s="31">
        <f>SUMIFS('ДДС месяц'!$E:$E,'ДДС месяц'!$F:$F,$A$1,'ДДС месяц'!$J:$J,$A40,'ДДС месяц'!$C:$C,J$2)</f>
        <v>0</v>
      </c>
      <c r="K40" s="31">
        <f>SUMIFS('ДДС месяц'!$E:$E,'ДДС месяц'!$F:$F,$A$1,'ДДС месяц'!$J:$J,$A40,'ДДС месяц'!$C:$C,K$2)</f>
        <v>0</v>
      </c>
      <c r="L40" s="31">
        <f>SUMIFS('ДДС месяц'!$E:$E,'ДДС месяц'!$F:$F,$A$1,'ДДС месяц'!$J:$J,$A40,'ДДС месяц'!$C:$C,L$2)</f>
        <v>0</v>
      </c>
      <c r="M40" s="31">
        <f>SUMIFS('ДДС месяц'!$E:$E,'ДДС месяц'!$F:$F,$A$1,'ДДС месяц'!$J:$J,$A40,'ДДС месяц'!$C:$C,M$2)</f>
        <v>0</v>
      </c>
    </row>
    <row r="41" hidden="1">
      <c r="A41" s="30"/>
      <c r="B41" s="31">
        <f>SUMIFS('ДДС месяц'!$E:$E,'ДДС месяц'!$F:$F,$A$1,'ДДС месяц'!$J:$J,$A41,'ДДС месяц'!$C:$C,B$2)</f>
        <v>0</v>
      </c>
      <c r="C41" s="31">
        <f>SUMIFS('ДДС месяц'!$E:$E,'ДДС месяц'!$F:$F,$A$1,'ДДС месяц'!$J:$J,$A41,'ДДС месяц'!$C:$C,C$2)</f>
        <v>0</v>
      </c>
      <c r="D41" s="31">
        <f>SUMIFS('ДДС месяц'!$E:$E,'ДДС месяц'!$F:$F,$A$1,'ДДС месяц'!$J:$J,$A41,'ДДС месяц'!$C:$C,D$2)</f>
        <v>0</v>
      </c>
      <c r="E41" s="31">
        <f>SUMIFS('ДДС месяц'!$E:$E,'ДДС месяц'!$F:$F,$A$1,'ДДС месяц'!$J:$J,$A41,'ДДС месяц'!$C:$C,E$2)</f>
        <v>0</v>
      </c>
      <c r="F41" s="31">
        <f>SUMIFS('ДДС месяц'!$E:$E,'ДДС месяц'!$F:$F,$A$1,'ДДС месяц'!$J:$J,$A41,'ДДС месяц'!$C:$C,F$2)</f>
        <v>0</v>
      </c>
      <c r="G41" s="31">
        <f>SUMIFS('ДДС месяц'!$E:$E,'ДДС месяц'!$F:$F,$A$1,'ДДС месяц'!$J:$J,$A41,'ДДС месяц'!$C:$C,G$2)</f>
        <v>0</v>
      </c>
      <c r="H41" s="31">
        <f>SUMIFS('ДДС месяц'!$E:$E,'ДДС месяц'!$F:$F,$A$1,'ДДС месяц'!$J:$J,$A41,'ДДС месяц'!$C:$C,H$2)</f>
        <v>0</v>
      </c>
      <c r="I41" s="31">
        <f>SUMIFS('ДДС месяц'!$E:$E,'ДДС месяц'!$F:$F,$A$1,'ДДС месяц'!$J:$J,$A41,'ДДС месяц'!$C:$C,I$2)</f>
        <v>0</v>
      </c>
      <c r="J41" s="31">
        <f>SUMIFS('ДДС месяц'!$E:$E,'ДДС месяц'!$F:$F,$A$1,'ДДС месяц'!$J:$J,$A41,'ДДС месяц'!$C:$C,J$2)</f>
        <v>0</v>
      </c>
      <c r="K41" s="31">
        <f>SUMIFS('ДДС месяц'!$E:$E,'ДДС месяц'!$F:$F,$A$1,'ДДС месяц'!$J:$J,$A41,'ДДС месяц'!$C:$C,K$2)</f>
        <v>0</v>
      </c>
      <c r="L41" s="31">
        <f>SUMIFS('ДДС месяц'!$E:$E,'ДДС месяц'!$F:$F,$A$1,'ДДС месяц'!$J:$J,$A41,'ДДС месяц'!$C:$C,L$2)</f>
        <v>0</v>
      </c>
      <c r="M41" s="31">
        <f>SUMIFS('ДДС месяц'!$E:$E,'ДДС месяц'!$F:$F,$A$1,'ДДС месяц'!$J:$J,$A41,'ДДС месяц'!$C:$C,M$2)</f>
        <v>0</v>
      </c>
    </row>
    <row r="42" hidden="1">
      <c r="A42" s="30"/>
      <c r="B42" s="31">
        <f>SUMIFS('ДДС месяц'!$E:$E,'ДДС месяц'!$F:$F,$A$1,'ДДС месяц'!$J:$J,$A42,'ДДС месяц'!$C:$C,B$2)</f>
        <v>0</v>
      </c>
      <c r="C42" s="31">
        <f>SUMIFS('ДДС месяц'!$E:$E,'ДДС месяц'!$F:$F,$A$1,'ДДС месяц'!$J:$J,$A42,'ДДС месяц'!$C:$C,C$2)</f>
        <v>0</v>
      </c>
      <c r="D42" s="31">
        <f>SUMIFS('ДДС месяц'!$E:$E,'ДДС месяц'!$F:$F,$A$1,'ДДС месяц'!$J:$J,$A42,'ДДС месяц'!$C:$C,D$2)</f>
        <v>0</v>
      </c>
      <c r="E42" s="31">
        <f>SUMIFS('ДДС месяц'!$E:$E,'ДДС месяц'!$F:$F,$A$1,'ДДС месяц'!$J:$J,$A42,'ДДС месяц'!$C:$C,E$2)</f>
        <v>0</v>
      </c>
      <c r="F42" s="31">
        <f>SUMIFS('ДДС месяц'!$E:$E,'ДДС месяц'!$F:$F,$A$1,'ДДС месяц'!$J:$J,$A42,'ДДС месяц'!$C:$C,F$2)</f>
        <v>0</v>
      </c>
      <c r="G42" s="31">
        <f>SUMIFS('ДДС месяц'!$E:$E,'ДДС месяц'!$F:$F,$A$1,'ДДС месяц'!$J:$J,$A42,'ДДС месяц'!$C:$C,G$2)</f>
        <v>0</v>
      </c>
      <c r="H42" s="31">
        <f>SUMIFS('ДДС месяц'!$E:$E,'ДДС месяц'!$F:$F,$A$1,'ДДС месяц'!$J:$J,$A42,'ДДС месяц'!$C:$C,H$2)</f>
        <v>0</v>
      </c>
      <c r="I42" s="31">
        <f>SUMIFS('ДДС месяц'!$E:$E,'ДДС месяц'!$F:$F,$A$1,'ДДС месяц'!$J:$J,$A42,'ДДС месяц'!$C:$C,I$2)</f>
        <v>0</v>
      </c>
      <c r="J42" s="31">
        <f>SUMIFS('ДДС месяц'!$E:$E,'ДДС месяц'!$F:$F,$A$1,'ДДС месяц'!$J:$J,$A42,'ДДС месяц'!$C:$C,J$2)</f>
        <v>0</v>
      </c>
      <c r="K42" s="31">
        <f>SUMIFS('ДДС месяц'!$E:$E,'ДДС месяц'!$F:$F,$A$1,'ДДС месяц'!$J:$J,$A42,'ДДС месяц'!$C:$C,K$2)</f>
        <v>0</v>
      </c>
      <c r="L42" s="31">
        <f>SUMIFS('ДДС месяц'!$E:$E,'ДДС месяц'!$F:$F,$A$1,'ДДС месяц'!$J:$J,$A42,'ДДС месяц'!$C:$C,L$2)</f>
        <v>0</v>
      </c>
      <c r="M42" s="31">
        <f>SUMIFS('ДДС месяц'!$E:$E,'ДДС месяц'!$F:$F,$A$1,'ДДС месяц'!$J:$J,$A42,'ДДС месяц'!$C:$C,M$2)</f>
        <v>0</v>
      </c>
    </row>
    <row r="43" hidden="1">
      <c r="A43" s="30"/>
      <c r="B43" s="31">
        <f>SUMIFS('ДДС месяц'!$E:$E,'ДДС месяц'!$F:$F,$A$1,'ДДС месяц'!$J:$J,$A43,'ДДС месяц'!$C:$C,B$2)</f>
        <v>0</v>
      </c>
      <c r="C43" s="31">
        <f>SUMIFS('ДДС месяц'!$E:$E,'ДДС месяц'!$F:$F,$A$1,'ДДС месяц'!$J:$J,$A43,'ДДС месяц'!$C:$C,C$2)</f>
        <v>0</v>
      </c>
      <c r="D43" s="31">
        <f>SUMIFS('ДДС месяц'!$E:$E,'ДДС месяц'!$F:$F,$A$1,'ДДС месяц'!$J:$J,$A43,'ДДС месяц'!$C:$C,D$2)</f>
        <v>0</v>
      </c>
      <c r="E43" s="31">
        <f>SUMIFS('ДДС месяц'!$E:$E,'ДДС месяц'!$F:$F,$A$1,'ДДС месяц'!$J:$J,$A43,'ДДС месяц'!$C:$C,E$2)</f>
        <v>0</v>
      </c>
      <c r="F43" s="31">
        <f>SUMIFS('ДДС месяц'!$E:$E,'ДДС месяц'!$F:$F,$A$1,'ДДС месяц'!$J:$J,$A43,'ДДС месяц'!$C:$C,F$2)</f>
        <v>0</v>
      </c>
      <c r="G43" s="31">
        <f>SUMIFS('ДДС месяц'!$E:$E,'ДДС месяц'!$F:$F,$A$1,'ДДС месяц'!$J:$J,$A43,'ДДС месяц'!$C:$C,G$2)</f>
        <v>0</v>
      </c>
      <c r="H43" s="31">
        <f>SUMIFS('ДДС месяц'!$E:$E,'ДДС месяц'!$F:$F,$A$1,'ДДС месяц'!$J:$J,$A43,'ДДС месяц'!$C:$C,H$2)</f>
        <v>0</v>
      </c>
      <c r="I43" s="31">
        <f>SUMIFS('ДДС месяц'!$E:$E,'ДДС месяц'!$F:$F,$A$1,'ДДС месяц'!$J:$J,$A43,'ДДС месяц'!$C:$C,I$2)</f>
        <v>0</v>
      </c>
      <c r="J43" s="31">
        <f>SUMIFS('ДДС месяц'!$E:$E,'ДДС месяц'!$F:$F,$A$1,'ДДС месяц'!$J:$J,$A43,'ДДС месяц'!$C:$C,J$2)</f>
        <v>0</v>
      </c>
      <c r="K43" s="31">
        <f>SUMIFS('ДДС месяц'!$E:$E,'ДДС месяц'!$F:$F,$A$1,'ДДС месяц'!$J:$J,$A43,'ДДС месяц'!$C:$C,K$2)</f>
        <v>0</v>
      </c>
      <c r="L43" s="31">
        <f>SUMIFS('ДДС месяц'!$E:$E,'ДДС месяц'!$F:$F,$A$1,'ДДС месяц'!$J:$J,$A43,'ДДС месяц'!$C:$C,L$2)</f>
        <v>0</v>
      </c>
      <c r="M43" s="31">
        <f>SUMIFS('ДДС месяц'!$E:$E,'ДДС месяц'!$F:$F,$A$1,'ДДС месяц'!$J:$J,$A43,'ДДС месяц'!$C:$C,M$2)</f>
        <v>0</v>
      </c>
    </row>
    <row r="44" hidden="1">
      <c r="A44" s="30"/>
      <c r="B44" s="31">
        <f>SUMIFS('ДДС месяц'!$E:$E,'ДДС месяц'!$F:$F,$A$1,'ДДС месяц'!$J:$J,$A44,'ДДС месяц'!$C:$C,B$2)</f>
        <v>0</v>
      </c>
      <c r="C44" s="31">
        <f>SUMIFS('ДДС месяц'!$E:$E,'ДДС месяц'!$F:$F,$A$1,'ДДС месяц'!$J:$J,$A44,'ДДС месяц'!$C:$C,C$2)</f>
        <v>0</v>
      </c>
      <c r="D44" s="31">
        <f>SUMIFS('ДДС месяц'!$E:$E,'ДДС месяц'!$F:$F,$A$1,'ДДС месяц'!$J:$J,$A44,'ДДС месяц'!$C:$C,D$2)</f>
        <v>0</v>
      </c>
      <c r="E44" s="31">
        <f>SUMIFS('ДДС месяц'!$E:$E,'ДДС месяц'!$F:$F,$A$1,'ДДС месяц'!$J:$J,$A44,'ДДС месяц'!$C:$C,E$2)</f>
        <v>0</v>
      </c>
      <c r="F44" s="31">
        <f>SUMIFS('ДДС месяц'!$E:$E,'ДДС месяц'!$F:$F,$A$1,'ДДС месяц'!$J:$J,$A44,'ДДС месяц'!$C:$C,F$2)</f>
        <v>0</v>
      </c>
      <c r="G44" s="31">
        <f>SUMIFS('ДДС месяц'!$E:$E,'ДДС месяц'!$F:$F,$A$1,'ДДС месяц'!$J:$J,$A44,'ДДС месяц'!$C:$C,G$2)</f>
        <v>0</v>
      </c>
      <c r="H44" s="31">
        <f>SUMIFS('ДДС месяц'!$E:$E,'ДДС месяц'!$F:$F,$A$1,'ДДС месяц'!$J:$J,$A44,'ДДС месяц'!$C:$C,H$2)</f>
        <v>0</v>
      </c>
      <c r="I44" s="31">
        <f>SUMIFS('ДДС месяц'!$E:$E,'ДДС месяц'!$F:$F,$A$1,'ДДС месяц'!$J:$J,$A44,'ДДС месяц'!$C:$C,I$2)</f>
        <v>0</v>
      </c>
      <c r="J44" s="31">
        <f>SUMIFS('ДДС месяц'!$E:$E,'ДДС месяц'!$F:$F,$A$1,'ДДС месяц'!$J:$J,$A44,'ДДС месяц'!$C:$C,J$2)</f>
        <v>0</v>
      </c>
      <c r="K44" s="31">
        <f>SUMIFS('ДДС месяц'!$E:$E,'ДДС месяц'!$F:$F,$A$1,'ДДС месяц'!$J:$J,$A44,'ДДС месяц'!$C:$C,K$2)</f>
        <v>0</v>
      </c>
      <c r="L44" s="31">
        <f>SUMIFS('ДДС месяц'!$E:$E,'ДДС месяц'!$F:$F,$A$1,'ДДС месяц'!$J:$J,$A44,'ДДС месяц'!$C:$C,L$2)</f>
        <v>0</v>
      </c>
      <c r="M44" s="31">
        <f>SUMIFS('ДДС месяц'!$E:$E,'ДДС месяц'!$F:$F,$A$1,'ДДС месяц'!$J:$J,$A44,'ДДС месяц'!$C:$C,M$2)</f>
        <v>0</v>
      </c>
    </row>
    <row r="45" hidden="1">
      <c r="A45" s="30"/>
      <c r="B45" s="31">
        <f>SUMIFS('ДДС месяц'!$E:$E,'ДДС месяц'!$F:$F,$A$1,'ДДС месяц'!$J:$J,$A45,'ДДС месяц'!$C:$C,B$2)</f>
        <v>0</v>
      </c>
      <c r="C45" s="31">
        <f>SUMIFS('ДДС месяц'!$E:$E,'ДДС месяц'!$F:$F,$A$1,'ДДС месяц'!$J:$J,$A45,'ДДС месяц'!$C:$C,C$2)</f>
        <v>0</v>
      </c>
      <c r="D45" s="31">
        <f>SUMIFS('ДДС месяц'!$E:$E,'ДДС месяц'!$F:$F,$A$1,'ДДС месяц'!$J:$J,$A45,'ДДС месяц'!$C:$C,D$2)</f>
        <v>0</v>
      </c>
      <c r="E45" s="31">
        <f>SUMIFS('ДДС месяц'!$E:$E,'ДДС месяц'!$F:$F,$A$1,'ДДС месяц'!$J:$J,$A45,'ДДС месяц'!$C:$C,E$2)</f>
        <v>0</v>
      </c>
      <c r="F45" s="31">
        <f>SUMIFS('ДДС месяц'!$E:$E,'ДДС месяц'!$F:$F,$A$1,'ДДС месяц'!$J:$J,$A45,'ДДС месяц'!$C:$C,F$2)</f>
        <v>0</v>
      </c>
      <c r="G45" s="31">
        <f>SUMIFS('ДДС месяц'!$E:$E,'ДДС месяц'!$F:$F,$A$1,'ДДС месяц'!$J:$J,$A45,'ДДС месяц'!$C:$C,G$2)</f>
        <v>0</v>
      </c>
      <c r="H45" s="31">
        <f>SUMIFS('ДДС месяц'!$E:$E,'ДДС месяц'!$F:$F,$A$1,'ДДС месяц'!$J:$J,$A45,'ДДС месяц'!$C:$C,H$2)</f>
        <v>0</v>
      </c>
      <c r="I45" s="31">
        <f>SUMIFS('ДДС месяц'!$E:$E,'ДДС месяц'!$F:$F,$A$1,'ДДС месяц'!$J:$J,$A45,'ДДС месяц'!$C:$C,I$2)</f>
        <v>0</v>
      </c>
      <c r="J45" s="31">
        <f>SUMIFS('ДДС месяц'!$E:$E,'ДДС месяц'!$F:$F,$A$1,'ДДС месяц'!$J:$J,$A45,'ДДС месяц'!$C:$C,J$2)</f>
        <v>0</v>
      </c>
      <c r="K45" s="31">
        <f>SUMIFS('ДДС месяц'!$E:$E,'ДДС месяц'!$F:$F,$A$1,'ДДС месяц'!$J:$J,$A45,'ДДС месяц'!$C:$C,K$2)</f>
        <v>0</v>
      </c>
      <c r="L45" s="31">
        <f>SUMIFS('ДДС месяц'!$E:$E,'ДДС месяц'!$F:$F,$A$1,'ДДС месяц'!$J:$J,$A45,'ДДС месяц'!$C:$C,L$2)</f>
        <v>0</v>
      </c>
      <c r="M45" s="31">
        <f>SUMIFS('ДДС месяц'!$E:$E,'ДДС месяц'!$F:$F,$A$1,'ДДС месяц'!$J:$J,$A45,'ДДС месяц'!$C:$C,M$2)</f>
        <v>0</v>
      </c>
    </row>
    <row r="46" hidden="1">
      <c r="A46" s="30"/>
      <c r="B46" s="31">
        <f>SUMIFS('ДДС месяц'!$E:$E,'ДДС месяц'!$F:$F,$A$1,'ДДС месяц'!$J:$J,$A46,'ДДС месяц'!$C:$C,B$2)</f>
        <v>0</v>
      </c>
      <c r="C46" s="31">
        <f>SUMIFS('ДДС месяц'!$E:$E,'ДДС месяц'!$F:$F,$A$1,'ДДС месяц'!$J:$J,$A46,'ДДС месяц'!$C:$C,C$2)</f>
        <v>0</v>
      </c>
      <c r="D46" s="31">
        <f>SUMIFS('ДДС месяц'!$E:$E,'ДДС месяц'!$F:$F,$A$1,'ДДС месяц'!$J:$J,$A46,'ДДС месяц'!$C:$C,D$2)</f>
        <v>0</v>
      </c>
      <c r="E46" s="31">
        <f>SUMIFS('ДДС месяц'!$E:$E,'ДДС месяц'!$F:$F,$A$1,'ДДС месяц'!$J:$J,$A46,'ДДС месяц'!$C:$C,E$2)</f>
        <v>0</v>
      </c>
      <c r="F46" s="31">
        <f>SUMIFS('ДДС месяц'!$E:$E,'ДДС месяц'!$F:$F,$A$1,'ДДС месяц'!$J:$J,$A46,'ДДС месяц'!$C:$C,F$2)</f>
        <v>0</v>
      </c>
      <c r="G46" s="31">
        <f>SUMIFS('ДДС месяц'!$E:$E,'ДДС месяц'!$F:$F,$A$1,'ДДС месяц'!$J:$J,$A46,'ДДС месяц'!$C:$C,G$2)</f>
        <v>0</v>
      </c>
      <c r="H46" s="31">
        <f>SUMIFS('ДДС месяц'!$E:$E,'ДДС месяц'!$F:$F,$A$1,'ДДС месяц'!$J:$J,$A46,'ДДС месяц'!$C:$C,H$2)</f>
        <v>0</v>
      </c>
      <c r="I46" s="31">
        <f>SUMIFS('ДДС месяц'!$E:$E,'ДДС месяц'!$F:$F,$A$1,'ДДС месяц'!$J:$J,$A46,'ДДС месяц'!$C:$C,I$2)</f>
        <v>0</v>
      </c>
      <c r="J46" s="31">
        <f>SUMIFS('ДДС месяц'!$E:$E,'ДДС месяц'!$F:$F,$A$1,'ДДС месяц'!$J:$J,$A46,'ДДС месяц'!$C:$C,J$2)</f>
        <v>0</v>
      </c>
      <c r="K46" s="31">
        <f>SUMIFS('ДДС месяц'!$E:$E,'ДДС месяц'!$F:$F,$A$1,'ДДС месяц'!$J:$J,$A46,'ДДС месяц'!$C:$C,K$2)</f>
        <v>0</v>
      </c>
      <c r="L46" s="31">
        <f>SUMIFS('ДДС месяц'!$E:$E,'ДДС месяц'!$F:$F,$A$1,'ДДС месяц'!$J:$J,$A46,'ДДС месяц'!$C:$C,L$2)</f>
        <v>0</v>
      </c>
      <c r="M46" s="31">
        <f>SUMIFS('ДДС месяц'!$E:$E,'ДДС месяц'!$F:$F,$A$1,'ДДС месяц'!$J:$J,$A46,'ДДС месяц'!$C:$C,M$2)</f>
        <v>0</v>
      </c>
    </row>
    <row r="47" hidden="1">
      <c r="A47" s="30"/>
      <c r="B47" s="31">
        <f>SUMIFS('ДДС месяц'!$E:$E,'ДДС месяц'!$F:$F,$A$1,'ДДС месяц'!$J:$J,$A47,'ДДС месяц'!$C:$C,B$2)</f>
        <v>0</v>
      </c>
      <c r="C47" s="31">
        <f>SUMIFS('ДДС месяц'!$E:$E,'ДДС месяц'!$F:$F,$A$1,'ДДС месяц'!$J:$J,$A47,'ДДС месяц'!$C:$C,C$2)</f>
        <v>0</v>
      </c>
      <c r="D47" s="31">
        <f>SUMIFS('ДДС месяц'!$E:$E,'ДДС месяц'!$F:$F,$A$1,'ДДС месяц'!$J:$J,$A47,'ДДС месяц'!$C:$C,D$2)</f>
        <v>0</v>
      </c>
      <c r="E47" s="31">
        <f>SUMIFS('ДДС месяц'!$E:$E,'ДДС месяц'!$F:$F,$A$1,'ДДС месяц'!$J:$J,$A47,'ДДС месяц'!$C:$C,E$2)</f>
        <v>0</v>
      </c>
      <c r="F47" s="31">
        <f>SUMIFS('ДДС месяц'!$E:$E,'ДДС месяц'!$F:$F,$A$1,'ДДС месяц'!$J:$J,$A47,'ДДС месяц'!$C:$C,F$2)</f>
        <v>0</v>
      </c>
      <c r="G47" s="31">
        <f>SUMIFS('ДДС месяц'!$E:$E,'ДДС месяц'!$F:$F,$A$1,'ДДС месяц'!$J:$J,$A47,'ДДС месяц'!$C:$C,G$2)</f>
        <v>0</v>
      </c>
      <c r="H47" s="31">
        <f>SUMIFS('ДДС месяц'!$E:$E,'ДДС месяц'!$F:$F,$A$1,'ДДС месяц'!$J:$J,$A47,'ДДС месяц'!$C:$C,H$2)</f>
        <v>0</v>
      </c>
      <c r="I47" s="31">
        <f>SUMIFS('ДДС месяц'!$E:$E,'ДДС месяц'!$F:$F,$A$1,'ДДС месяц'!$J:$J,$A47,'ДДС месяц'!$C:$C,I$2)</f>
        <v>0</v>
      </c>
      <c r="J47" s="31">
        <f>SUMIFS('ДДС месяц'!$E:$E,'ДДС месяц'!$F:$F,$A$1,'ДДС месяц'!$J:$J,$A47,'ДДС месяц'!$C:$C,J$2)</f>
        <v>0</v>
      </c>
      <c r="K47" s="31">
        <f>SUMIFS('ДДС месяц'!$E:$E,'ДДС месяц'!$F:$F,$A$1,'ДДС месяц'!$J:$J,$A47,'ДДС месяц'!$C:$C,K$2)</f>
        <v>0</v>
      </c>
      <c r="L47" s="31">
        <f>SUMIFS('ДДС месяц'!$E:$E,'ДДС месяц'!$F:$F,$A$1,'ДДС месяц'!$J:$J,$A47,'ДДС месяц'!$C:$C,L$2)</f>
        <v>0</v>
      </c>
      <c r="M47" s="31">
        <f>SUMIFS('ДДС месяц'!$E:$E,'ДДС месяц'!$F:$F,$A$1,'ДДС месяц'!$J:$J,$A47,'ДДС месяц'!$C:$C,M$2)</f>
        <v>0</v>
      </c>
    </row>
    <row r="48" hidden="1">
      <c r="A48" s="30"/>
      <c r="B48" s="31">
        <f>SUMIFS('ДДС месяц'!$E:$E,'ДДС месяц'!$F:$F,$A$1,'ДДС месяц'!$J:$J,$A48,'ДДС месяц'!$C:$C,B$2)</f>
        <v>0</v>
      </c>
      <c r="C48" s="31">
        <f>SUMIFS('ДДС месяц'!$E:$E,'ДДС месяц'!$F:$F,$A$1,'ДДС месяц'!$J:$J,$A48,'ДДС месяц'!$C:$C,C$2)</f>
        <v>0</v>
      </c>
      <c r="D48" s="31">
        <f>SUMIFS('ДДС месяц'!$E:$E,'ДДС месяц'!$F:$F,$A$1,'ДДС месяц'!$J:$J,$A48,'ДДС месяц'!$C:$C,D$2)</f>
        <v>0</v>
      </c>
      <c r="E48" s="31">
        <f>SUMIFS('ДДС месяц'!$E:$E,'ДДС месяц'!$F:$F,$A$1,'ДДС месяц'!$J:$J,$A48,'ДДС месяц'!$C:$C,E$2)</f>
        <v>0</v>
      </c>
      <c r="F48" s="31">
        <f>SUMIFS('ДДС месяц'!$E:$E,'ДДС месяц'!$F:$F,$A$1,'ДДС месяц'!$J:$J,$A48,'ДДС месяц'!$C:$C,F$2)</f>
        <v>0</v>
      </c>
      <c r="G48" s="31">
        <f>SUMIFS('ДДС месяц'!$E:$E,'ДДС месяц'!$F:$F,$A$1,'ДДС месяц'!$J:$J,$A48,'ДДС месяц'!$C:$C,G$2)</f>
        <v>0</v>
      </c>
      <c r="H48" s="31">
        <f>SUMIFS('ДДС месяц'!$E:$E,'ДДС месяц'!$F:$F,$A$1,'ДДС месяц'!$J:$J,$A48,'ДДС месяц'!$C:$C,H$2)</f>
        <v>0</v>
      </c>
      <c r="I48" s="31">
        <f>SUMIFS('ДДС месяц'!$E:$E,'ДДС месяц'!$F:$F,$A$1,'ДДС месяц'!$J:$J,$A48,'ДДС месяц'!$C:$C,I$2)</f>
        <v>0</v>
      </c>
      <c r="J48" s="31">
        <f>SUMIFS('ДДС месяц'!$E:$E,'ДДС месяц'!$F:$F,$A$1,'ДДС месяц'!$J:$J,$A48,'ДДС месяц'!$C:$C,J$2)</f>
        <v>0</v>
      </c>
      <c r="K48" s="31">
        <f>SUMIFS('ДДС месяц'!$E:$E,'ДДС месяц'!$F:$F,$A$1,'ДДС месяц'!$J:$J,$A48,'ДДС месяц'!$C:$C,K$2)</f>
        <v>0</v>
      </c>
      <c r="L48" s="31">
        <f>SUMIFS('ДДС месяц'!$E:$E,'ДДС месяц'!$F:$F,$A$1,'ДДС месяц'!$J:$J,$A48,'ДДС месяц'!$C:$C,L$2)</f>
        <v>0</v>
      </c>
      <c r="M48" s="31">
        <f>SUMIFS('ДДС месяц'!$E:$E,'ДДС месяц'!$F:$F,$A$1,'ДДС месяц'!$J:$J,$A48,'ДДС месяц'!$C:$C,M$2)</f>
        <v>0</v>
      </c>
    </row>
    <row r="49" hidden="1">
      <c r="A49" s="30"/>
      <c r="B49" s="31">
        <f>SUMIFS('ДДС месяц'!$E:$E,'ДДС месяц'!$F:$F,$A$1,'ДДС месяц'!$J:$J,$A49,'ДДС месяц'!$C:$C,B$2)</f>
        <v>0</v>
      </c>
      <c r="C49" s="31">
        <f>SUMIFS('ДДС месяц'!$E:$E,'ДДС месяц'!$F:$F,$A$1,'ДДС месяц'!$J:$J,$A49,'ДДС месяц'!$C:$C,C$2)</f>
        <v>0</v>
      </c>
      <c r="D49" s="31">
        <f>SUMIFS('ДДС месяц'!$E:$E,'ДДС месяц'!$F:$F,$A$1,'ДДС месяц'!$J:$J,$A49,'ДДС месяц'!$C:$C,D$2)</f>
        <v>0</v>
      </c>
      <c r="E49" s="31">
        <f>SUMIFS('ДДС месяц'!$E:$E,'ДДС месяц'!$F:$F,$A$1,'ДДС месяц'!$J:$J,$A49,'ДДС месяц'!$C:$C,E$2)</f>
        <v>0</v>
      </c>
      <c r="F49" s="31">
        <f>SUMIFS('ДДС месяц'!$E:$E,'ДДС месяц'!$F:$F,$A$1,'ДДС месяц'!$J:$J,$A49,'ДДС месяц'!$C:$C,F$2)</f>
        <v>0</v>
      </c>
      <c r="G49" s="31">
        <f>SUMIFS('ДДС месяц'!$E:$E,'ДДС месяц'!$F:$F,$A$1,'ДДС месяц'!$J:$J,$A49,'ДДС месяц'!$C:$C,G$2)</f>
        <v>0</v>
      </c>
      <c r="H49" s="31">
        <f>SUMIFS('ДДС месяц'!$E:$E,'ДДС месяц'!$F:$F,$A$1,'ДДС месяц'!$J:$J,$A49,'ДДС месяц'!$C:$C,H$2)</f>
        <v>0</v>
      </c>
      <c r="I49" s="31">
        <f>SUMIFS('ДДС месяц'!$E:$E,'ДДС месяц'!$F:$F,$A$1,'ДДС месяц'!$J:$J,$A49,'ДДС месяц'!$C:$C,I$2)</f>
        <v>0</v>
      </c>
      <c r="J49" s="31">
        <f>SUMIFS('ДДС месяц'!$E:$E,'ДДС месяц'!$F:$F,$A$1,'ДДС месяц'!$J:$J,$A49,'ДДС месяц'!$C:$C,J$2)</f>
        <v>0</v>
      </c>
      <c r="K49" s="31">
        <f>SUMIFS('ДДС месяц'!$E:$E,'ДДС месяц'!$F:$F,$A$1,'ДДС месяц'!$J:$J,$A49,'ДДС месяц'!$C:$C,K$2)</f>
        <v>0</v>
      </c>
      <c r="L49" s="31">
        <f>SUMIFS('ДДС месяц'!$E:$E,'ДДС месяц'!$F:$F,$A$1,'ДДС месяц'!$J:$J,$A49,'ДДС месяц'!$C:$C,L$2)</f>
        <v>0</v>
      </c>
      <c r="M49" s="31">
        <f>SUMIFS('ДДС месяц'!$E:$E,'ДДС месяц'!$F:$F,$A$1,'ДДС месяц'!$J:$J,$A49,'ДДС месяц'!$C:$C,M$2)</f>
        <v>0</v>
      </c>
    </row>
    <row r="50" hidden="1">
      <c r="A50" s="30"/>
      <c r="B50" s="31">
        <f>SUMIFS('ДДС месяц'!$E:$E,'ДДС месяц'!$F:$F,$A$1,'ДДС месяц'!$J:$J,$A50,'ДДС месяц'!$C:$C,B$2)</f>
        <v>0</v>
      </c>
      <c r="C50" s="31">
        <f>SUMIFS('ДДС месяц'!$E:$E,'ДДС месяц'!$F:$F,$A$1,'ДДС месяц'!$J:$J,$A50,'ДДС месяц'!$C:$C,C$2)</f>
        <v>0</v>
      </c>
      <c r="D50" s="31">
        <f>SUMIFS('ДДС месяц'!$E:$E,'ДДС месяц'!$F:$F,$A$1,'ДДС месяц'!$J:$J,$A50,'ДДС месяц'!$C:$C,D$2)</f>
        <v>0</v>
      </c>
      <c r="E50" s="31">
        <f>SUMIFS('ДДС месяц'!$E:$E,'ДДС месяц'!$F:$F,$A$1,'ДДС месяц'!$J:$J,$A50,'ДДС месяц'!$C:$C,E$2)</f>
        <v>0</v>
      </c>
      <c r="F50" s="31">
        <f>SUMIFS('ДДС месяц'!$E:$E,'ДДС месяц'!$F:$F,$A$1,'ДДС месяц'!$J:$J,$A50,'ДДС месяц'!$C:$C,F$2)</f>
        <v>0</v>
      </c>
      <c r="G50" s="31">
        <f>SUMIFS('ДДС месяц'!$E:$E,'ДДС месяц'!$F:$F,$A$1,'ДДС месяц'!$J:$J,$A50,'ДДС месяц'!$C:$C,G$2)</f>
        <v>0</v>
      </c>
      <c r="H50" s="31">
        <f>SUMIFS('ДДС месяц'!$E:$E,'ДДС месяц'!$F:$F,$A$1,'ДДС месяц'!$J:$J,$A50,'ДДС месяц'!$C:$C,H$2)</f>
        <v>0</v>
      </c>
      <c r="I50" s="31">
        <f>SUMIFS('ДДС месяц'!$E:$E,'ДДС месяц'!$F:$F,$A$1,'ДДС месяц'!$J:$J,$A50,'ДДС месяц'!$C:$C,I$2)</f>
        <v>0</v>
      </c>
      <c r="J50" s="31">
        <f>SUMIFS('ДДС месяц'!$E:$E,'ДДС месяц'!$F:$F,$A$1,'ДДС месяц'!$J:$J,$A50,'ДДС месяц'!$C:$C,J$2)</f>
        <v>0</v>
      </c>
      <c r="K50" s="31">
        <f>SUMIFS('ДДС месяц'!$E:$E,'ДДС месяц'!$F:$F,$A$1,'ДДС месяц'!$J:$J,$A50,'ДДС месяц'!$C:$C,K$2)</f>
        <v>0</v>
      </c>
      <c r="L50" s="31">
        <f>SUMIFS('ДДС месяц'!$E:$E,'ДДС месяц'!$F:$F,$A$1,'ДДС месяц'!$J:$J,$A50,'ДДС месяц'!$C:$C,L$2)</f>
        <v>0</v>
      </c>
      <c r="M50" s="31">
        <f>SUMIFS('ДДС месяц'!$E:$E,'ДДС месяц'!$F:$F,$A$1,'ДДС месяц'!$J:$J,$A50,'ДДС месяц'!$C:$C,M$2)</f>
        <v>0</v>
      </c>
    </row>
    <row r="51" hidden="1">
      <c r="A51" s="30"/>
      <c r="B51" s="31">
        <f>SUMIFS('ДДС месяц'!$E:$E,'ДДС месяц'!$F:$F,$A$1,'ДДС месяц'!$J:$J,$A51,'ДДС месяц'!$C:$C,B$2)</f>
        <v>0</v>
      </c>
      <c r="C51" s="31">
        <f>SUMIFS('ДДС месяц'!$E:$E,'ДДС месяц'!$F:$F,$A$1,'ДДС месяц'!$J:$J,$A51,'ДДС месяц'!$C:$C,C$2)</f>
        <v>0</v>
      </c>
      <c r="D51" s="31">
        <f>SUMIFS('ДДС месяц'!$E:$E,'ДДС месяц'!$F:$F,$A$1,'ДДС месяц'!$J:$J,$A51,'ДДС месяц'!$C:$C,D$2)</f>
        <v>0</v>
      </c>
      <c r="E51" s="31">
        <f>SUMIFS('ДДС месяц'!$E:$E,'ДДС месяц'!$F:$F,$A$1,'ДДС месяц'!$J:$J,$A51,'ДДС месяц'!$C:$C,E$2)</f>
        <v>0</v>
      </c>
      <c r="F51" s="31">
        <f>SUMIFS('ДДС месяц'!$E:$E,'ДДС месяц'!$F:$F,$A$1,'ДДС месяц'!$J:$J,$A51,'ДДС месяц'!$C:$C,F$2)</f>
        <v>0</v>
      </c>
      <c r="G51" s="31">
        <f>SUMIFS('ДДС месяц'!$E:$E,'ДДС месяц'!$F:$F,$A$1,'ДДС месяц'!$J:$J,$A51,'ДДС месяц'!$C:$C,G$2)</f>
        <v>0</v>
      </c>
      <c r="H51" s="31">
        <f>SUMIFS('ДДС месяц'!$E:$E,'ДДС месяц'!$F:$F,$A$1,'ДДС месяц'!$J:$J,$A51,'ДДС месяц'!$C:$C,H$2)</f>
        <v>0</v>
      </c>
      <c r="I51" s="31">
        <f>SUMIFS('ДДС месяц'!$E:$E,'ДДС месяц'!$F:$F,$A$1,'ДДС месяц'!$J:$J,$A51,'ДДС месяц'!$C:$C,I$2)</f>
        <v>0</v>
      </c>
      <c r="J51" s="31">
        <f>SUMIFS('ДДС месяц'!$E:$E,'ДДС месяц'!$F:$F,$A$1,'ДДС месяц'!$J:$J,$A51,'ДДС месяц'!$C:$C,J$2)</f>
        <v>0</v>
      </c>
      <c r="K51" s="31">
        <f>SUMIFS('ДДС месяц'!$E:$E,'ДДС месяц'!$F:$F,$A$1,'ДДС месяц'!$J:$J,$A51,'ДДС месяц'!$C:$C,K$2)</f>
        <v>0</v>
      </c>
      <c r="L51" s="31">
        <f>SUMIFS('ДДС месяц'!$E:$E,'ДДС месяц'!$F:$F,$A$1,'ДДС месяц'!$J:$J,$A51,'ДДС месяц'!$C:$C,L$2)</f>
        <v>0</v>
      </c>
      <c r="M51" s="31">
        <f>SUMIFS('ДДС месяц'!$E:$E,'ДДС месяц'!$F:$F,$A$1,'ДДС месяц'!$J:$J,$A51,'ДДС месяц'!$C:$C,M$2)</f>
        <v>0</v>
      </c>
    </row>
    <row r="52" hidden="1">
      <c r="A52" s="30"/>
      <c r="B52" s="31">
        <f>SUMIFS('ДДС месяц'!$E:$E,'ДДС месяц'!$F:$F,$A$1,'ДДС месяц'!$J:$J,$A52,'ДДС месяц'!$C:$C,B$2)</f>
        <v>0</v>
      </c>
      <c r="C52" s="31">
        <f>SUMIFS('ДДС месяц'!$E:$E,'ДДС месяц'!$F:$F,$A$1,'ДДС месяц'!$J:$J,$A52,'ДДС месяц'!$C:$C,C$2)</f>
        <v>0</v>
      </c>
      <c r="D52" s="31">
        <f>SUMIFS('ДДС месяц'!$E:$E,'ДДС месяц'!$F:$F,$A$1,'ДДС месяц'!$J:$J,$A52,'ДДС месяц'!$C:$C,D$2)</f>
        <v>0</v>
      </c>
      <c r="E52" s="31">
        <f>SUMIFS('ДДС месяц'!$E:$E,'ДДС месяц'!$F:$F,$A$1,'ДДС месяц'!$J:$J,$A52,'ДДС месяц'!$C:$C,E$2)</f>
        <v>0</v>
      </c>
      <c r="F52" s="31">
        <f>SUMIFS('ДДС месяц'!$E:$E,'ДДС месяц'!$F:$F,$A$1,'ДДС месяц'!$J:$J,$A52,'ДДС месяц'!$C:$C,F$2)</f>
        <v>0</v>
      </c>
      <c r="G52" s="31">
        <f>SUMIFS('ДДС месяц'!$E:$E,'ДДС месяц'!$F:$F,$A$1,'ДДС месяц'!$J:$J,$A52,'ДДС месяц'!$C:$C,G$2)</f>
        <v>0</v>
      </c>
      <c r="H52" s="31">
        <f>SUMIFS('ДДС месяц'!$E:$E,'ДДС месяц'!$F:$F,$A$1,'ДДС месяц'!$J:$J,$A52,'ДДС месяц'!$C:$C,H$2)</f>
        <v>0</v>
      </c>
      <c r="I52" s="31">
        <f>SUMIFS('ДДС месяц'!$E:$E,'ДДС месяц'!$F:$F,$A$1,'ДДС месяц'!$J:$J,$A52,'ДДС месяц'!$C:$C,I$2)</f>
        <v>0</v>
      </c>
      <c r="J52" s="31">
        <f>SUMIFS('ДДС месяц'!$E:$E,'ДДС месяц'!$F:$F,$A$1,'ДДС месяц'!$J:$J,$A52,'ДДС месяц'!$C:$C,J$2)</f>
        <v>0</v>
      </c>
      <c r="K52" s="31">
        <f>SUMIFS('ДДС месяц'!$E:$E,'ДДС месяц'!$F:$F,$A$1,'ДДС месяц'!$J:$J,$A52,'ДДС месяц'!$C:$C,K$2)</f>
        <v>0</v>
      </c>
      <c r="L52" s="31">
        <f>SUMIFS('ДДС месяц'!$E:$E,'ДДС месяц'!$F:$F,$A$1,'ДДС месяц'!$J:$J,$A52,'ДДС месяц'!$C:$C,L$2)</f>
        <v>0</v>
      </c>
      <c r="M52" s="31">
        <f>SUMIFS('ДДС месяц'!$E:$E,'ДДС месяц'!$F:$F,$A$1,'ДДС месяц'!$J:$J,$A52,'ДДС месяц'!$C:$C,M$2)</f>
        <v>0</v>
      </c>
    </row>
    <row r="53" hidden="1">
      <c r="A53" s="30"/>
      <c r="B53" s="31">
        <f>SUMIFS('ДДС месяц'!$E:$E,'ДДС месяц'!$F:$F,$A$1,'ДДС месяц'!$J:$J,$A53,'ДДС месяц'!$C:$C,B$2)</f>
        <v>0</v>
      </c>
      <c r="C53" s="31">
        <f>SUMIFS('ДДС месяц'!$E:$E,'ДДС месяц'!$F:$F,$A$1,'ДДС месяц'!$J:$J,$A53,'ДДС месяц'!$C:$C,C$2)</f>
        <v>0</v>
      </c>
      <c r="D53" s="31">
        <f>SUMIFS('ДДС месяц'!$E:$E,'ДДС месяц'!$F:$F,$A$1,'ДДС месяц'!$J:$J,$A53,'ДДС месяц'!$C:$C,D$2)</f>
        <v>0</v>
      </c>
      <c r="E53" s="31">
        <f>SUMIFS('ДДС месяц'!$E:$E,'ДДС месяц'!$F:$F,$A$1,'ДДС месяц'!$J:$J,$A53,'ДДС месяц'!$C:$C,E$2)</f>
        <v>0</v>
      </c>
      <c r="F53" s="31">
        <f>SUMIFS('ДДС месяц'!$E:$E,'ДДС месяц'!$F:$F,$A$1,'ДДС месяц'!$J:$J,$A53,'ДДС месяц'!$C:$C,F$2)</f>
        <v>0</v>
      </c>
      <c r="G53" s="31">
        <f>SUMIFS('ДДС месяц'!$E:$E,'ДДС месяц'!$F:$F,$A$1,'ДДС месяц'!$J:$J,$A53,'ДДС месяц'!$C:$C,G$2)</f>
        <v>0</v>
      </c>
      <c r="H53" s="31">
        <f>SUMIFS('ДДС месяц'!$E:$E,'ДДС месяц'!$F:$F,$A$1,'ДДС месяц'!$J:$J,$A53,'ДДС месяц'!$C:$C,H$2)</f>
        <v>0</v>
      </c>
      <c r="I53" s="31">
        <f>SUMIFS('ДДС месяц'!$E:$E,'ДДС месяц'!$F:$F,$A$1,'ДДС месяц'!$J:$J,$A53,'ДДС месяц'!$C:$C,I$2)</f>
        <v>0</v>
      </c>
      <c r="J53" s="31">
        <f>SUMIFS('ДДС месяц'!$E:$E,'ДДС месяц'!$F:$F,$A$1,'ДДС месяц'!$J:$J,$A53,'ДДС месяц'!$C:$C,J$2)</f>
        <v>0</v>
      </c>
      <c r="K53" s="31">
        <f>SUMIFS('ДДС месяц'!$E:$E,'ДДС месяц'!$F:$F,$A$1,'ДДС месяц'!$J:$J,$A53,'ДДС месяц'!$C:$C,K$2)</f>
        <v>0</v>
      </c>
      <c r="L53" s="31">
        <f>SUMIFS('ДДС месяц'!$E:$E,'ДДС месяц'!$F:$F,$A$1,'ДДС месяц'!$J:$J,$A53,'ДДС месяц'!$C:$C,L$2)</f>
        <v>0</v>
      </c>
      <c r="M53" s="31">
        <f>SUMIFS('ДДС месяц'!$E:$E,'ДДС месяц'!$F:$F,$A$1,'ДДС месяц'!$J:$J,$A53,'ДДС месяц'!$C:$C,M$2)</f>
        <v>0</v>
      </c>
    </row>
    <row r="54" hidden="1">
      <c r="A54" s="30"/>
      <c r="B54" s="31">
        <f>SUMIFS('ДДС месяц'!$E:$E,'ДДС месяц'!$F:$F,$A$1,'ДДС месяц'!$J:$J,$A54,'ДДС месяц'!$C:$C,B$2)</f>
        <v>0</v>
      </c>
      <c r="C54" s="31">
        <f>SUMIFS('ДДС месяц'!$E:$E,'ДДС месяц'!$F:$F,$A$1,'ДДС месяц'!$J:$J,$A54,'ДДС месяц'!$C:$C,C$2)</f>
        <v>0</v>
      </c>
      <c r="D54" s="31">
        <f>SUMIFS('ДДС месяц'!$E:$E,'ДДС месяц'!$F:$F,$A$1,'ДДС месяц'!$J:$J,$A54,'ДДС месяц'!$C:$C,D$2)</f>
        <v>0</v>
      </c>
      <c r="E54" s="31">
        <f>SUMIFS('ДДС месяц'!$E:$E,'ДДС месяц'!$F:$F,$A$1,'ДДС месяц'!$J:$J,$A54,'ДДС месяц'!$C:$C,E$2)</f>
        <v>0</v>
      </c>
      <c r="F54" s="31">
        <f>SUMIFS('ДДС месяц'!$E:$E,'ДДС месяц'!$F:$F,$A$1,'ДДС месяц'!$J:$J,$A54,'ДДС месяц'!$C:$C,F$2)</f>
        <v>0</v>
      </c>
      <c r="G54" s="31">
        <f>SUMIFS('ДДС месяц'!$E:$E,'ДДС месяц'!$F:$F,$A$1,'ДДС месяц'!$J:$J,$A54,'ДДС месяц'!$C:$C,G$2)</f>
        <v>0</v>
      </c>
      <c r="H54" s="31">
        <f>SUMIFS('ДДС месяц'!$E:$E,'ДДС месяц'!$F:$F,$A$1,'ДДС месяц'!$J:$J,$A54,'ДДС месяц'!$C:$C,H$2)</f>
        <v>0</v>
      </c>
      <c r="I54" s="31">
        <f>SUMIFS('ДДС месяц'!$E:$E,'ДДС месяц'!$F:$F,$A$1,'ДДС месяц'!$J:$J,$A54,'ДДС месяц'!$C:$C,I$2)</f>
        <v>0</v>
      </c>
      <c r="J54" s="31">
        <f>SUMIFS('ДДС месяц'!$E:$E,'ДДС месяц'!$F:$F,$A$1,'ДДС месяц'!$J:$J,$A54,'ДДС месяц'!$C:$C,J$2)</f>
        <v>0</v>
      </c>
      <c r="K54" s="31">
        <f>SUMIFS('ДДС месяц'!$E:$E,'ДДС месяц'!$F:$F,$A$1,'ДДС месяц'!$J:$J,$A54,'ДДС месяц'!$C:$C,K$2)</f>
        <v>0</v>
      </c>
      <c r="L54" s="31">
        <f>SUMIFS('ДДС месяц'!$E:$E,'ДДС месяц'!$F:$F,$A$1,'ДДС месяц'!$J:$J,$A54,'ДДС месяц'!$C:$C,L$2)</f>
        <v>0</v>
      </c>
      <c r="M54" s="31">
        <f>SUMIFS('ДДС месяц'!$E:$E,'ДДС месяц'!$F:$F,$A$1,'ДДС месяц'!$J:$J,$A54,'ДДС месяц'!$C:$C,M$2)</f>
        <v>0</v>
      </c>
    </row>
    <row r="55" hidden="1">
      <c r="A55" s="30"/>
      <c r="B55" s="31">
        <f>SUMIFS('ДДС месяц'!$E:$E,'ДДС месяц'!$F:$F,$A$1,'ДДС месяц'!$J:$J,$A55,'ДДС месяц'!$C:$C,B$2)</f>
        <v>0</v>
      </c>
      <c r="C55" s="31">
        <f>SUMIFS('ДДС месяц'!$E:$E,'ДДС месяц'!$F:$F,$A$1,'ДДС месяц'!$J:$J,$A55,'ДДС месяц'!$C:$C,C$2)</f>
        <v>0</v>
      </c>
      <c r="D55" s="31">
        <f>SUMIFS('ДДС месяц'!$E:$E,'ДДС месяц'!$F:$F,$A$1,'ДДС месяц'!$J:$J,$A55,'ДДС месяц'!$C:$C,D$2)</f>
        <v>0</v>
      </c>
      <c r="E55" s="31">
        <f>SUMIFS('ДДС месяц'!$E:$E,'ДДС месяц'!$F:$F,$A$1,'ДДС месяц'!$J:$J,$A55,'ДДС месяц'!$C:$C,E$2)</f>
        <v>0</v>
      </c>
      <c r="F55" s="31">
        <f>SUMIFS('ДДС месяц'!$E:$E,'ДДС месяц'!$F:$F,$A$1,'ДДС месяц'!$J:$J,$A55,'ДДС месяц'!$C:$C,F$2)</f>
        <v>0</v>
      </c>
      <c r="G55" s="31">
        <f>SUMIFS('ДДС месяц'!$E:$E,'ДДС месяц'!$F:$F,$A$1,'ДДС месяц'!$J:$J,$A55,'ДДС месяц'!$C:$C,G$2)</f>
        <v>0</v>
      </c>
      <c r="H55" s="31">
        <f>SUMIFS('ДДС месяц'!$E:$E,'ДДС месяц'!$F:$F,$A$1,'ДДС месяц'!$J:$J,$A55,'ДДС месяц'!$C:$C,H$2)</f>
        <v>0</v>
      </c>
      <c r="I55" s="31">
        <f>SUMIFS('ДДС месяц'!$E:$E,'ДДС месяц'!$F:$F,$A$1,'ДДС месяц'!$J:$J,$A55,'ДДС месяц'!$C:$C,I$2)</f>
        <v>0</v>
      </c>
      <c r="J55" s="31">
        <f>SUMIFS('ДДС месяц'!$E:$E,'ДДС месяц'!$F:$F,$A$1,'ДДС месяц'!$J:$J,$A55,'ДДС месяц'!$C:$C,J$2)</f>
        <v>0</v>
      </c>
      <c r="K55" s="31">
        <f>SUMIFS('ДДС месяц'!$E:$E,'ДДС месяц'!$F:$F,$A$1,'ДДС месяц'!$J:$J,$A55,'ДДС месяц'!$C:$C,K$2)</f>
        <v>0</v>
      </c>
      <c r="L55" s="31">
        <f>SUMIFS('ДДС месяц'!$E:$E,'ДДС месяц'!$F:$F,$A$1,'ДДС месяц'!$J:$J,$A55,'ДДС месяц'!$C:$C,L$2)</f>
        <v>0</v>
      </c>
      <c r="M55" s="31">
        <f>SUMIFS('ДДС месяц'!$E:$E,'ДДС месяц'!$F:$F,$A$1,'ДДС месяц'!$J:$J,$A55,'ДДС месяц'!$C:$C,M$2)</f>
        <v>0</v>
      </c>
    </row>
    <row r="56" hidden="1">
      <c r="A56" s="30"/>
      <c r="B56" s="31">
        <f>SUMIFS('ДДС месяц'!$E:$E,'ДДС месяц'!$F:$F,$A$1,'ДДС месяц'!$J:$J,$A56,'ДДС месяц'!$C:$C,B$2)</f>
        <v>0</v>
      </c>
      <c r="C56" s="31">
        <f>SUMIFS('ДДС месяц'!$E:$E,'ДДС месяц'!$F:$F,$A$1,'ДДС месяц'!$J:$J,$A56,'ДДС месяц'!$C:$C,C$2)</f>
        <v>0</v>
      </c>
      <c r="D56" s="31">
        <f>SUMIFS('ДДС месяц'!$E:$E,'ДДС месяц'!$F:$F,$A$1,'ДДС месяц'!$J:$J,$A56,'ДДС месяц'!$C:$C,D$2)</f>
        <v>0</v>
      </c>
      <c r="E56" s="31">
        <f>SUMIFS('ДДС месяц'!$E:$E,'ДДС месяц'!$F:$F,$A$1,'ДДС месяц'!$J:$J,$A56,'ДДС месяц'!$C:$C,E$2)</f>
        <v>0</v>
      </c>
      <c r="F56" s="31">
        <f>SUMIFS('ДДС месяц'!$E:$E,'ДДС месяц'!$F:$F,$A$1,'ДДС месяц'!$J:$J,$A56,'ДДС месяц'!$C:$C,F$2)</f>
        <v>0</v>
      </c>
      <c r="G56" s="31">
        <f>SUMIFS('ДДС месяц'!$E:$E,'ДДС месяц'!$F:$F,$A$1,'ДДС месяц'!$J:$J,$A56,'ДДС месяц'!$C:$C,G$2)</f>
        <v>0</v>
      </c>
      <c r="H56" s="31">
        <f>SUMIFS('ДДС месяц'!$E:$E,'ДДС месяц'!$F:$F,$A$1,'ДДС месяц'!$J:$J,$A56,'ДДС месяц'!$C:$C,H$2)</f>
        <v>0</v>
      </c>
      <c r="I56" s="31">
        <f>SUMIFS('ДДС месяц'!$E:$E,'ДДС месяц'!$F:$F,$A$1,'ДДС месяц'!$J:$J,$A56,'ДДС месяц'!$C:$C,I$2)</f>
        <v>0</v>
      </c>
      <c r="J56" s="31">
        <f>SUMIFS('ДДС месяц'!$E:$E,'ДДС месяц'!$F:$F,$A$1,'ДДС месяц'!$J:$J,$A56,'ДДС месяц'!$C:$C,J$2)</f>
        <v>0</v>
      </c>
      <c r="K56" s="31">
        <f>SUMIFS('ДДС месяц'!$E:$E,'ДДС месяц'!$F:$F,$A$1,'ДДС месяц'!$J:$J,$A56,'ДДС месяц'!$C:$C,K$2)</f>
        <v>0</v>
      </c>
      <c r="L56" s="31">
        <f>SUMIFS('ДДС месяц'!$E:$E,'ДДС месяц'!$F:$F,$A$1,'ДДС месяц'!$J:$J,$A56,'ДДС месяц'!$C:$C,L$2)</f>
        <v>0</v>
      </c>
      <c r="M56" s="31">
        <f>SUMIFS('ДДС месяц'!$E:$E,'ДДС месяц'!$F:$F,$A$1,'ДДС месяц'!$J:$J,$A56,'ДДС месяц'!$C:$C,M$2)</f>
        <v>0</v>
      </c>
    </row>
    <row r="57" hidden="1">
      <c r="A57" s="30"/>
      <c r="B57" s="31">
        <f>SUMIFS('ДДС месяц'!$E:$E,'ДДС месяц'!$F:$F,$A$1,'ДДС месяц'!$J:$J,$A57,'ДДС месяц'!$C:$C,B$2)</f>
        <v>0</v>
      </c>
      <c r="C57" s="31">
        <f>SUMIFS('ДДС месяц'!$E:$E,'ДДС месяц'!$F:$F,$A$1,'ДДС месяц'!$J:$J,$A57,'ДДС месяц'!$C:$C,C$2)</f>
        <v>0</v>
      </c>
      <c r="D57" s="31">
        <f>SUMIFS('ДДС месяц'!$E:$E,'ДДС месяц'!$F:$F,$A$1,'ДДС месяц'!$J:$J,$A57,'ДДС месяц'!$C:$C,D$2)</f>
        <v>0</v>
      </c>
      <c r="E57" s="31">
        <f>SUMIFS('ДДС месяц'!$E:$E,'ДДС месяц'!$F:$F,$A$1,'ДДС месяц'!$J:$J,$A57,'ДДС месяц'!$C:$C,E$2)</f>
        <v>0</v>
      </c>
      <c r="F57" s="31">
        <f>SUMIFS('ДДС месяц'!$E:$E,'ДДС месяц'!$F:$F,$A$1,'ДДС месяц'!$J:$J,$A57,'ДДС месяц'!$C:$C,F$2)</f>
        <v>0</v>
      </c>
      <c r="G57" s="31">
        <f>SUMIFS('ДДС месяц'!$E:$E,'ДДС месяц'!$F:$F,$A$1,'ДДС месяц'!$J:$J,$A57,'ДДС месяц'!$C:$C,G$2)</f>
        <v>0</v>
      </c>
      <c r="H57" s="31">
        <f>SUMIFS('ДДС месяц'!$E:$E,'ДДС месяц'!$F:$F,$A$1,'ДДС месяц'!$J:$J,$A57,'ДДС месяц'!$C:$C,H$2)</f>
        <v>0</v>
      </c>
      <c r="I57" s="31">
        <f>SUMIFS('ДДС месяц'!$E:$E,'ДДС месяц'!$F:$F,$A$1,'ДДС месяц'!$J:$J,$A57,'ДДС месяц'!$C:$C,I$2)</f>
        <v>0</v>
      </c>
      <c r="J57" s="31">
        <f>SUMIFS('ДДС месяц'!$E:$E,'ДДС месяц'!$F:$F,$A$1,'ДДС месяц'!$J:$J,$A57,'ДДС месяц'!$C:$C,J$2)</f>
        <v>0</v>
      </c>
      <c r="K57" s="31">
        <f>SUMIFS('ДДС месяц'!$E:$E,'ДДС месяц'!$F:$F,$A$1,'ДДС месяц'!$J:$J,$A57,'ДДС месяц'!$C:$C,K$2)</f>
        <v>0</v>
      </c>
      <c r="L57" s="31">
        <f>SUMIFS('ДДС месяц'!$E:$E,'ДДС месяц'!$F:$F,$A$1,'ДДС месяц'!$J:$J,$A57,'ДДС месяц'!$C:$C,L$2)</f>
        <v>0</v>
      </c>
      <c r="M57" s="31">
        <f>SUMIFS('ДДС месяц'!$E:$E,'ДДС месяц'!$F:$F,$A$1,'ДДС месяц'!$J:$J,$A57,'ДДС месяц'!$C:$C,M$2)</f>
        <v>0</v>
      </c>
    </row>
    <row r="58" hidden="1">
      <c r="A58" s="30"/>
      <c r="B58" s="31">
        <f>SUMIFS('ДДС месяц'!$E:$E,'ДДС месяц'!$F:$F,$A$1,'ДДС месяц'!$J:$J,$A58,'ДДС месяц'!$C:$C,B$2)</f>
        <v>0</v>
      </c>
      <c r="C58" s="31">
        <f>SUMIFS('ДДС месяц'!$E:$E,'ДДС месяц'!$F:$F,$A$1,'ДДС месяц'!$J:$J,$A58,'ДДС месяц'!$C:$C,C$2)</f>
        <v>0</v>
      </c>
      <c r="D58" s="31">
        <f>SUMIFS('ДДС месяц'!$E:$E,'ДДС месяц'!$F:$F,$A$1,'ДДС месяц'!$J:$J,$A58,'ДДС месяц'!$C:$C,D$2)</f>
        <v>0</v>
      </c>
      <c r="E58" s="31">
        <f>SUMIFS('ДДС месяц'!$E:$E,'ДДС месяц'!$F:$F,$A$1,'ДДС месяц'!$J:$J,$A58,'ДДС месяц'!$C:$C,E$2)</f>
        <v>0</v>
      </c>
      <c r="F58" s="31">
        <f>SUMIFS('ДДС месяц'!$E:$E,'ДДС месяц'!$F:$F,$A$1,'ДДС месяц'!$J:$J,$A58,'ДДС месяц'!$C:$C,F$2)</f>
        <v>0</v>
      </c>
      <c r="G58" s="31">
        <f>SUMIFS('ДДС месяц'!$E:$E,'ДДС месяц'!$F:$F,$A$1,'ДДС месяц'!$J:$J,$A58,'ДДС месяц'!$C:$C,G$2)</f>
        <v>0</v>
      </c>
      <c r="H58" s="31">
        <f>SUMIFS('ДДС месяц'!$E:$E,'ДДС месяц'!$F:$F,$A$1,'ДДС месяц'!$J:$J,$A58,'ДДС месяц'!$C:$C,H$2)</f>
        <v>0</v>
      </c>
      <c r="I58" s="31">
        <f>SUMIFS('ДДС месяц'!$E:$E,'ДДС месяц'!$F:$F,$A$1,'ДДС месяц'!$J:$J,$A58,'ДДС месяц'!$C:$C,I$2)</f>
        <v>0</v>
      </c>
      <c r="J58" s="31">
        <f>SUMIFS('ДДС месяц'!$E:$E,'ДДС месяц'!$F:$F,$A$1,'ДДС месяц'!$J:$J,$A58,'ДДС месяц'!$C:$C,J$2)</f>
        <v>0</v>
      </c>
      <c r="K58" s="31">
        <f>SUMIFS('ДДС месяц'!$E:$E,'ДДС месяц'!$F:$F,$A$1,'ДДС месяц'!$J:$J,$A58,'ДДС месяц'!$C:$C,K$2)</f>
        <v>0</v>
      </c>
      <c r="L58" s="31">
        <f>SUMIFS('ДДС месяц'!$E:$E,'ДДС месяц'!$F:$F,$A$1,'ДДС месяц'!$J:$J,$A58,'ДДС месяц'!$C:$C,L$2)</f>
        <v>0</v>
      </c>
      <c r="M58" s="31">
        <f>SUMIFS('ДДС месяц'!$E:$E,'ДДС месяц'!$F:$F,$A$1,'ДДС месяц'!$J:$J,$A58,'ДДС месяц'!$C:$C,M$2)</f>
        <v>0</v>
      </c>
    </row>
    <row r="59" hidden="1">
      <c r="A59" s="30"/>
      <c r="B59" s="31">
        <f>SUMIFS('ДДС месяц'!$E:$E,'ДДС месяц'!$F:$F,$A$1,'ДДС месяц'!$J:$J,$A59,'ДДС месяц'!$C:$C,B$2)</f>
        <v>0</v>
      </c>
      <c r="C59" s="31">
        <f>SUMIFS('ДДС месяц'!$E:$E,'ДДС месяц'!$F:$F,$A$1,'ДДС месяц'!$J:$J,$A59,'ДДС месяц'!$C:$C,C$2)</f>
        <v>0</v>
      </c>
      <c r="D59" s="31">
        <f>SUMIFS('ДДС месяц'!$E:$E,'ДДС месяц'!$F:$F,$A$1,'ДДС месяц'!$J:$J,$A59,'ДДС месяц'!$C:$C,D$2)</f>
        <v>0</v>
      </c>
      <c r="E59" s="31">
        <f>SUMIFS('ДДС месяц'!$E:$E,'ДДС месяц'!$F:$F,$A$1,'ДДС месяц'!$J:$J,$A59,'ДДС месяц'!$C:$C,E$2)</f>
        <v>0</v>
      </c>
      <c r="F59" s="31">
        <f>SUMIFS('ДДС месяц'!$E:$E,'ДДС месяц'!$F:$F,$A$1,'ДДС месяц'!$J:$J,$A59,'ДДС месяц'!$C:$C,F$2)</f>
        <v>0</v>
      </c>
      <c r="G59" s="31">
        <f>SUMIFS('ДДС месяц'!$E:$E,'ДДС месяц'!$F:$F,$A$1,'ДДС месяц'!$J:$J,$A59,'ДДС месяц'!$C:$C,G$2)</f>
        <v>0</v>
      </c>
      <c r="H59" s="31">
        <f>SUMIFS('ДДС месяц'!$E:$E,'ДДС месяц'!$F:$F,$A$1,'ДДС месяц'!$J:$J,$A59,'ДДС месяц'!$C:$C,H$2)</f>
        <v>0</v>
      </c>
      <c r="I59" s="31">
        <f>SUMIFS('ДДС месяц'!$E:$E,'ДДС месяц'!$F:$F,$A$1,'ДДС месяц'!$J:$J,$A59,'ДДС месяц'!$C:$C,I$2)</f>
        <v>0</v>
      </c>
      <c r="J59" s="31">
        <f>SUMIFS('ДДС месяц'!$E:$E,'ДДС месяц'!$F:$F,$A$1,'ДДС месяц'!$J:$J,$A59,'ДДС месяц'!$C:$C,J$2)</f>
        <v>0</v>
      </c>
      <c r="K59" s="31">
        <f>SUMIFS('ДДС месяц'!$E:$E,'ДДС месяц'!$F:$F,$A$1,'ДДС месяц'!$J:$J,$A59,'ДДС месяц'!$C:$C,K$2)</f>
        <v>0</v>
      </c>
      <c r="L59" s="31">
        <f>SUMIFS('ДДС месяц'!$E:$E,'ДДС месяц'!$F:$F,$A$1,'ДДС месяц'!$J:$J,$A59,'ДДС месяц'!$C:$C,L$2)</f>
        <v>0</v>
      </c>
      <c r="M59" s="31">
        <f>SUMIFS('ДДС месяц'!$E:$E,'ДДС месяц'!$F:$F,$A$1,'ДДС месяц'!$J:$J,$A59,'ДДС месяц'!$C:$C,M$2)</f>
        <v>0</v>
      </c>
    </row>
    <row r="60" hidden="1">
      <c r="A60" s="30"/>
      <c r="B60" s="31">
        <f>SUMIFS('ДДС месяц'!$E:$E,'ДДС месяц'!$F:$F,$A$1,'ДДС месяц'!$J:$J,$A60,'ДДС месяц'!$C:$C,B$2)</f>
        <v>0</v>
      </c>
      <c r="C60" s="31">
        <f>SUMIFS('ДДС месяц'!$E:$E,'ДДС месяц'!$F:$F,$A$1,'ДДС месяц'!$J:$J,$A60,'ДДС месяц'!$C:$C,C$2)</f>
        <v>0</v>
      </c>
      <c r="D60" s="31">
        <f>SUMIFS('ДДС месяц'!$E:$E,'ДДС месяц'!$F:$F,$A$1,'ДДС месяц'!$J:$J,$A60,'ДДС месяц'!$C:$C,D$2)</f>
        <v>0</v>
      </c>
      <c r="E60" s="31">
        <f>SUMIFS('ДДС месяц'!$E:$E,'ДДС месяц'!$F:$F,$A$1,'ДДС месяц'!$J:$J,$A60,'ДДС месяц'!$C:$C,E$2)</f>
        <v>0</v>
      </c>
      <c r="F60" s="31">
        <f>SUMIFS('ДДС месяц'!$E:$E,'ДДС месяц'!$F:$F,$A$1,'ДДС месяц'!$J:$J,$A60,'ДДС месяц'!$C:$C,F$2)</f>
        <v>0</v>
      </c>
      <c r="G60" s="31">
        <f>SUMIFS('ДДС месяц'!$E:$E,'ДДС месяц'!$F:$F,$A$1,'ДДС месяц'!$J:$J,$A60,'ДДС месяц'!$C:$C,G$2)</f>
        <v>0</v>
      </c>
      <c r="H60" s="31">
        <f>SUMIFS('ДДС месяц'!$E:$E,'ДДС месяц'!$F:$F,$A$1,'ДДС месяц'!$J:$J,$A60,'ДДС месяц'!$C:$C,H$2)</f>
        <v>0</v>
      </c>
      <c r="I60" s="31">
        <f>SUMIFS('ДДС месяц'!$E:$E,'ДДС месяц'!$F:$F,$A$1,'ДДС месяц'!$J:$J,$A60,'ДДС месяц'!$C:$C,I$2)</f>
        <v>0</v>
      </c>
      <c r="J60" s="31">
        <f>SUMIFS('ДДС месяц'!$E:$E,'ДДС месяц'!$F:$F,$A$1,'ДДС месяц'!$J:$J,$A60,'ДДС месяц'!$C:$C,J$2)</f>
        <v>0</v>
      </c>
      <c r="K60" s="31">
        <f>SUMIFS('ДДС месяц'!$E:$E,'ДДС месяц'!$F:$F,$A$1,'ДДС месяц'!$J:$J,$A60,'ДДС месяц'!$C:$C,K$2)</f>
        <v>0</v>
      </c>
      <c r="L60" s="31">
        <f>SUMIFS('ДДС месяц'!$E:$E,'ДДС месяц'!$F:$F,$A$1,'ДДС месяц'!$J:$J,$A60,'ДДС месяц'!$C:$C,L$2)</f>
        <v>0</v>
      </c>
      <c r="M60" s="31">
        <f>SUMIFS('ДДС месяц'!$E:$E,'ДДС месяц'!$F:$F,$A$1,'ДДС месяц'!$J:$J,$A60,'ДДС месяц'!$C:$C,M$2)</f>
        <v>0</v>
      </c>
    </row>
    <row r="61" hidden="1">
      <c r="A61" s="30"/>
      <c r="B61" s="31">
        <f>SUMIFS('ДДС месяц'!$E:$E,'ДДС месяц'!$F:$F,$A$1,'ДДС месяц'!$J:$J,$A61,'ДДС месяц'!$C:$C,B$2)</f>
        <v>0</v>
      </c>
      <c r="C61" s="31">
        <f>SUMIFS('ДДС месяц'!$E:$E,'ДДС месяц'!$F:$F,$A$1,'ДДС месяц'!$J:$J,$A61,'ДДС месяц'!$C:$C,C$2)</f>
        <v>0</v>
      </c>
      <c r="D61" s="31">
        <f>SUMIFS('ДДС месяц'!$E:$E,'ДДС месяц'!$F:$F,$A$1,'ДДС месяц'!$J:$J,$A61,'ДДС месяц'!$C:$C,D$2)</f>
        <v>0</v>
      </c>
      <c r="E61" s="31">
        <f>SUMIFS('ДДС месяц'!$E:$E,'ДДС месяц'!$F:$F,$A$1,'ДДС месяц'!$J:$J,$A61,'ДДС месяц'!$C:$C,E$2)</f>
        <v>0</v>
      </c>
      <c r="F61" s="31">
        <f>SUMIFS('ДДС месяц'!$E:$E,'ДДС месяц'!$F:$F,$A$1,'ДДС месяц'!$J:$J,$A61,'ДДС месяц'!$C:$C,F$2)</f>
        <v>0</v>
      </c>
      <c r="G61" s="31">
        <f>SUMIFS('ДДС месяц'!$E:$E,'ДДС месяц'!$F:$F,$A$1,'ДДС месяц'!$J:$J,$A61,'ДДС месяц'!$C:$C,G$2)</f>
        <v>0</v>
      </c>
      <c r="H61" s="31">
        <f>SUMIFS('ДДС месяц'!$E:$E,'ДДС месяц'!$F:$F,$A$1,'ДДС месяц'!$J:$J,$A61,'ДДС месяц'!$C:$C,H$2)</f>
        <v>0</v>
      </c>
      <c r="I61" s="31">
        <f>SUMIFS('ДДС месяц'!$E:$E,'ДДС месяц'!$F:$F,$A$1,'ДДС месяц'!$J:$J,$A61,'ДДС месяц'!$C:$C,I$2)</f>
        <v>0</v>
      </c>
      <c r="J61" s="31">
        <f>SUMIFS('ДДС месяц'!$E:$E,'ДДС месяц'!$F:$F,$A$1,'ДДС месяц'!$J:$J,$A61,'ДДС месяц'!$C:$C,J$2)</f>
        <v>0</v>
      </c>
      <c r="K61" s="31">
        <f>SUMIFS('ДДС месяц'!$E:$E,'ДДС месяц'!$F:$F,$A$1,'ДДС месяц'!$J:$J,$A61,'ДДС месяц'!$C:$C,K$2)</f>
        <v>0</v>
      </c>
      <c r="L61" s="31">
        <f>SUMIFS('ДДС месяц'!$E:$E,'ДДС месяц'!$F:$F,$A$1,'ДДС месяц'!$J:$J,$A61,'ДДС месяц'!$C:$C,L$2)</f>
        <v>0</v>
      </c>
      <c r="M61" s="31">
        <f>SUMIFS('ДДС месяц'!$E:$E,'ДДС месяц'!$F:$F,$A$1,'ДДС месяц'!$J:$J,$A61,'ДДС месяц'!$C:$C,M$2)</f>
        <v>0</v>
      </c>
    </row>
    <row r="62" hidden="1">
      <c r="A62" s="30"/>
      <c r="B62" s="31">
        <f>SUMIFS('ДДС месяц'!$E:$E,'ДДС месяц'!$F:$F,$A$1,'ДДС месяц'!$J:$J,$A62,'ДДС месяц'!$C:$C,B$2)</f>
        <v>0</v>
      </c>
      <c r="C62" s="31">
        <f>SUMIFS('ДДС месяц'!$E:$E,'ДДС месяц'!$F:$F,$A$1,'ДДС месяц'!$J:$J,$A62,'ДДС месяц'!$C:$C,C$2)</f>
        <v>0</v>
      </c>
      <c r="D62" s="31">
        <f>SUMIFS('ДДС месяц'!$E:$E,'ДДС месяц'!$F:$F,$A$1,'ДДС месяц'!$J:$J,$A62,'ДДС месяц'!$C:$C,D$2)</f>
        <v>0</v>
      </c>
      <c r="E62" s="31">
        <f>SUMIFS('ДДС месяц'!$E:$E,'ДДС месяц'!$F:$F,$A$1,'ДДС месяц'!$J:$J,$A62,'ДДС месяц'!$C:$C,E$2)</f>
        <v>0</v>
      </c>
      <c r="F62" s="31">
        <f>SUMIFS('ДДС месяц'!$E:$E,'ДДС месяц'!$F:$F,$A$1,'ДДС месяц'!$J:$J,$A62,'ДДС месяц'!$C:$C,F$2)</f>
        <v>0</v>
      </c>
      <c r="G62" s="31">
        <f>SUMIFS('ДДС месяц'!$E:$E,'ДДС месяц'!$F:$F,$A$1,'ДДС месяц'!$J:$J,$A62,'ДДС месяц'!$C:$C,G$2)</f>
        <v>0</v>
      </c>
      <c r="H62" s="31">
        <f>SUMIFS('ДДС месяц'!$E:$E,'ДДС месяц'!$F:$F,$A$1,'ДДС месяц'!$J:$J,$A62,'ДДС месяц'!$C:$C,H$2)</f>
        <v>0</v>
      </c>
      <c r="I62" s="31">
        <f>SUMIFS('ДДС месяц'!$E:$E,'ДДС месяц'!$F:$F,$A$1,'ДДС месяц'!$J:$J,$A62,'ДДС месяц'!$C:$C,I$2)</f>
        <v>0</v>
      </c>
      <c r="J62" s="31">
        <f>SUMIFS('ДДС месяц'!$E:$E,'ДДС месяц'!$F:$F,$A$1,'ДДС месяц'!$J:$J,$A62,'ДДС месяц'!$C:$C,J$2)</f>
        <v>0</v>
      </c>
      <c r="K62" s="31">
        <f>SUMIFS('ДДС месяц'!$E:$E,'ДДС месяц'!$F:$F,$A$1,'ДДС месяц'!$J:$J,$A62,'ДДС месяц'!$C:$C,K$2)</f>
        <v>0</v>
      </c>
      <c r="L62" s="31">
        <f>SUMIFS('ДДС месяц'!$E:$E,'ДДС месяц'!$F:$F,$A$1,'ДДС месяц'!$J:$J,$A62,'ДДС месяц'!$C:$C,L$2)</f>
        <v>0</v>
      </c>
      <c r="M62" s="31">
        <f>SUMIFS('ДДС месяц'!$E:$E,'ДДС месяц'!$F:$F,$A$1,'ДДС месяц'!$J:$J,$A62,'ДДС месяц'!$C:$C,M$2)</f>
        <v>0</v>
      </c>
    </row>
    <row r="63" hidden="1">
      <c r="A63" s="30"/>
      <c r="B63" s="31">
        <f>SUMIFS('ДДС месяц'!$E:$E,'ДДС месяц'!$F:$F,$A$1,'ДДС месяц'!$J:$J,$A63,'ДДС месяц'!$C:$C,B$2)</f>
        <v>0</v>
      </c>
      <c r="C63" s="31">
        <f>SUMIFS('ДДС месяц'!$E:$E,'ДДС месяц'!$F:$F,$A$1,'ДДС месяц'!$J:$J,$A63,'ДДС месяц'!$C:$C,C$2)</f>
        <v>0</v>
      </c>
      <c r="D63" s="31">
        <f>SUMIFS('ДДС месяц'!$E:$E,'ДДС месяц'!$F:$F,$A$1,'ДДС месяц'!$J:$J,$A63,'ДДС месяц'!$C:$C,D$2)</f>
        <v>0</v>
      </c>
      <c r="E63" s="31">
        <f>SUMIFS('ДДС месяц'!$E:$E,'ДДС месяц'!$F:$F,$A$1,'ДДС месяц'!$J:$J,$A63,'ДДС месяц'!$C:$C,E$2)</f>
        <v>0</v>
      </c>
      <c r="F63" s="31">
        <f>SUMIFS('ДДС месяц'!$E:$E,'ДДС месяц'!$F:$F,$A$1,'ДДС месяц'!$J:$J,$A63,'ДДС месяц'!$C:$C,F$2)</f>
        <v>0</v>
      </c>
      <c r="G63" s="31">
        <f>SUMIFS('ДДС месяц'!$E:$E,'ДДС месяц'!$F:$F,$A$1,'ДДС месяц'!$J:$J,$A63,'ДДС месяц'!$C:$C,G$2)</f>
        <v>0</v>
      </c>
      <c r="H63" s="31">
        <f>SUMIFS('ДДС месяц'!$E:$E,'ДДС месяц'!$F:$F,$A$1,'ДДС месяц'!$J:$J,$A63,'ДДС месяц'!$C:$C,H$2)</f>
        <v>0</v>
      </c>
      <c r="I63" s="31">
        <f>SUMIFS('ДДС месяц'!$E:$E,'ДДС месяц'!$F:$F,$A$1,'ДДС месяц'!$J:$J,$A63,'ДДС месяц'!$C:$C,I$2)</f>
        <v>0</v>
      </c>
      <c r="J63" s="31">
        <f>SUMIFS('ДДС месяц'!$E:$E,'ДДС месяц'!$F:$F,$A$1,'ДДС месяц'!$J:$J,$A63,'ДДС месяц'!$C:$C,J$2)</f>
        <v>0</v>
      </c>
      <c r="K63" s="31">
        <f>SUMIFS('ДДС месяц'!$E:$E,'ДДС месяц'!$F:$F,$A$1,'ДДС месяц'!$J:$J,$A63,'ДДС месяц'!$C:$C,K$2)</f>
        <v>0</v>
      </c>
      <c r="L63" s="31">
        <f>SUMIFS('ДДС месяц'!$E:$E,'ДДС месяц'!$F:$F,$A$1,'ДДС месяц'!$J:$J,$A63,'ДДС месяц'!$C:$C,L$2)</f>
        <v>0</v>
      </c>
      <c r="M63" s="31">
        <f>SUMIFS('ДДС месяц'!$E:$E,'ДДС месяц'!$F:$F,$A$1,'ДДС месяц'!$J:$J,$A63,'ДДС месяц'!$C:$C,M$2)</f>
        <v>0</v>
      </c>
    </row>
    <row r="64" hidden="1">
      <c r="A64" s="30"/>
      <c r="B64" s="31">
        <f>SUMIFS('ДДС месяц'!$E:$E,'ДДС месяц'!$F:$F,$A$1,'ДДС месяц'!$J:$J,$A64,'ДДС месяц'!$C:$C,B$2)</f>
        <v>0</v>
      </c>
      <c r="C64" s="31">
        <f>SUMIFS('ДДС месяц'!$E:$E,'ДДС месяц'!$F:$F,$A$1,'ДДС месяц'!$J:$J,$A64,'ДДС месяц'!$C:$C,C$2)</f>
        <v>0</v>
      </c>
      <c r="D64" s="31">
        <f>SUMIFS('ДДС месяц'!$E:$E,'ДДС месяц'!$F:$F,$A$1,'ДДС месяц'!$J:$J,$A64,'ДДС месяц'!$C:$C,D$2)</f>
        <v>0</v>
      </c>
      <c r="E64" s="31">
        <f>SUMIFS('ДДС месяц'!$E:$E,'ДДС месяц'!$F:$F,$A$1,'ДДС месяц'!$J:$J,$A64,'ДДС месяц'!$C:$C,E$2)</f>
        <v>0</v>
      </c>
      <c r="F64" s="31">
        <f>SUMIFS('ДДС месяц'!$E:$E,'ДДС месяц'!$F:$F,$A$1,'ДДС месяц'!$J:$J,$A64,'ДДС месяц'!$C:$C,F$2)</f>
        <v>0</v>
      </c>
      <c r="G64" s="31">
        <f>SUMIFS('ДДС месяц'!$E:$E,'ДДС месяц'!$F:$F,$A$1,'ДДС месяц'!$J:$J,$A64,'ДДС месяц'!$C:$C,G$2)</f>
        <v>0</v>
      </c>
      <c r="H64" s="31">
        <f>SUMIFS('ДДС месяц'!$E:$E,'ДДС месяц'!$F:$F,$A$1,'ДДС месяц'!$J:$J,$A64,'ДДС месяц'!$C:$C,H$2)</f>
        <v>0</v>
      </c>
      <c r="I64" s="31">
        <f>SUMIFS('ДДС месяц'!$E:$E,'ДДС месяц'!$F:$F,$A$1,'ДДС месяц'!$J:$J,$A64,'ДДС месяц'!$C:$C,I$2)</f>
        <v>0</v>
      </c>
      <c r="J64" s="31">
        <f>SUMIFS('ДДС месяц'!$E:$E,'ДДС месяц'!$F:$F,$A$1,'ДДС месяц'!$J:$J,$A64,'ДДС месяц'!$C:$C,J$2)</f>
        <v>0</v>
      </c>
      <c r="K64" s="31">
        <f>SUMIFS('ДДС месяц'!$E:$E,'ДДС месяц'!$F:$F,$A$1,'ДДС месяц'!$J:$J,$A64,'ДДС месяц'!$C:$C,K$2)</f>
        <v>0</v>
      </c>
      <c r="L64" s="31">
        <f>SUMIFS('ДДС месяц'!$E:$E,'ДДС месяц'!$F:$F,$A$1,'ДДС месяц'!$J:$J,$A64,'ДДС месяц'!$C:$C,L$2)</f>
        <v>0</v>
      </c>
      <c r="M64" s="31">
        <f>SUMIFS('ДДС месяц'!$E:$E,'ДДС месяц'!$F:$F,$A$1,'ДДС месяц'!$J:$J,$A64,'ДДС месяц'!$C:$C,M$2)</f>
        <v>0</v>
      </c>
    </row>
    <row r="65" hidden="1">
      <c r="A65" s="30"/>
      <c r="B65" s="31">
        <f>SUMIFS('ДДС месяц'!$E:$E,'ДДС месяц'!$F:$F,$A$1,'ДДС месяц'!$J:$J,$A65,'ДДС месяц'!$C:$C,B$2)</f>
        <v>0</v>
      </c>
      <c r="C65" s="31">
        <f>SUMIFS('ДДС месяц'!$E:$E,'ДДС месяц'!$F:$F,$A$1,'ДДС месяц'!$J:$J,$A65,'ДДС месяц'!$C:$C,C$2)</f>
        <v>0</v>
      </c>
      <c r="D65" s="31">
        <f>SUMIFS('ДДС месяц'!$E:$E,'ДДС месяц'!$F:$F,$A$1,'ДДС месяц'!$J:$J,$A65,'ДДС месяц'!$C:$C,D$2)</f>
        <v>0</v>
      </c>
      <c r="E65" s="31">
        <f>SUMIFS('ДДС месяц'!$E:$E,'ДДС месяц'!$F:$F,$A$1,'ДДС месяц'!$J:$J,$A65,'ДДС месяц'!$C:$C,E$2)</f>
        <v>0</v>
      </c>
      <c r="F65" s="31">
        <f>SUMIFS('ДДС месяц'!$E:$E,'ДДС месяц'!$F:$F,$A$1,'ДДС месяц'!$J:$J,$A65,'ДДС месяц'!$C:$C,F$2)</f>
        <v>0</v>
      </c>
      <c r="G65" s="31">
        <f>SUMIFS('ДДС месяц'!$E:$E,'ДДС месяц'!$F:$F,$A$1,'ДДС месяц'!$J:$J,$A65,'ДДС месяц'!$C:$C,G$2)</f>
        <v>0</v>
      </c>
      <c r="H65" s="31">
        <f>SUMIFS('ДДС месяц'!$E:$E,'ДДС месяц'!$F:$F,$A$1,'ДДС месяц'!$J:$J,$A65,'ДДС месяц'!$C:$C,H$2)</f>
        <v>0</v>
      </c>
      <c r="I65" s="31">
        <f>SUMIFS('ДДС месяц'!$E:$E,'ДДС месяц'!$F:$F,$A$1,'ДДС месяц'!$J:$J,$A65,'ДДС месяц'!$C:$C,I$2)</f>
        <v>0</v>
      </c>
      <c r="J65" s="31">
        <f>SUMIFS('ДДС месяц'!$E:$E,'ДДС месяц'!$F:$F,$A$1,'ДДС месяц'!$J:$J,$A65,'ДДС месяц'!$C:$C,J$2)</f>
        <v>0</v>
      </c>
      <c r="K65" s="31">
        <f>SUMIFS('ДДС месяц'!$E:$E,'ДДС месяц'!$F:$F,$A$1,'ДДС месяц'!$J:$J,$A65,'ДДС месяц'!$C:$C,K$2)</f>
        <v>0</v>
      </c>
      <c r="L65" s="31">
        <f>SUMIFS('ДДС месяц'!$E:$E,'ДДС месяц'!$F:$F,$A$1,'ДДС месяц'!$J:$J,$A65,'ДДС месяц'!$C:$C,L$2)</f>
        <v>0</v>
      </c>
      <c r="M65" s="31">
        <f>SUMIFS('ДДС месяц'!$E:$E,'ДДС месяц'!$F:$F,$A$1,'ДДС месяц'!$J:$J,$A65,'ДДС месяц'!$C:$C,M$2)</f>
        <v>0</v>
      </c>
    </row>
    <row r="66" hidden="1">
      <c r="A66" s="30"/>
      <c r="B66" s="31">
        <f>SUMIFS('ДДС месяц'!$E:$E,'ДДС месяц'!$F:$F,$A$1,'ДДС месяц'!$J:$J,$A66,'ДДС месяц'!$C:$C,B$2)</f>
        <v>0</v>
      </c>
      <c r="C66" s="31">
        <f>SUMIFS('ДДС месяц'!$E:$E,'ДДС месяц'!$F:$F,$A$1,'ДДС месяц'!$J:$J,$A66,'ДДС месяц'!$C:$C,C$2)</f>
        <v>0</v>
      </c>
      <c r="D66" s="31">
        <f>SUMIFS('ДДС месяц'!$E:$E,'ДДС месяц'!$F:$F,$A$1,'ДДС месяц'!$J:$J,$A66,'ДДС месяц'!$C:$C,D$2)</f>
        <v>0</v>
      </c>
      <c r="E66" s="31">
        <f>SUMIFS('ДДС месяц'!$E:$E,'ДДС месяц'!$F:$F,$A$1,'ДДС месяц'!$J:$J,$A66,'ДДС месяц'!$C:$C,E$2)</f>
        <v>0</v>
      </c>
      <c r="F66" s="31">
        <f>SUMIFS('ДДС месяц'!$E:$E,'ДДС месяц'!$F:$F,$A$1,'ДДС месяц'!$J:$J,$A66,'ДДС месяц'!$C:$C,F$2)</f>
        <v>0</v>
      </c>
      <c r="G66" s="31">
        <f>SUMIFS('ДДС месяц'!$E:$E,'ДДС месяц'!$F:$F,$A$1,'ДДС месяц'!$J:$J,$A66,'ДДС месяц'!$C:$C,G$2)</f>
        <v>0</v>
      </c>
      <c r="H66" s="31">
        <f>SUMIFS('ДДС месяц'!$E:$E,'ДДС месяц'!$F:$F,$A$1,'ДДС месяц'!$J:$J,$A66,'ДДС месяц'!$C:$C,H$2)</f>
        <v>0</v>
      </c>
      <c r="I66" s="31">
        <f>SUMIFS('ДДС месяц'!$E:$E,'ДДС месяц'!$F:$F,$A$1,'ДДС месяц'!$J:$J,$A66,'ДДС месяц'!$C:$C,I$2)</f>
        <v>0</v>
      </c>
      <c r="J66" s="31">
        <f>SUMIFS('ДДС месяц'!$E:$E,'ДДС месяц'!$F:$F,$A$1,'ДДС месяц'!$J:$J,$A66,'ДДС месяц'!$C:$C,J$2)</f>
        <v>0</v>
      </c>
      <c r="K66" s="31">
        <f>SUMIFS('ДДС месяц'!$E:$E,'ДДС месяц'!$F:$F,$A$1,'ДДС месяц'!$J:$J,$A66,'ДДС месяц'!$C:$C,K$2)</f>
        <v>0</v>
      </c>
      <c r="L66" s="31">
        <f>SUMIFS('ДДС месяц'!$E:$E,'ДДС месяц'!$F:$F,$A$1,'ДДС месяц'!$J:$J,$A66,'ДДС месяц'!$C:$C,L$2)</f>
        <v>0</v>
      </c>
      <c r="M66" s="31">
        <f>SUMIFS('ДДС месяц'!$E:$E,'ДДС месяц'!$F:$F,$A$1,'ДДС месяц'!$J:$J,$A66,'ДДС месяц'!$C:$C,M$2)</f>
        <v>0</v>
      </c>
    </row>
    <row r="67" hidden="1">
      <c r="A67" s="30"/>
      <c r="B67" s="31">
        <f>SUMIFS('ДДС месяц'!$E:$E,'ДДС месяц'!$F:$F,$A$1,'ДДС месяц'!$J:$J,$A67,'ДДС месяц'!$C:$C,B$2)</f>
        <v>0</v>
      </c>
      <c r="C67" s="31">
        <f>SUMIFS('ДДС месяц'!$E:$E,'ДДС месяц'!$F:$F,$A$1,'ДДС месяц'!$J:$J,$A67,'ДДС месяц'!$C:$C,C$2)</f>
        <v>0</v>
      </c>
      <c r="D67" s="31">
        <f>SUMIFS('ДДС месяц'!$E:$E,'ДДС месяц'!$F:$F,$A$1,'ДДС месяц'!$J:$J,$A67,'ДДС месяц'!$C:$C,D$2)</f>
        <v>0</v>
      </c>
      <c r="E67" s="31">
        <f>SUMIFS('ДДС месяц'!$E:$E,'ДДС месяц'!$F:$F,$A$1,'ДДС месяц'!$J:$J,$A67,'ДДС месяц'!$C:$C,E$2)</f>
        <v>0</v>
      </c>
      <c r="F67" s="31">
        <f>SUMIFS('ДДС месяц'!$E:$E,'ДДС месяц'!$F:$F,$A$1,'ДДС месяц'!$J:$J,$A67,'ДДС месяц'!$C:$C,F$2)</f>
        <v>0</v>
      </c>
      <c r="G67" s="31">
        <f>SUMIFS('ДДС месяц'!$E:$E,'ДДС месяц'!$F:$F,$A$1,'ДДС месяц'!$J:$J,$A67,'ДДС месяц'!$C:$C,G$2)</f>
        <v>0</v>
      </c>
      <c r="H67" s="31">
        <f>SUMIFS('ДДС месяц'!$E:$E,'ДДС месяц'!$F:$F,$A$1,'ДДС месяц'!$J:$J,$A67,'ДДС месяц'!$C:$C,H$2)</f>
        <v>0</v>
      </c>
      <c r="I67" s="31">
        <f>SUMIFS('ДДС месяц'!$E:$E,'ДДС месяц'!$F:$F,$A$1,'ДДС месяц'!$J:$J,$A67,'ДДС месяц'!$C:$C,I$2)</f>
        <v>0</v>
      </c>
      <c r="J67" s="31">
        <f>SUMIFS('ДДС месяц'!$E:$E,'ДДС месяц'!$F:$F,$A$1,'ДДС месяц'!$J:$J,$A67,'ДДС месяц'!$C:$C,J$2)</f>
        <v>0</v>
      </c>
      <c r="K67" s="31">
        <f>SUMIFS('ДДС месяц'!$E:$E,'ДДС месяц'!$F:$F,$A$1,'ДДС месяц'!$J:$J,$A67,'ДДС месяц'!$C:$C,K$2)</f>
        <v>0</v>
      </c>
      <c r="L67" s="31">
        <f>SUMIFS('ДДС месяц'!$E:$E,'ДДС месяц'!$F:$F,$A$1,'ДДС месяц'!$J:$J,$A67,'ДДС месяц'!$C:$C,L$2)</f>
        <v>0</v>
      </c>
      <c r="M67" s="31">
        <f>SUMIFS('ДДС месяц'!$E:$E,'ДДС месяц'!$F:$F,$A$1,'ДДС месяц'!$J:$J,$A67,'ДДС месяц'!$C:$C,M$2)</f>
        <v>0</v>
      </c>
    </row>
    <row r="68" hidden="1">
      <c r="A68" s="30"/>
      <c r="B68" s="31">
        <f>SUMIFS('ДДС месяц'!$E:$E,'ДДС месяц'!$F:$F,$A$1,'ДДС месяц'!$J:$J,$A68,'ДДС месяц'!$C:$C,B$2)</f>
        <v>0</v>
      </c>
      <c r="C68" s="31">
        <f>SUMIFS('ДДС месяц'!$E:$E,'ДДС месяц'!$F:$F,$A$1,'ДДС месяц'!$J:$J,$A68,'ДДС месяц'!$C:$C,C$2)</f>
        <v>0</v>
      </c>
      <c r="D68" s="31">
        <f>SUMIFS('ДДС месяц'!$E:$E,'ДДС месяц'!$F:$F,$A$1,'ДДС месяц'!$J:$J,$A68,'ДДС месяц'!$C:$C,D$2)</f>
        <v>0</v>
      </c>
      <c r="E68" s="31">
        <f>SUMIFS('ДДС месяц'!$E:$E,'ДДС месяц'!$F:$F,$A$1,'ДДС месяц'!$J:$J,$A68,'ДДС месяц'!$C:$C,E$2)</f>
        <v>0</v>
      </c>
      <c r="F68" s="31">
        <f>SUMIFS('ДДС месяц'!$E:$E,'ДДС месяц'!$F:$F,$A$1,'ДДС месяц'!$J:$J,$A68,'ДДС месяц'!$C:$C,F$2)</f>
        <v>0</v>
      </c>
      <c r="G68" s="31">
        <f>SUMIFS('ДДС месяц'!$E:$E,'ДДС месяц'!$F:$F,$A$1,'ДДС месяц'!$J:$J,$A68,'ДДС месяц'!$C:$C,G$2)</f>
        <v>0</v>
      </c>
      <c r="H68" s="31">
        <f>SUMIFS('ДДС месяц'!$E:$E,'ДДС месяц'!$F:$F,$A$1,'ДДС месяц'!$J:$J,$A68,'ДДС месяц'!$C:$C,H$2)</f>
        <v>0</v>
      </c>
      <c r="I68" s="31">
        <f>SUMIFS('ДДС месяц'!$E:$E,'ДДС месяц'!$F:$F,$A$1,'ДДС месяц'!$J:$J,$A68,'ДДС месяц'!$C:$C,I$2)</f>
        <v>0</v>
      </c>
      <c r="J68" s="31">
        <f>SUMIFS('ДДС месяц'!$E:$E,'ДДС месяц'!$F:$F,$A$1,'ДДС месяц'!$J:$J,$A68,'ДДС месяц'!$C:$C,J$2)</f>
        <v>0</v>
      </c>
      <c r="K68" s="31">
        <f>SUMIFS('ДДС месяц'!$E:$E,'ДДС месяц'!$F:$F,$A$1,'ДДС месяц'!$J:$J,$A68,'ДДС месяц'!$C:$C,K$2)</f>
        <v>0</v>
      </c>
      <c r="L68" s="31">
        <f>SUMIFS('ДДС месяц'!$E:$E,'ДДС месяц'!$F:$F,$A$1,'ДДС месяц'!$J:$J,$A68,'ДДС месяц'!$C:$C,L$2)</f>
        <v>0</v>
      </c>
      <c r="M68" s="31">
        <f>SUMIFS('ДДС месяц'!$E:$E,'ДДС месяц'!$F:$F,$A$1,'ДДС месяц'!$J:$J,$A68,'ДДС месяц'!$C:$C,M$2)</f>
        <v>0</v>
      </c>
    </row>
    <row r="69" hidden="1">
      <c r="A69" s="30"/>
      <c r="B69" s="31">
        <f>SUMIFS('ДДС месяц'!$E:$E,'ДДС месяц'!$F:$F,$A$1,'ДДС месяц'!$J:$J,$A69,'ДДС месяц'!$C:$C,B$2)</f>
        <v>0</v>
      </c>
      <c r="C69" s="31">
        <f>SUMIFS('ДДС месяц'!$E:$E,'ДДС месяц'!$F:$F,$A$1,'ДДС месяц'!$J:$J,$A69,'ДДС месяц'!$C:$C,C$2)</f>
        <v>0</v>
      </c>
      <c r="D69" s="31">
        <f>SUMIFS('ДДС месяц'!$E:$E,'ДДС месяц'!$F:$F,$A$1,'ДДС месяц'!$J:$J,$A69,'ДДС месяц'!$C:$C,D$2)</f>
        <v>0</v>
      </c>
      <c r="E69" s="31">
        <f>SUMIFS('ДДС месяц'!$E:$E,'ДДС месяц'!$F:$F,$A$1,'ДДС месяц'!$J:$J,$A69,'ДДС месяц'!$C:$C,E$2)</f>
        <v>0</v>
      </c>
      <c r="F69" s="31">
        <f>SUMIFS('ДДС месяц'!$E:$E,'ДДС месяц'!$F:$F,$A$1,'ДДС месяц'!$J:$J,$A69,'ДДС месяц'!$C:$C,F$2)</f>
        <v>0</v>
      </c>
      <c r="G69" s="31">
        <f>SUMIFS('ДДС месяц'!$E:$E,'ДДС месяц'!$F:$F,$A$1,'ДДС месяц'!$J:$J,$A69,'ДДС месяц'!$C:$C,G$2)</f>
        <v>0</v>
      </c>
      <c r="H69" s="31">
        <f>SUMIFS('ДДС месяц'!$E:$E,'ДДС месяц'!$F:$F,$A$1,'ДДС месяц'!$J:$J,$A69,'ДДС месяц'!$C:$C,H$2)</f>
        <v>0</v>
      </c>
      <c r="I69" s="31">
        <f>SUMIFS('ДДС месяц'!$E:$E,'ДДС месяц'!$F:$F,$A$1,'ДДС месяц'!$J:$J,$A69,'ДДС месяц'!$C:$C,I$2)</f>
        <v>0</v>
      </c>
      <c r="J69" s="31">
        <f>SUMIFS('ДДС месяц'!$E:$E,'ДДС месяц'!$F:$F,$A$1,'ДДС месяц'!$J:$J,$A69,'ДДС месяц'!$C:$C,J$2)</f>
        <v>0</v>
      </c>
      <c r="K69" s="31">
        <f>SUMIFS('ДДС месяц'!$E:$E,'ДДС месяц'!$F:$F,$A$1,'ДДС месяц'!$J:$J,$A69,'ДДС месяц'!$C:$C,K$2)</f>
        <v>0</v>
      </c>
      <c r="L69" s="31">
        <f>SUMIFS('ДДС месяц'!$E:$E,'ДДС месяц'!$F:$F,$A$1,'ДДС месяц'!$J:$J,$A69,'ДДС месяц'!$C:$C,L$2)</f>
        <v>0</v>
      </c>
      <c r="M69" s="31">
        <f>SUMIFS('ДДС месяц'!$E:$E,'ДДС месяц'!$F:$F,$A$1,'ДДС месяц'!$J:$J,$A69,'ДДС месяц'!$C:$C,M$2)</f>
        <v>0</v>
      </c>
    </row>
    <row r="70" hidden="1">
      <c r="A70" s="30"/>
      <c r="B70" s="31">
        <f>SUMIFS('ДДС месяц'!$E:$E,'ДДС месяц'!$F:$F,$A$1,'ДДС месяц'!$J:$J,$A70,'ДДС месяц'!$C:$C,B$2)</f>
        <v>0</v>
      </c>
      <c r="C70" s="31">
        <f>SUMIFS('ДДС месяц'!$E:$E,'ДДС месяц'!$F:$F,$A$1,'ДДС месяц'!$J:$J,$A70,'ДДС месяц'!$C:$C,C$2)</f>
        <v>0</v>
      </c>
      <c r="D70" s="31">
        <f>SUMIFS('ДДС месяц'!$E:$E,'ДДС месяц'!$F:$F,$A$1,'ДДС месяц'!$J:$J,$A70,'ДДС месяц'!$C:$C,D$2)</f>
        <v>0</v>
      </c>
      <c r="E70" s="31">
        <f>SUMIFS('ДДС месяц'!$E:$E,'ДДС месяц'!$F:$F,$A$1,'ДДС месяц'!$J:$J,$A70,'ДДС месяц'!$C:$C,E$2)</f>
        <v>0</v>
      </c>
      <c r="F70" s="31">
        <f>SUMIFS('ДДС месяц'!$E:$E,'ДДС месяц'!$F:$F,$A$1,'ДДС месяц'!$J:$J,$A70,'ДДС месяц'!$C:$C,F$2)</f>
        <v>0</v>
      </c>
      <c r="G70" s="31">
        <f>SUMIFS('ДДС месяц'!$E:$E,'ДДС месяц'!$F:$F,$A$1,'ДДС месяц'!$J:$J,$A70,'ДДС месяц'!$C:$C,G$2)</f>
        <v>0</v>
      </c>
      <c r="H70" s="31">
        <f>SUMIFS('ДДС месяц'!$E:$E,'ДДС месяц'!$F:$F,$A$1,'ДДС месяц'!$J:$J,$A70,'ДДС месяц'!$C:$C,H$2)</f>
        <v>0</v>
      </c>
      <c r="I70" s="31">
        <f>SUMIFS('ДДС месяц'!$E:$E,'ДДС месяц'!$F:$F,$A$1,'ДДС месяц'!$J:$J,$A70,'ДДС месяц'!$C:$C,I$2)</f>
        <v>0</v>
      </c>
      <c r="J70" s="31">
        <f>SUMIFS('ДДС месяц'!$E:$E,'ДДС месяц'!$F:$F,$A$1,'ДДС месяц'!$J:$J,$A70,'ДДС месяц'!$C:$C,J$2)</f>
        <v>0</v>
      </c>
      <c r="K70" s="31">
        <f>SUMIFS('ДДС месяц'!$E:$E,'ДДС месяц'!$F:$F,$A$1,'ДДС месяц'!$J:$J,$A70,'ДДС месяц'!$C:$C,K$2)</f>
        <v>0</v>
      </c>
      <c r="L70" s="31">
        <f>SUMIFS('ДДС месяц'!$E:$E,'ДДС месяц'!$F:$F,$A$1,'ДДС месяц'!$J:$J,$A70,'ДДС месяц'!$C:$C,L$2)</f>
        <v>0</v>
      </c>
      <c r="M70" s="31">
        <f>SUMIFS('ДДС месяц'!$E:$E,'ДДС месяц'!$F:$F,$A$1,'ДДС месяц'!$J:$J,$A70,'ДДС месяц'!$C:$C,M$2)</f>
        <v>0</v>
      </c>
    </row>
    <row r="71" hidden="1">
      <c r="A71" s="30"/>
      <c r="B71" s="31">
        <f>SUMIFS('ДДС месяц'!$E:$E,'ДДС месяц'!$F:$F,$A$1,'ДДС месяц'!$J:$J,$A71,'ДДС месяц'!$C:$C,B$2)</f>
        <v>0</v>
      </c>
      <c r="C71" s="31">
        <f>SUMIFS('ДДС месяц'!$E:$E,'ДДС месяц'!$F:$F,$A$1,'ДДС месяц'!$J:$J,$A71,'ДДС месяц'!$C:$C,C$2)</f>
        <v>0</v>
      </c>
      <c r="D71" s="31">
        <f>SUMIFS('ДДС месяц'!$E:$E,'ДДС месяц'!$F:$F,$A$1,'ДДС месяц'!$J:$J,$A71,'ДДС месяц'!$C:$C,D$2)</f>
        <v>0</v>
      </c>
      <c r="E71" s="31">
        <f>SUMIFS('ДДС месяц'!$E:$E,'ДДС месяц'!$F:$F,$A$1,'ДДС месяц'!$J:$J,$A71,'ДДС месяц'!$C:$C,E$2)</f>
        <v>0</v>
      </c>
      <c r="F71" s="31">
        <f>SUMIFS('ДДС месяц'!$E:$E,'ДДС месяц'!$F:$F,$A$1,'ДДС месяц'!$J:$J,$A71,'ДДС месяц'!$C:$C,F$2)</f>
        <v>0</v>
      </c>
      <c r="G71" s="31">
        <f>SUMIFS('ДДС месяц'!$E:$E,'ДДС месяц'!$F:$F,$A$1,'ДДС месяц'!$J:$J,$A71,'ДДС месяц'!$C:$C,G$2)</f>
        <v>0</v>
      </c>
      <c r="H71" s="31">
        <f>SUMIFS('ДДС месяц'!$E:$E,'ДДС месяц'!$F:$F,$A$1,'ДДС месяц'!$J:$J,$A71,'ДДС месяц'!$C:$C,H$2)</f>
        <v>0</v>
      </c>
      <c r="I71" s="31">
        <f>SUMIFS('ДДС месяц'!$E:$E,'ДДС месяц'!$F:$F,$A$1,'ДДС месяц'!$J:$J,$A71,'ДДС месяц'!$C:$C,I$2)</f>
        <v>0</v>
      </c>
      <c r="J71" s="31">
        <f>SUMIFS('ДДС месяц'!$E:$E,'ДДС месяц'!$F:$F,$A$1,'ДДС месяц'!$J:$J,$A71,'ДДС месяц'!$C:$C,J$2)</f>
        <v>0</v>
      </c>
      <c r="K71" s="31">
        <f>SUMIFS('ДДС месяц'!$E:$E,'ДДС месяц'!$F:$F,$A$1,'ДДС месяц'!$J:$J,$A71,'ДДС месяц'!$C:$C,K$2)</f>
        <v>0</v>
      </c>
      <c r="L71" s="31">
        <f>SUMIFS('ДДС месяц'!$E:$E,'ДДС месяц'!$F:$F,$A$1,'ДДС месяц'!$J:$J,$A71,'ДДС месяц'!$C:$C,L$2)</f>
        <v>0</v>
      </c>
      <c r="M71" s="31">
        <f>SUMIFS('ДДС месяц'!$E:$E,'ДДС месяц'!$F:$F,$A$1,'ДДС месяц'!$J:$J,$A71,'ДДС месяц'!$C:$C,M$2)</f>
        <v>0</v>
      </c>
    </row>
    <row r="72" hidden="1">
      <c r="A72" s="30"/>
      <c r="B72" s="31">
        <f>SUMIFS('ДДС месяц'!$E:$E,'ДДС месяц'!$F:$F,$A$1,'ДДС месяц'!$J:$J,$A72,'ДДС месяц'!$C:$C,B$2)</f>
        <v>0</v>
      </c>
      <c r="C72" s="31">
        <f>SUMIFS('ДДС месяц'!$E:$E,'ДДС месяц'!$F:$F,$A$1,'ДДС месяц'!$J:$J,$A72,'ДДС месяц'!$C:$C,C$2)</f>
        <v>0</v>
      </c>
      <c r="D72" s="31">
        <f>SUMIFS('ДДС месяц'!$E:$E,'ДДС месяц'!$F:$F,$A$1,'ДДС месяц'!$J:$J,$A72,'ДДС месяц'!$C:$C,D$2)</f>
        <v>0</v>
      </c>
      <c r="E72" s="31">
        <f>SUMIFS('ДДС месяц'!$E:$E,'ДДС месяц'!$F:$F,$A$1,'ДДС месяц'!$J:$J,$A72,'ДДС месяц'!$C:$C,E$2)</f>
        <v>0</v>
      </c>
      <c r="F72" s="31">
        <f>SUMIFS('ДДС месяц'!$E:$E,'ДДС месяц'!$F:$F,$A$1,'ДДС месяц'!$J:$J,$A72,'ДДС месяц'!$C:$C,F$2)</f>
        <v>0</v>
      </c>
      <c r="G72" s="31">
        <f>SUMIFS('ДДС месяц'!$E:$E,'ДДС месяц'!$F:$F,$A$1,'ДДС месяц'!$J:$J,$A72,'ДДС месяц'!$C:$C,G$2)</f>
        <v>0</v>
      </c>
      <c r="H72" s="31">
        <f>SUMIFS('ДДС месяц'!$E:$E,'ДДС месяц'!$F:$F,$A$1,'ДДС месяц'!$J:$J,$A72,'ДДС месяц'!$C:$C,H$2)</f>
        <v>0</v>
      </c>
      <c r="I72" s="31">
        <f>SUMIFS('ДДС месяц'!$E:$E,'ДДС месяц'!$F:$F,$A$1,'ДДС месяц'!$J:$J,$A72,'ДДС месяц'!$C:$C,I$2)</f>
        <v>0</v>
      </c>
      <c r="J72" s="31">
        <f>SUMIFS('ДДС месяц'!$E:$E,'ДДС месяц'!$F:$F,$A$1,'ДДС месяц'!$J:$J,$A72,'ДДС месяц'!$C:$C,J$2)</f>
        <v>0</v>
      </c>
      <c r="K72" s="31">
        <f>SUMIFS('ДДС месяц'!$E:$E,'ДДС месяц'!$F:$F,$A$1,'ДДС месяц'!$J:$J,$A72,'ДДС месяц'!$C:$C,K$2)</f>
        <v>0</v>
      </c>
      <c r="L72" s="31">
        <f>SUMIFS('ДДС месяц'!$E:$E,'ДДС месяц'!$F:$F,$A$1,'ДДС месяц'!$J:$J,$A72,'ДДС месяц'!$C:$C,L$2)</f>
        <v>0</v>
      </c>
      <c r="M72" s="31">
        <f>SUMIFS('ДДС месяц'!$E:$E,'ДДС месяц'!$F:$F,$A$1,'ДДС месяц'!$J:$J,$A72,'ДДС месяц'!$C:$C,M$2)</f>
        <v>0</v>
      </c>
    </row>
    <row r="73" hidden="1">
      <c r="A73" s="30"/>
      <c r="B73" s="31">
        <f>SUMIFS('ДДС месяц'!$E:$E,'ДДС месяц'!$F:$F,$A$1,'ДДС месяц'!$J:$J,$A73,'ДДС месяц'!$C:$C,B$2)</f>
        <v>0</v>
      </c>
      <c r="C73" s="31">
        <f>SUMIFS('ДДС месяц'!$E:$E,'ДДС месяц'!$F:$F,$A$1,'ДДС месяц'!$J:$J,$A73,'ДДС месяц'!$C:$C,C$2)</f>
        <v>0</v>
      </c>
      <c r="D73" s="31">
        <f>SUMIFS('ДДС месяц'!$E:$E,'ДДС месяц'!$F:$F,$A$1,'ДДС месяц'!$J:$J,$A73,'ДДС месяц'!$C:$C,D$2)</f>
        <v>0</v>
      </c>
      <c r="E73" s="31">
        <f>SUMIFS('ДДС месяц'!$E:$E,'ДДС месяц'!$F:$F,$A$1,'ДДС месяц'!$J:$J,$A73,'ДДС месяц'!$C:$C,E$2)</f>
        <v>0</v>
      </c>
      <c r="F73" s="31">
        <f>SUMIFS('ДДС месяц'!$E:$E,'ДДС месяц'!$F:$F,$A$1,'ДДС месяц'!$J:$J,$A73,'ДДС месяц'!$C:$C,F$2)</f>
        <v>0</v>
      </c>
      <c r="G73" s="31">
        <f>SUMIFS('ДДС месяц'!$E:$E,'ДДС месяц'!$F:$F,$A$1,'ДДС месяц'!$J:$J,$A73,'ДДС месяц'!$C:$C,G$2)</f>
        <v>0</v>
      </c>
      <c r="H73" s="31">
        <f>SUMIFS('ДДС месяц'!$E:$E,'ДДС месяц'!$F:$F,$A$1,'ДДС месяц'!$J:$J,$A73,'ДДС месяц'!$C:$C,H$2)</f>
        <v>0</v>
      </c>
      <c r="I73" s="31">
        <f>SUMIFS('ДДС месяц'!$E:$E,'ДДС месяц'!$F:$F,$A$1,'ДДС месяц'!$J:$J,$A73,'ДДС месяц'!$C:$C,I$2)</f>
        <v>0</v>
      </c>
      <c r="J73" s="31">
        <f>SUMIFS('ДДС месяц'!$E:$E,'ДДС месяц'!$F:$F,$A$1,'ДДС месяц'!$J:$J,$A73,'ДДС месяц'!$C:$C,J$2)</f>
        <v>0</v>
      </c>
      <c r="K73" s="31">
        <f>SUMIFS('ДДС месяц'!$E:$E,'ДДС месяц'!$F:$F,$A$1,'ДДС месяц'!$J:$J,$A73,'ДДС месяц'!$C:$C,K$2)</f>
        <v>0</v>
      </c>
      <c r="L73" s="31">
        <f>SUMIFS('ДДС месяц'!$E:$E,'ДДС месяц'!$F:$F,$A$1,'ДДС месяц'!$J:$J,$A73,'ДДС месяц'!$C:$C,L$2)</f>
        <v>0</v>
      </c>
      <c r="M73" s="31">
        <f>SUMIFS('ДДС месяц'!$E:$E,'ДДС месяц'!$F:$F,$A$1,'ДДС месяц'!$J:$J,$A73,'ДДС месяц'!$C:$C,M$2)</f>
        <v>0</v>
      </c>
    </row>
    <row r="74" hidden="1">
      <c r="A74" s="30"/>
      <c r="B74" s="31">
        <f>SUMIFS('ДДС месяц'!$E:$E,'ДДС месяц'!$F:$F,$A$1,'ДДС месяц'!$J:$J,$A74,'ДДС месяц'!$C:$C,B$2)</f>
        <v>0</v>
      </c>
      <c r="C74" s="31">
        <f>SUMIFS('ДДС месяц'!$E:$E,'ДДС месяц'!$F:$F,$A$1,'ДДС месяц'!$J:$J,$A74,'ДДС месяц'!$C:$C,C$2)</f>
        <v>0</v>
      </c>
      <c r="D74" s="31">
        <f>SUMIFS('ДДС месяц'!$E:$E,'ДДС месяц'!$F:$F,$A$1,'ДДС месяц'!$J:$J,$A74,'ДДС месяц'!$C:$C,D$2)</f>
        <v>0</v>
      </c>
      <c r="E74" s="31">
        <f>SUMIFS('ДДС месяц'!$E:$E,'ДДС месяц'!$F:$F,$A$1,'ДДС месяц'!$J:$J,$A74,'ДДС месяц'!$C:$C,E$2)</f>
        <v>0</v>
      </c>
      <c r="F74" s="31">
        <f>SUMIFS('ДДС месяц'!$E:$E,'ДДС месяц'!$F:$F,$A$1,'ДДС месяц'!$J:$J,$A74,'ДДС месяц'!$C:$C,F$2)</f>
        <v>0</v>
      </c>
      <c r="G74" s="31">
        <f>SUMIFS('ДДС месяц'!$E:$E,'ДДС месяц'!$F:$F,$A$1,'ДДС месяц'!$J:$J,$A74,'ДДС месяц'!$C:$C,G$2)</f>
        <v>0</v>
      </c>
      <c r="H74" s="31">
        <f>SUMIFS('ДДС месяц'!$E:$E,'ДДС месяц'!$F:$F,$A$1,'ДДС месяц'!$J:$J,$A74,'ДДС месяц'!$C:$C,H$2)</f>
        <v>0</v>
      </c>
      <c r="I74" s="31">
        <f>SUMIFS('ДДС месяц'!$E:$E,'ДДС месяц'!$F:$F,$A$1,'ДДС месяц'!$J:$J,$A74,'ДДС месяц'!$C:$C,I$2)</f>
        <v>0</v>
      </c>
      <c r="J74" s="31">
        <f>SUMIFS('ДДС месяц'!$E:$E,'ДДС месяц'!$F:$F,$A$1,'ДДС месяц'!$J:$J,$A74,'ДДС месяц'!$C:$C,J$2)</f>
        <v>0</v>
      </c>
      <c r="K74" s="31">
        <f>SUMIFS('ДДС месяц'!$E:$E,'ДДС месяц'!$F:$F,$A$1,'ДДС месяц'!$J:$J,$A74,'ДДС месяц'!$C:$C,K$2)</f>
        <v>0</v>
      </c>
      <c r="L74" s="31">
        <f>SUMIFS('ДДС месяц'!$E:$E,'ДДС месяц'!$F:$F,$A$1,'ДДС месяц'!$J:$J,$A74,'ДДС месяц'!$C:$C,L$2)</f>
        <v>0</v>
      </c>
      <c r="M74" s="31">
        <f>SUMIFS('ДДС месяц'!$E:$E,'ДДС месяц'!$F:$F,$A$1,'ДДС месяц'!$J:$J,$A74,'ДДС месяц'!$C:$C,M$2)</f>
        <v>0</v>
      </c>
    </row>
    <row r="75" hidden="1">
      <c r="A75" s="30"/>
      <c r="B75" s="31">
        <f>SUMIFS('ДДС месяц'!$E:$E,'ДДС месяц'!$F:$F,$A$1,'ДДС месяц'!$J:$J,$A75,'ДДС месяц'!$C:$C,B$2)</f>
        <v>0</v>
      </c>
      <c r="C75" s="31">
        <f>SUMIFS('ДДС месяц'!$E:$E,'ДДС месяц'!$F:$F,$A$1,'ДДС месяц'!$J:$J,$A75,'ДДС месяц'!$C:$C,C$2)</f>
        <v>0</v>
      </c>
      <c r="D75" s="31">
        <f>SUMIFS('ДДС месяц'!$E:$E,'ДДС месяц'!$F:$F,$A$1,'ДДС месяц'!$J:$J,$A75,'ДДС месяц'!$C:$C,D$2)</f>
        <v>0</v>
      </c>
      <c r="E75" s="31">
        <f>SUMIFS('ДДС месяц'!$E:$E,'ДДС месяц'!$F:$F,$A$1,'ДДС месяц'!$J:$J,$A75,'ДДС месяц'!$C:$C,E$2)</f>
        <v>0</v>
      </c>
      <c r="F75" s="31">
        <f>SUMIFS('ДДС месяц'!$E:$E,'ДДС месяц'!$F:$F,$A$1,'ДДС месяц'!$J:$J,$A75,'ДДС месяц'!$C:$C,F$2)</f>
        <v>0</v>
      </c>
      <c r="G75" s="31">
        <f>SUMIFS('ДДС месяц'!$E:$E,'ДДС месяц'!$F:$F,$A$1,'ДДС месяц'!$J:$J,$A75,'ДДС месяц'!$C:$C,G$2)</f>
        <v>0</v>
      </c>
      <c r="H75" s="31">
        <f>SUMIFS('ДДС месяц'!$E:$E,'ДДС месяц'!$F:$F,$A$1,'ДДС месяц'!$J:$J,$A75,'ДДС месяц'!$C:$C,H$2)</f>
        <v>0</v>
      </c>
      <c r="I75" s="31">
        <f>SUMIFS('ДДС месяц'!$E:$E,'ДДС месяц'!$F:$F,$A$1,'ДДС месяц'!$J:$J,$A75,'ДДС месяц'!$C:$C,I$2)</f>
        <v>0</v>
      </c>
      <c r="J75" s="31">
        <f>SUMIFS('ДДС месяц'!$E:$E,'ДДС месяц'!$F:$F,$A$1,'ДДС месяц'!$J:$J,$A75,'ДДС месяц'!$C:$C,J$2)</f>
        <v>0</v>
      </c>
      <c r="K75" s="31">
        <f>SUMIFS('ДДС месяц'!$E:$E,'ДДС месяц'!$F:$F,$A$1,'ДДС месяц'!$J:$J,$A75,'ДДС месяц'!$C:$C,K$2)</f>
        <v>0</v>
      </c>
      <c r="L75" s="31">
        <f>SUMIFS('ДДС месяц'!$E:$E,'ДДС месяц'!$F:$F,$A$1,'ДДС месяц'!$J:$J,$A75,'ДДС месяц'!$C:$C,L$2)</f>
        <v>0</v>
      </c>
      <c r="M75" s="31">
        <f>SUMIFS('ДДС месяц'!$E:$E,'ДДС месяц'!$F:$F,$A$1,'ДДС месяц'!$J:$J,$A75,'ДДС месяц'!$C:$C,M$2)</f>
        <v>0</v>
      </c>
    </row>
    <row r="76" hidden="1">
      <c r="A76" s="30"/>
      <c r="B76" s="31">
        <f>SUMIFS('ДДС месяц'!$E:$E,'ДДС месяц'!$F:$F,$A$1,'ДДС месяц'!$J:$J,$A76,'ДДС месяц'!$C:$C,B$2)</f>
        <v>0</v>
      </c>
      <c r="C76" s="31">
        <f>SUMIFS('ДДС месяц'!$E:$E,'ДДС месяц'!$F:$F,$A$1,'ДДС месяц'!$J:$J,$A76,'ДДС месяц'!$C:$C,C$2)</f>
        <v>0</v>
      </c>
      <c r="D76" s="31">
        <f>SUMIFS('ДДС месяц'!$E:$E,'ДДС месяц'!$F:$F,$A$1,'ДДС месяц'!$J:$J,$A76,'ДДС месяц'!$C:$C,D$2)</f>
        <v>0</v>
      </c>
      <c r="E76" s="31">
        <f>SUMIFS('ДДС месяц'!$E:$E,'ДДС месяц'!$F:$F,$A$1,'ДДС месяц'!$J:$J,$A76,'ДДС месяц'!$C:$C,E$2)</f>
        <v>0</v>
      </c>
      <c r="F76" s="31">
        <f>SUMIFS('ДДС месяц'!$E:$E,'ДДС месяц'!$F:$F,$A$1,'ДДС месяц'!$J:$J,$A76,'ДДС месяц'!$C:$C,F$2)</f>
        <v>0</v>
      </c>
      <c r="G76" s="31">
        <f>SUMIFS('ДДС месяц'!$E:$E,'ДДС месяц'!$F:$F,$A$1,'ДДС месяц'!$J:$J,$A76,'ДДС месяц'!$C:$C,G$2)</f>
        <v>0</v>
      </c>
      <c r="H76" s="31">
        <f>SUMIFS('ДДС месяц'!$E:$E,'ДДС месяц'!$F:$F,$A$1,'ДДС месяц'!$J:$J,$A76,'ДДС месяц'!$C:$C,H$2)</f>
        <v>0</v>
      </c>
      <c r="I76" s="31">
        <f>SUMIFS('ДДС месяц'!$E:$E,'ДДС месяц'!$F:$F,$A$1,'ДДС месяц'!$J:$J,$A76,'ДДС месяц'!$C:$C,I$2)</f>
        <v>0</v>
      </c>
      <c r="J76" s="31">
        <f>SUMIFS('ДДС месяц'!$E:$E,'ДДС месяц'!$F:$F,$A$1,'ДДС месяц'!$J:$J,$A76,'ДДС месяц'!$C:$C,J$2)</f>
        <v>0</v>
      </c>
      <c r="K76" s="31">
        <f>SUMIFS('ДДС месяц'!$E:$E,'ДДС месяц'!$F:$F,$A$1,'ДДС месяц'!$J:$J,$A76,'ДДС месяц'!$C:$C,K$2)</f>
        <v>0</v>
      </c>
      <c r="L76" s="31">
        <f>SUMIFS('ДДС месяц'!$E:$E,'ДДС месяц'!$F:$F,$A$1,'ДДС месяц'!$J:$J,$A76,'ДДС месяц'!$C:$C,L$2)</f>
        <v>0</v>
      </c>
      <c r="M76" s="31">
        <f>SUMIFS('ДДС месяц'!$E:$E,'ДДС месяц'!$F:$F,$A$1,'ДДС месяц'!$J:$J,$A76,'ДДС месяц'!$C:$C,M$2)</f>
        <v>0</v>
      </c>
    </row>
    <row r="77" hidden="1">
      <c r="A77" s="30"/>
      <c r="B77" s="31">
        <f>SUMIFS('ДДС месяц'!$E:$E,'ДДС месяц'!$F:$F,$A$1,'ДДС месяц'!$J:$J,$A77,'ДДС месяц'!$C:$C,B$2)</f>
        <v>0</v>
      </c>
      <c r="C77" s="31">
        <f>SUMIFS('ДДС месяц'!$E:$E,'ДДС месяц'!$F:$F,$A$1,'ДДС месяц'!$J:$J,$A77,'ДДС месяц'!$C:$C,C$2)</f>
        <v>0</v>
      </c>
      <c r="D77" s="31">
        <f>SUMIFS('ДДС месяц'!$E:$E,'ДДС месяц'!$F:$F,$A$1,'ДДС месяц'!$J:$J,$A77,'ДДС месяц'!$C:$C,D$2)</f>
        <v>0</v>
      </c>
      <c r="E77" s="31">
        <f>SUMIFS('ДДС месяц'!$E:$E,'ДДС месяц'!$F:$F,$A$1,'ДДС месяц'!$J:$J,$A77,'ДДС месяц'!$C:$C,E$2)</f>
        <v>0</v>
      </c>
      <c r="F77" s="31">
        <f>SUMIFS('ДДС месяц'!$E:$E,'ДДС месяц'!$F:$F,$A$1,'ДДС месяц'!$J:$J,$A77,'ДДС месяц'!$C:$C,F$2)</f>
        <v>0</v>
      </c>
      <c r="G77" s="31">
        <f>SUMIFS('ДДС месяц'!$E:$E,'ДДС месяц'!$F:$F,$A$1,'ДДС месяц'!$J:$J,$A77,'ДДС месяц'!$C:$C,G$2)</f>
        <v>0</v>
      </c>
      <c r="H77" s="31">
        <f>SUMIFS('ДДС месяц'!$E:$E,'ДДС месяц'!$F:$F,$A$1,'ДДС месяц'!$J:$J,$A77,'ДДС месяц'!$C:$C,H$2)</f>
        <v>0</v>
      </c>
      <c r="I77" s="31">
        <f>SUMIFS('ДДС месяц'!$E:$E,'ДДС месяц'!$F:$F,$A$1,'ДДС месяц'!$J:$J,$A77,'ДДС месяц'!$C:$C,I$2)</f>
        <v>0</v>
      </c>
      <c r="J77" s="31">
        <f>SUMIFS('ДДС месяц'!$E:$E,'ДДС месяц'!$F:$F,$A$1,'ДДС месяц'!$J:$J,$A77,'ДДС месяц'!$C:$C,J$2)</f>
        <v>0</v>
      </c>
      <c r="K77" s="31">
        <f>SUMIFS('ДДС месяц'!$E:$E,'ДДС месяц'!$F:$F,$A$1,'ДДС месяц'!$J:$J,$A77,'ДДС месяц'!$C:$C,K$2)</f>
        <v>0</v>
      </c>
      <c r="L77" s="31">
        <f>SUMIFS('ДДС месяц'!$E:$E,'ДДС месяц'!$F:$F,$A$1,'ДДС месяц'!$J:$J,$A77,'ДДС месяц'!$C:$C,L$2)</f>
        <v>0</v>
      </c>
      <c r="M77" s="31">
        <f>SUMIFS('ДДС месяц'!$E:$E,'ДДС месяц'!$F:$F,$A$1,'ДДС месяц'!$J:$J,$A77,'ДДС месяц'!$C:$C,M$2)</f>
        <v>0</v>
      </c>
    </row>
    <row r="78" hidden="1">
      <c r="A78" s="30"/>
      <c r="B78" s="31">
        <f>SUMIFS('ДДС месяц'!$E:$E,'ДДС месяц'!$F:$F,$A$1,'ДДС месяц'!$J:$J,$A78,'ДДС месяц'!$C:$C,B$2)</f>
        <v>0</v>
      </c>
      <c r="C78" s="31">
        <f>SUMIFS('ДДС месяц'!$E:$E,'ДДС месяц'!$F:$F,$A$1,'ДДС месяц'!$J:$J,$A78,'ДДС месяц'!$C:$C,C$2)</f>
        <v>0</v>
      </c>
      <c r="D78" s="31">
        <f>SUMIFS('ДДС месяц'!$E:$E,'ДДС месяц'!$F:$F,$A$1,'ДДС месяц'!$J:$J,$A78,'ДДС месяц'!$C:$C,D$2)</f>
        <v>0</v>
      </c>
      <c r="E78" s="31">
        <f>SUMIFS('ДДС месяц'!$E:$E,'ДДС месяц'!$F:$F,$A$1,'ДДС месяц'!$J:$J,$A78,'ДДС месяц'!$C:$C,E$2)</f>
        <v>0</v>
      </c>
      <c r="F78" s="31">
        <f>SUMIFS('ДДС месяц'!$E:$E,'ДДС месяц'!$F:$F,$A$1,'ДДС месяц'!$J:$J,$A78,'ДДС месяц'!$C:$C,F$2)</f>
        <v>0</v>
      </c>
      <c r="G78" s="31">
        <f>SUMIFS('ДДС месяц'!$E:$E,'ДДС месяц'!$F:$F,$A$1,'ДДС месяц'!$J:$J,$A78,'ДДС месяц'!$C:$C,G$2)</f>
        <v>0</v>
      </c>
      <c r="H78" s="31">
        <f>SUMIFS('ДДС месяц'!$E:$E,'ДДС месяц'!$F:$F,$A$1,'ДДС месяц'!$J:$J,$A78,'ДДС месяц'!$C:$C,H$2)</f>
        <v>0</v>
      </c>
      <c r="I78" s="31">
        <f>SUMIFS('ДДС месяц'!$E:$E,'ДДС месяц'!$F:$F,$A$1,'ДДС месяц'!$J:$J,$A78,'ДДС месяц'!$C:$C,I$2)</f>
        <v>0</v>
      </c>
      <c r="J78" s="31">
        <f>SUMIFS('ДДС месяц'!$E:$E,'ДДС месяц'!$F:$F,$A$1,'ДДС месяц'!$J:$J,$A78,'ДДС месяц'!$C:$C,J$2)</f>
        <v>0</v>
      </c>
      <c r="K78" s="31">
        <f>SUMIFS('ДДС месяц'!$E:$E,'ДДС месяц'!$F:$F,$A$1,'ДДС месяц'!$J:$J,$A78,'ДДС месяц'!$C:$C,K$2)</f>
        <v>0</v>
      </c>
      <c r="L78" s="31">
        <f>SUMIFS('ДДС месяц'!$E:$E,'ДДС месяц'!$F:$F,$A$1,'ДДС месяц'!$J:$J,$A78,'ДДС месяц'!$C:$C,L$2)</f>
        <v>0</v>
      </c>
      <c r="M78" s="31">
        <f>SUMIFS('ДДС месяц'!$E:$E,'ДДС месяц'!$F:$F,$A$1,'ДДС месяц'!$J:$J,$A78,'ДДС месяц'!$C:$C,M$2)</f>
        <v>0</v>
      </c>
    </row>
    <row r="79" hidden="1">
      <c r="A79" s="30"/>
      <c r="B79" s="31">
        <f>SUMIFS('ДДС месяц'!$E:$E,'ДДС месяц'!$F:$F,$A$1,'ДДС месяц'!$J:$J,$A79,'ДДС месяц'!$C:$C,B$2)</f>
        <v>0</v>
      </c>
      <c r="C79" s="31">
        <f>SUMIFS('ДДС месяц'!$E:$E,'ДДС месяц'!$F:$F,$A$1,'ДДС месяц'!$J:$J,$A79,'ДДС месяц'!$C:$C,C$2)</f>
        <v>0</v>
      </c>
      <c r="D79" s="31">
        <f>SUMIFS('ДДС месяц'!$E:$E,'ДДС месяц'!$F:$F,$A$1,'ДДС месяц'!$J:$J,$A79,'ДДС месяц'!$C:$C,D$2)</f>
        <v>0</v>
      </c>
      <c r="E79" s="31">
        <f>SUMIFS('ДДС месяц'!$E:$E,'ДДС месяц'!$F:$F,$A$1,'ДДС месяц'!$J:$J,$A79,'ДДС месяц'!$C:$C,E$2)</f>
        <v>0</v>
      </c>
      <c r="F79" s="31">
        <f>SUMIFS('ДДС месяц'!$E:$E,'ДДС месяц'!$F:$F,$A$1,'ДДС месяц'!$J:$J,$A79,'ДДС месяц'!$C:$C,F$2)</f>
        <v>0</v>
      </c>
      <c r="G79" s="31">
        <f>SUMIFS('ДДС месяц'!$E:$E,'ДДС месяц'!$F:$F,$A$1,'ДДС месяц'!$J:$J,$A79,'ДДС месяц'!$C:$C,G$2)</f>
        <v>0</v>
      </c>
      <c r="H79" s="31">
        <f>SUMIFS('ДДС месяц'!$E:$E,'ДДС месяц'!$F:$F,$A$1,'ДДС месяц'!$J:$J,$A79,'ДДС месяц'!$C:$C,H$2)</f>
        <v>0</v>
      </c>
      <c r="I79" s="31">
        <f>SUMIFS('ДДС месяц'!$E:$E,'ДДС месяц'!$F:$F,$A$1,'ДДС месяц'!$J:$J,$A79,'ДДС месяц'!$C:$C,I$2)</f>
        <v>0</v>
      </c>
      <c r="J79" s="31">
        <f>SUMIFS('ДДС месяц'!$E:$E,'ДДС месяц'!$F:$F,$A$1,'ДДС месяц'!$J:$J,$A79,'ДДС месяц'!$C:$C,J$2)</f>
        <v>0</v>
      </c>
      <c r="K79" s="31">
        <f>SUMIFS('ДДС месяц'!$E:$E,'ДДС месяц'!$F:$F,$A$1,'ДДС месяц'!$J:$J,$A79,'ДДС месяц'!$C:$C,K$2)</f>
        <v>0</v>
      </c>
      <c r="L79" s="31">
        <f>SUMIFS('ДДС месяц'!$E:$E,'ДДС месяц'!$F:$F,$A$1,'ДДС месяц'!$J:$J,$A79,'ДДС месяц'!$C:$C,L$2)</f>
        <v>0</v>
      </c>
      <c r="M79" s="31">
        <f>SUMIFS('ДДС месяц'!$E:$E,'ДДС месяц'!$F:$F,$A$1,'ДДС месяц'!$J:$J,$A79,'ДДС месяц'!$C:$C,M$2)</f>
        <v>0</v>
      </c>
    </row>
    <row r="80" hidden="1">
      <c r="A80" s="30"/>
      <c r="B80" s="31">
        <f>SUMIFS('ДДС месяц'!$E:$E,'ДДС месяц'!$F:$F,$A$1,'ДДС месяц'!$J:$J,$A80,'ДДС месяц'!$C:$C,B$2)</f>
        <v>0</v>
      </c>
      <c r="C80" s="31">
        <f>SUMIFS('ДДС месяц'!$E:$E,'ДДС месяц'!$F:$F,$A$1,'ДДС месяц'!$J:$J,$A80,'ДДС месяц'!$C:$C,C$2)</f>
        <v>0</v>
      </c>
      <c r="D80" s="31">
        <f>SUMIFS('ДДС месяц'!$E:$E,'ДДС месяц'!$F:$F,$A$1,'ДДС месяц'!$J:$J,$A80,'ДДС месяц'!$C:$C,D$2)</f>
        <v>0</v>
      </c>
      <c r="E80" s="31">
        <f>SUMIFS('ДДС месяц'!$E:$E,'ДДС месяц'!$F:$F,$A$1,'ДДС месяц'!$J:$J,$A80,'ДДС месяц'!$C:$C,E$2)</f>
        <v>0</v>
      </c>
      <c r="F80" s="31">
        <f>SUMIFS('ДДС месяц'!$E:$E,'ДДС месяц'!$F:$F,$A$1,'ДДС месяц'!$J:$J,$A80,'ДДС месяц'!$C:$C,F$2)</f>
        <v>0</v>
      </c>
      <c r="G80" s="31">
        <f>SUMIFS('ДДС месяц'!$E:$E,'ДДС месяц'!$F:$F,$A$1,'ДДС месяц'!$J:$J,$A80,'ДДС месяц'!$C:$C,G$2)</f>
        <v>0</v>
      </c>
      <c r="H80" s="31">
        <f>SUMIFS('ДДС месяц'!$E:$E,'ДДС месяц'!$F:$F,$A$1,'ДДС месяц'!$J:$J,$A80,'ДДС месяц'!$C:$C,H$2)</f>
        <v>0</v>
      </c>
      <c r="I80" s="31">
        <f>SUMIFS('ДДС месяц'!$E:$E,'ДДС месяц'!$F:$F,$A$1,'ДДС месяц'!$J:$J,$A80,'ДДС месяц'!$C:$C,I$2)</f>
        <v>0</v>
      </c>
      <c r="J80" s="31">
        <f>SUMIFS('ДДС месяц'!$E:$E,'ДДС месяц'!$F:$F,$A$1,'ДДС месяц'!$J:$J,$A80,'ДДС месяц'!$C:$C,J$2)</f>
        <v>0</v>
      </c>
      <c r="K80" s="31">
        <f>SUMIFS('ДДС месяц'!$E:$E,'ДДС месяц'!$F:$F,$A$1,'ДДС месяц'!$J:$J,$A80,'ДДС месяц'!$C:$C,K$2)</f>
        <v>0</v>
      </c>
      <c r="L80" s="31">
        <f>SUMIFS('ДДС месяц'!$E:$E,'ДДС месяц'!$F:$F,$A$1,'ДДС месяц'!$J:$J,$A80,'ДДС месяц'!$C:$C,L$2)</f>
        <v>0</v>
      </c>
      <c r="M80" s="31">
        <f>SUMIFS('ДДС месяц'!$E:$E,'ДДС месяц'!$F:$F,$A$1,'ДДС месяц'!$J:$J,$A80,'ДДС месяц'!$C:$C,M$2)</f>
        <v>0</v>
      </c>
    </row>
    <row r="81" hidden="1">
      <c r="A81" s="30"/>
      <c r="B81" s="31">
        <f>SUMIFS('ДДС месяц'!$E:$E,'ДДС месяц'!$F:$F,$A$1,'ДДС месяц'!$J:$J,$A81,'ДДС месяц'!$C:$C,B$2)</f>
        <v>0</v>
      </c>
      <c r="C81" s="31">
        <f>SUMIFS('ДДС месяц'!$E:$E,'ДДС месяц'!$F:$F,$A$1,'ДДС месяц'!$J:$J,$A81,'ДДС месяц'!$C:$C,C$2)</f>
        <v>0</v>
      </c>
      <c r="D81" s="31">
        <f>SUMIFS('ДДС месяц'!$E:$E,'ДДС месяц'!$F:$F,$A$1,'ДДС месяц'!$J:$J,$A81,'ДДС месяц'!$C:$C,D$2)</f>
        <v>0</v>
      </c>
      <c r="E81" s="31">
        <f>SUMIFS('ДДС месяц'!$E:$E,'ДДС месяц'!$F:$F,$A$1,'ДДС месяц'!$J:$J,$A81,'ДДС месяц'!$C:$C,E$2)</f>
        <v>0</v>
      </c>
      <c r="F81" s="31">
        <f>SUMIFS('ДДС месяц'!$E:$E,'ДДС месяц'!$F:$F,$A$1,'ДДС месяц'!$J:$J,$A81,'ДДС месяц'!$C:$C,F$2)</f>
        <v>0</v>
      </c>
      <c r="G81" s="31">
        <f>SUMIFS('ДДС месяц'!$E:$E,'ДДС месяц'!$F:$F,$A$1,'ДДС месяц'!$J:$J,$A81,'ДДС месяц'!$C:$C,G$2)</f>
        <v>0</v>
      </c>
      <c r="H81" s="31">
        <f>SUMIFS('ДДС месяц'!$E:$E,'ДДС месяц'!$F:$F,$A$1,'ДДС месяц'!$J:$J,$A81,'ДДС месяц'!$C:$C,H$2)</f>
        <v>0</v>
      </c>
      <c r="I81" s="31">
        <f>SUMIFS('ДДС месяц'!$E:$E,'ДДС месяц'!$F:$F,$A$1,'ДДС месяц'!$J:$J,$A81,'ДДС месяц'!$C:$C,I$2)</f>
        <v>0</v>
      </c>
      <c r="J81" s="31">
        <f>SUMIFS('ДДС месяц'!$E:$E,'ДДС месяц'!$F:$F,$A$1,'ДДС месяц'!$J:$J,$A81,'ДДС месяц'!$C:$C,J$2)</f>
        <v>0</v>
      </c>
      <c r="K81" s="31">
        <f>SUMIFS('ДДС месяц'!$E:$E,'ДДС месяц'!$F:$F,$A$1,'ДДС месяц'!$J:$J,$A81,'ДДС месяц'!$C:$C,K$2)</f>
        <v>0</v>
      </c>
      <c r="L81" s="31">
        <f>SUMIFS('ДДС месяц'!$E:$E,'ДДС месяц'!$F:$F,$A$1,'ДДС месяц'!$J:$J,$A81,'ДДС месяц'!$C:$C,L$2)</f>
        <v>0</v>
      </c>
      <c r="M81" s="31">
        <f>SUMIFS('ДДС месяц'!$E:$E,'ДДС месяц'!$F:$F,$A$1,'ДДС месяц'!$J:$J,$A81,'ДДС месяц'!$C:$C,M$2)</f>
        <v>0</v>
      </c>
    </row>
    <row r="82" hidden="1">
      <c r="A82" s="30"/>
      <c r="B82" s="31">
        <f>SUMIFS('ДДС месяц'!$E:$E,'ДДС месяц'!$F:$F,$A$1,'ДДС месяц'!$J:$J,$A82,'ДДС месяц'!$C:$C,B$2)</f>
        <v>0</v>
      </c>
      <c r="C82" s="31">
        <f>SUMIFS('ДДС месяц'!$E:$E,'ДДС месяц'!$F:$F,$A$1,'ДДС месяц'!$J:$J,$A82,'ДДС месяц'!$C:$C,C$2)</f>
        <v>0</v>
      </c>
      <c r="D82" s="31">
        <f>SUMIFS('ДДС месяц'!$E:$E,'ДДС месяц'!$F:$F,$A$1,'ДДС месяц'!$J:$J,$A82,'ДДС месяц'!$C:$C,D$2)</f>
        <v>0</v>
      </c>
      <c r="E82" s="31">
        <f>SUMIFS('ДДС месяц'!$E:$E,'ДДС месяц'!$F:$F,$A$1,'ДДС месяц'!$J:$J,$A82,'ДДС месяц'!$C:$C,E$2)</f>
        <v>0</v>
      </c>
      <c r="F82" s="31">
        <f>SUMIFS('ДДС месяц'!$E:$E,'ДДС месяц'!$F:$F,$A$1,'ДДС месяц'!$J:$J,$A82,'ДДС месяц'!$C:$C,F$2)</f>
        <v>0</v>
      </c>
      <c r="G82" s="31">
        <f>SUMIFS('ДДС месяц'!$E:$E,'ДДС месяц'!$F:$F,$A$1,'ДДС месяц'!$J:$J,$A82,'ДДС месяц'!$C:$C,G$2)</f>
        <v>0</v>
      </c>
      <c r="H82" s="31">
        <f>SUMIFS('ДДС месяц'!$E:$E,'ДДС месяц'!$F:$F,$A$1,'ДДС месяц'!$J:$J,$A82,'ДДС месяц'!$C:$C,H$2)</f>
        <v>0</v>
      </c>
      <c r="I82" s="31">
        <f>SUMIFS('ДДС месяц'!$E:$E,'ДДС месяц'!$F:$F,$A$1,'ДДС месяц'!$J:$J,$A82,'ДДС месяц'!$C:$C,I$2)</f>
        <v>0</v>
      </c>
      <c r="J82" s="31">
        <f>SUMIFS('ДДС месяц'!$E:$E,'ДДС месяц'!$F:$F,$A$1,'ДДС месяц'!$J:$J,$A82,'ДДС месяц'!$C:$C,J$2)</f>
        <v>0</v>
      </c>
      <c r="K82" s="31">
        <f>SUMIFS('ДДС месяц'!$E:$E,'ДДС месяц'!$F:$F,$A$1,'ДДС месяц'!$J:$J,$A82,'ДДС месяц'!$C:$C,K$2)</f>
        <v>0</v>
      </c>
      <c r="L82" s="31">
        <f>SUMIFS('ДДС месяц'!$E:$E,'ДДС месяц'!$F:$F,$A$1,'ДДС месяц'!$J:$J,$A82,'ДДС месяц'!$C:$C,L$2)</f>
        <v>0</v>
      </c>
      <c r="M82" s="31">
        <f>SUMIFS('ДДС месяц'!$E:$E,'ДДС месяц'!$F:$F,$A$1,'ДДС месяц'!$J:$J,$A82,'ДДС месяц'!$C:$C,M$2)</f>
        <v>0</v>
      </c>
    </row>
    <row r="83" hidden="1">
      <c r="A83" s="30"/>
      <c r="B83" s="31">
        <f>SUMIFS('ДДС месяц'!$E:$E,'ДДС месяц'!$F:$F,$A$1,'ДДС месяц'!$J:$J,$A83,'ДДС месяц'!$C:$C,B$2)</f>
        <v>0</v>
      </c>
      <c r="C83" s="31">
        <f>SUMIFS('ДДС месяц'!$E:$E,'ДДС месяц'!$F:$F,$A$1,'ДДС месяц'!$J:$J,$A83,'ДДС месяц'!$C:$C,C$2)</f>
        <v>0</v>
      </c>
      <c r="D83" s="31">
        <f>SUMIFS('ДДС месяц'!$E:$E,'ДДС месяц'!$F:$F,$A$1,'ДДС месяц'!$J:$J,$A83,'ДДС месяц'!$C:$C,D$2)</f>
        <v>0</v>
      </c>
      <c r="E83" s="31">
        <f>SUMIFS('ДДС месяц'!$E:$E,'ДДС месяц'!$F:$F,$A$1,'ДДС месяц'!$J:$J,$A83,'ДДС месяц'!$C:$C,E$2)</f>
        <v>0</v>
      </c>
      <c r="F83" s="31">
        <f>SUMIFS('ДДС месяц'!$E:$E,'ДДС месяц'!$F:$F,$A$1,'ДДС месяц'!$J:$J,$A83,'ДДС месяц'!$C:$C,F$2)</f>
        <v>0</v>
      </c>
      <c r="G83" s="31">
        <f>SUMIFS('ДДС месяц'!$E:$E,'ДДС месяц'!$F:$F,$A$1,'ДДС месяц'!$J:$J,$A83,'ДДС месяц'!$C:$C,G$2)</f>
        <v>0</v>
      </c>
      <c r="H83" s="31">
        <f>SUMIFS('ДДС месяц'!$E:$E,'ДДС месяц'!$F:$F,$A$1,'ДДС месяц'!$J:$J,$A83,'ДДС месяц'!$C:$C,H$2)</f>
        <v>0</v>
      </c>
      <c r="I83" s="31">
        <f>SUMIFS('ДДС месяц'!$E:$E,'ДДС месяц'!$F:$F,$A$1,'ДДС месяц'!$J:$J,$A83,'ДДС месяц'!$C:$C,I$2)</f>
        <v>0</v>
      </c>
      <c r="J83" s="31">
        <f>SUMIFS('ДДС месяц'!$E:$E,'ДДС месяц'!$F:$F,$A$1,'ДДС месяц'!$J:$J,$A83,'ДДС месяц'!$C:$C,J$2)</f>
        <v>0</v>
      </c>
      <c r="K83" s="31">
        <f>SUMIFS('ДДС месяц'!$E:$E,'ДДС месяц'!$F:$F,$A$1,'ДДС месяц'!$J:$J,$A83,'ДДС месяц'!$C:$C,K$2)</f>
        <v>0</v>
      </c>
      <c r="L83" s="31">
        <f>SUMIFS('ДДС месяц'!$E:$E,'ДДС месяц'!$F:$F,$A$1,'ДДС месяц'!$J:$J,$A83,'ДДС месяц'!$C:$C,L$2)</f>
        <v>0</v>
      </c>
      <c r="M83" s="31">
        <f>SUMIFS('ДДС месяц'!$E:$E,'ДДС месяц'!$F:$F,$A$1,'ДДС месяц'!$J:$J,$A83,'ДДС месяц'!$C:$C,M$2)</f>
        <v>0</v>
      </c>
    </row>
    <row r="84" hidden="1">
      <c r="A84" s="30"/>
      <c r="B84" s="31">
        <f>SUMIFS('ДДС месяц'!$E:$E,'ДДС месяц'!$F:$F,$A$1,'ДДС месяц'!$J:$J,$A84,'ДДС месяц'!$C:$C,B$2)</f>
        <v>0</v>
      </c>
      <c r="C84" s="31">
        <f>SUMIFS('ДДС месяц'!$E:$E,'ДДС месяц'!$F:$F,$A$1,'ДДС месяц'!$J:$J,$A84,'ДДС месяц'!$C:$C,C$2)</f>
        <v>0</v>
      </c>
      <c r="D84" s="31">
        <f>SUMIFS('ДДС месяц'!$E:$E,'ДДС месяц'!$F:$F,$A$1,'ДДС месяц'!$J:$J,$A84,'ДДС месяц'!$C:$C,D$2)</f>
        <v>0</v>
      </c>
      <c r="E84" s="31">
        <f>SUMIFS('ДДС месяц'!$E:$E,'ДДС месяц'!$F:$F,$A$1,'ДДС месяц'!$J:$J,$A84,'ДДС месяц'!$C:$C,E$2)</f>
        <v>0</v>
      </c>
      <c r="F84" s="31">
        <f>SUMIFS('ДДС месяц'!$E:$E,'ДДС месяц'!$F:$F,$A$1,'ДДС месяц'!$J:$J,$A84,'ДДС месяц'!$C:$C,F$2)</f>
        <v>0</v>
      </c>
      <c r="G84" s="31">
        <f>SUMIFS('ДДС месяц'!$E:$E,'ДДС месяц'!$F:$F,$A$1,'ДДС месяц'!$J:$J,$A84,'ДДС месяц'!$C:$C,G$2)</f>
        <v>0</v>
      </c>
      <c r="H84" s="31">
        <f>SUMIFS('ДДС месяц'!$E:$E,'ДДС месяц'!$F:$F,$A$1,'ДДС месяц'!$J:$J,$A84,'ДДС месяц'!$C:$C,H$2)</f>
        <v>0</v>
      </c>
      <c r="I84" s="31">
        <f>SUMIFS('ДДС месяц'!$E:$E,'ДДС месяц'!$F:$F,$A$1,'ДДС месяц'!$J:$J,$A84,'ДДС месяц'!$C:$C,I$2)</f>
        <v>0</v>
      </c>
      <c r="J84" s="31">
        <f>SUMIFS('ДДС месяц'!$E:$E,'ДДС месяц'!$F:$F,$A$1,'ДДС месяц'!$J:$J,$A84,'ДДС месяц'!$C:$C,J$2)</f>
        <v>0</v>
      </c>
      <c r="K84" s="31">
        <f>SUMIFS('ДДС месяц'!$E:$E,'ДДС месяц'!$F:$F,$A$1,'ДДС месяц'!$J:$J,$A84,'ДДС месяц'!$C:$C,K$2)</f>
        <v>0</v>
      </c>
      <c r="L84" s="31">
        <f>SUMIFS('ДДС месяц'!$E:$E,'ДДС месяц'!$F:$F,$A$1,'ДДС месяц'!$J:$J,$A84,'ДДС месяц'!$C:$C,L$2)</f>
        <v>0</v>
      </c>
      <c r="M84" s="31">
        <f>SUMIFS('ДДС месяц'!$E:$E,'ДДС месяц'!$F:$F,$A$1,'ДДС месяц'!$J:$J,$A84,'ДДС месяц'!$C:$C,M$2)</f>
        <v>0</v>
      </c>
    </row>
    <row r="85" hidden="1">
      <c r="A85" s="30"/>
      <c r="B85" s="31">
        <f>SUMIFS('ДДС месяц'!$E:$E,'ДДС месяц'!$F:$F,$A$1,'ДДС месяц'!$J:$J,$A85,'ДДС месяц'!$C:$C,B$2)</f>
        <v>0</v>
      </c>
      <c r="C85" s="31">
        <f>SUMIFS('ДДС месяц'!$E:$E,'ДДС месяц'!$F:$F,$A$1,'ДДС месяц'!$J:$J,$A85,'ДДС месяц'!$C:$C,C$2)</f>
        <v>0</v>
      </c>
      <c r="D85" s="31">
        <f>SUMIFS('ДДС месяц'!$E:$E,'ДДС месяц'!$F:$F,$A$1,'ДДС месяц'!$J:$J,$A85,'ДДС месяц'!$C:$C,D$2)</f>
        <v>0</v>
      </c>
      <c r="E85" s="31">
        <f>SUMIFS('ДДС месяц'!$E:$E,'ДДС месяц'!$F:$F,$A$1,'ДДС месяц'!$J:$J,$A85,'ДДС месяц'!$C:$C,E$2)</f>
        <v>0</v>
      </c>
      <c r="F85" s="31">
        <f>SUMIFS('ДДС месяц'!$E:$E,'ДДС месяц'!$F:$F,$A$1,'ДДС месяц'!$J:$J,$A85,'ДДС месяц'!$C:$C,F$2)</f>
        <v>0</v>
      </c>
      <c r="G85" s="31">
        <f>SUMIFS('ДДС месяц'!$E:$E,'ДДС месяц'!$F:$F,$A$1,'ДДС месяц'!$J:$J,$A85,'ДДС месяц'!$C:$C,G$2)</f>
        <v>0</v>
      </c>
      <c r="H85" s="31">
        <f>SUMIFS('ДДС месяц'!$E:$E,'ДДС месяц'!$F:$F,$A$1,'ДДС месяц'!$J:$J,$A85,'ДДС месяц'!$C:$C,H$2)</f>
        <v>0</v>
      </c>
      <c r="I85" s="31">
        <f>SUMIFS('ДДС месяц'!$E:$E,'ДДС месяц'!$F:$F,$A$1,'ДДС месяц'!$J:$J,$A85,'ДДС месяц'!$C:$C,I$2)</f>
        <v>0</v>
      </c>
      <c r="J85" s="31">
        <f>SUMIFS('ДДС месяц'!$E:$E,'ДДС месяц'!$F:$F,$A$1,'ДДС месяц'!$J:$J,$A85,'ДДС месяц'!$C:$C,J$2)</f>
        <v>0</v>
      </c>
      <c r="K85" s="31">
        <f>SUMIFS('ДДС месяц'!$E:$E,'ДДС месяц'!$F:$F,$A$1,'ДДС месяц'!$J:$J,$A85,'ДДС месяц'!$C:$C,K$2)</f>
        <v>0</v>
      </c>
      <c r="L85" s="31">
        <f>SUMIFS('ДДС месяц'!$E:$E,'ДДС месяц'!$F:$F,$A$1,'ДДС месяц'!$J:$J,$A85,'ДДС месяц'!$C:$C,L$2)</f>
        <v>0</v>
      </c>
      <c r="M85" s="31">
        <f>SUMIFS('ДДС месяц'!$E:$E,'ДДС месяц'!$F:$F,$A$1,'ДДС месяц'!$J:$J,$A85,'ДДС месяц'!$C:$C,M$2)</f>
        <v>0</v>
      </c>
    </row>
    <row r="86" hidden="1">
      <c r="A86" s="30"/>
      <c r="B86" s="31">
        <f>SUMIFS('ДДС месяц'!$E:$E,'ДДС месяц'!$F:$F,$A$1,'ДДС месяц'!$J:$J,$A86,'ДДС месяц'!$C:$C,B$2)</f>
        <v>0</v>
      </c>
      <c r="C86" s="31">
        <f>SUMIFS('ДДС месяц'!$E:$E,'ДДС месяц'!$F:$F,$A$1,'ДДС месяц'!$J:$J,$A86,'ДДС месяц'!$C:$C,C$2)</f>
        <v>0</v>
      </c>
      <c r="D86" s="31">
        <f>SUMIFS('ДДС месяц'!$E:$E,'ДДС месяц'!$F:$F,$A$1,'ДДС месяц'!$J:$J,$A86,'ДДС месяц'!$C:$C,D$2)</f>
        <v>0</v>
      </c>
      <c r="E86" s="31">
        <f>SUMIFS('ДДС месяц'!$E:$E,'ДДС месяц'!$F:$F,$A$1,'ДДС месяц'!$J:$J,$A86,'ДДС месяц'!$C:$C,E$2)</f>
        <v>0</v>
      </c>
      <c r="F86" s="31">
        <f>SUMIFS('ДДС месяц'!$E:$E,'ДДС месяц'!$F:$F,$A$1,'ДДС месяц'!$J:$J,$A86,'ДДС месяц'!$C:$C,F$2)</f>
        <v>0</v>
      </c>
      <c r="G86" s="31">
        <f>SUMIFS('ДДС месяц'!$E:$E,'ДДС месяц'!$F:$F,$A$1,'ДДС месяц'!$J:$J,$A86,'ДДС месяц'!$C:$C,G$2)</f>
        <v>0</v>
      </c>
      <c r="H86" s="31">
        <f>SUMIFS('ДДС месяц'!$E:$E,'ДДС месяц'!$F:$F,$A$1,'ДДС месяц'!$J:$J,$A86,'ДДС месяц'!$C:$C,H$2)</f>
        <v>0</v>
      </c>
      <c r="I86" s="31">
        <f>SUMIFS('ДДС месяц'!$E:$E,'ДДС месяц'!$F:$F,$A$1,'ДДС месяц'!$J:$J,$A86,'ДДС месяц'!$C:$C,I$2)</f>
        <v>0</v>
      </c>
      <c r="J86" s="31">
        <f>SUMIFS('ДДС месяц'!$E:$E,'ДДС месяц'!$F:$F,$A$1,'ДДС месяц'!$J:$J,$A86,'ДДС месяц'!$C:$C,J$2)</f>
        <v>0</v>
      </c>
      <c r="K86" s="31">
        <f>SUMIFS('ДДС месяц'!$E:$E,'ДДС месяц'!$F:$F,$A$1,'ДДС месяц'!$J:$J,$A86,'ДДС месяц'!$C:$C,K$2)</f>
        <v>0</v>
      </c>
      <c r="L86" s="31">
        <f>SUMIFS('ДДС месяц'!$E:$E,'ДДС месяц'!$F:$F,$A$1,'ДДС месяц'!$J:$J,$A86,'ДДС месяц'!$C:$C,L$2)</f>
        <v>0</v>
      </c>
      <c r="M86" s="31">
        <f>SUMIFS('ДДС месяц'!$E:$E,'ДДС месяц'!$F:$F,$A$1,'ДДС месяц'!$J:$J,$A86,'ДДС месяц'!$C:$C,M$2)</f>
        <v>0</v>
      </c>
    </row>
    <row r="87" hidden="1">
      <c r="A87" s="30"/>
      <c r="B87" s="31">
        <f>SUMIFS('ДДС месяц'!$E:$E,'ДДС месяц'!$F:$F,$A$1,'ДДС месяц'!$J:$J,$A87,'ДДС месяц'!$C:$C,B$2)</f>
        <v>0</v>
      </c>
      <c r="C87" s="31">
        <f>SUMIFS('ДДС месяц'!$E:$E,'ДДС месяц'!$F:$F,$A$1,'ДДС месяц'!$J:$J,$A87,'ДДС месяц'!$C:$C,C$2)</f>
        <v>0</v>
      </c>
      <c r="D87" s="31">
        <f>SUMIFS('ДДС месяц'!$E:$E,'ДДС месяц'!$F:$F,$A$1,'ДДС месяц'!$J:$J,$A87,'ДДС месяц'!$C:$C,D$2)</f>
        <v>0</v>
      </c>
      <c r="E87" s="31">
        <f>SUMIFS('ДДС месяц'!$E:$E,'ДДС месяц'!$F:$F,$A$1,'ДДС месяц'!$J:$J,$A87,'ДДС месяц'!$C:$C,E$2)</f>
        <v>0</v>
      </c>
      <c r="F87" s="31">
        <f>SUMIFS('ДДС месяц'!$E:$E,'ДДС месяц'!$F:$F,$A$1,'ДДС месяц'!$J:$J,$A87,'ДДС месяц'!$C:$C,F$2)</f>
        <v>0</v>
      </c>
      <c r="G87" s="31">
        <f>SUMIFS('ДДС месяц'!$E:$E,'ДДС месяц'!$F:$F,$A$1,'ДДС месяц'!$J:$J,$A87,'ДДС месяц'!$C:$C,G$2)</f>
        <v>0</v>
      </c>
      <c r="H87" s="31">
        <f>SUMIFS('ДДС месяц'!$E:$E,'ДДС месяц'!$F:$F,$A$1,'ДДС месяц'!$J:$J,$A87,'ДДС месяц'!$C:$C,H$2)</f>
        <v>0</v>
      </c>
      <c r="I87" s="31">
        <f>SUMIFS('ДДС месяц'!$E:$E,'ДДС месяц'!$F:$F,$A$1,'ДДС месяц'!$J:$J,$A87,'ДДС месяц'!$C:$C,I$2)</f>
        <v>0</v>
      </c>
      <c r="J87" s="31">
        <f>SUMIFS('ДДС месяц'!$E:$E,'ДДС месяц'!$F:$F,$A$1,'ДДС месяц'!$J:$J,$A87,'ДДС месяц'!$C:$C,J$2)</f>
        <v>0</v>
      </c>
      <c r="K87" s="31">
        <f>SUMIFS('ДДС месяц'!$E:$E,'ДДС месяц'!$F:$F,$A$1,'ДДС месяц'!$J:$J,$A87,'ДДС месяц'!$C:$C,K$2)</f>
        <v>0</v>
      </c>
      <c r="L87" s="31">
        <f>SUMIFS('ДДС месяц'!$E:$E,'ДДС месяц'!$F:$F,$A$1,'ДДС месяц'!$J:$J,$A87,'ДДС месяц'!$C:$C,L$2)</f>
        <v>0</v>
      </c>
      <c r="M87" s="31">
        <f>SUMIFS('ДДС месяц'!$E:$E,'ДДС месяц'!$F:$F,$A$1,'ДДС месяц'!$J:$J,$A87,'ДДС месяц'!$C:$C,M$2)</f>
        <v>0</v>
      </c>
    </row>
    <row r="88" hidden="1">
      <c r="A88" s="30"/>
      <c r="B88" s="31">
        <f>SUMIFS('ДДС месяц'!$E:$E,'ДДС месяц'!$F:$F,$A$1,'ДДС месяц'!$J:$J,$A88,'ДДС месяц'!$C:$C,B$2)</f>
        <v>0</v>
      </c>
      <c r="C88" s="31">
        <f>SUMIFS('ДДС месяц'!$E:$E,'ДДС месяц'!$F:$F,$A$1,'ДДС месяц'!$J:$J,$A88,'ДДС месяц'!$C:$C,C$2)</f>
        <v>0</v>
      </c>
      <c r="D88" s="31">
        <f>SUMIFS('ДДС месяц'!$E:$E,'ДДС месяц'!$F:$F,$A$1,'ДДС месяц'!$J:$J,$A88,'ДДС месяц'!$C:$C,D$2)</f>
        <v>0</v>
      </c>
      <c r="E88" s="31">
        <f>SUMIFS('ДДС месяц'!$E:$E,'ДДС месяц'!$F:$F,$A$1,'ДДС месяц'!$J:$J,$A88,'ДДС месяц'!$C:$C,E$2)</f>
        <v>0</v>
      </c>
      <c r="F88" s="31">
        <f>SUMIFS('ДДС месяц'!$E:$E,'ДДС месяц'!$F:$F,$A$1,'ДДС месяц'!$J:$J,$A88,'ДДС месяц'!$C:$C,F$2)</f>
        <v>0</v>
      </c>
      <c r="G88" s="31">
        <f>SUMIFS('ДДС месяц'!$E:$E,'ДДС месяц'!$F:$F,$A$1,'ДДС месяц'!$J:$J,$A88,'ДДС месяц'!$C:$C,G$2)</f>
        <v>0</v>
      </c>
      <c r="H88" s="31">
        <f>SUMIFS('ДДС месяц'!$E:$E,'ДДС месяц'!$F:$F,$A$1,'ДДС месяц'!$J:$J,$A88,'ДДС месяц'!$C:$C,H$2)</f>
        <v>0</v>
      </c>
      <c r="I88" s="31">
        <f>SUMIFS('ДДС месяц'!$E:$E,'ДДС месяц'!$F:$F,$A$1,'ДДС месяц'!$J:$J,$A88,'ДДС месяц'!$C:$C,I$2)</f>
        <v>0</v>
      </c>
      <c r="J88" s="31">
        <f>SUMIFS('ДДС месяц'!$E:$E,'ДДС месяц'!$F:$F,$A$1,'ДДС месяц'!$J:$J,$A88,'ДДС месяц'!$C:$C,J$2)</f>
        <v>0</v>
      </c>
      <c r="K88" s="31">
        <f>SUMIFS('ДДС месяц'!$E:$E,'ДДС месяц'!$F:$F,$A$1,'ДДС месяц'!$J:$J,$A88,'ДДС месяц'!$C:$C,K$2)</f>
        <v>0</v>
      </c>
      <c r="L88" s="31">
        <f>SUMIFS('ДДС месяц'!$E:$E,'ДДС месяц'!$F:$F,$A$1,'ДДС месяц'!$J:$J,$A88,'ДДС месяц'!$C:$C,L$2)</f>
        <v>0</v>
      </c>
      <c r="M88" s="31">
        <f>SUMIFS('ДДС месяц'!$E:$E,'ДДС месяц'!$F:$F,$A$1,'ДДС месяц'!$J:$J,$A88,'ДДС месяц'!$C:$C,M$2)</f>
        <v>0</v>
      </c>
    </row>
    <row r="89" hidden="1">
      <c r="A89" s="30"/>
      <c r="B89" s="31">
        <f>SUMIFS('ДДС месяц'!$E:$E,'ДДС месяц'!$F:$F,$A$1,'ДДС месяц'!$J:$J,$A89,'ДДС месяц'!$C:$C,B$2)</f>
        <v>0</v>
      </c>
      <c r="C89" s="31">
        <f>SUMIFS('ДДС месяц'!$E:$E,'ДДС месяц'!$F:$F,$A$1,'ДДС месяц'!$J:$J,$A89,'ДДС месяц'!$C:$C,C$2)</f>
        <v>0</v>
      </c>
      <c r="D89" s="31">
        <f>SUMIFS('ДДС месяц'!$E:$E,'ДДС месяц'!$F:$F,$A$1,'ДДС месяц'!$J:$J,$A89,'ДДС месяц'!$C:$C,D$2)</f>
        <v>0</v>
      </c>
      <c r="E89" s="31">
        <f>SUMIFS('ДДС месяц'!$E:$E,'ДДС месяц'!$F:$F,$A$1,'ДДС месяц'!$J:$J,$A89,'ДДС месяц'!$C:$C,E$2)</f>
        <v>0</v>
      </c>
      <c r="F89" s="31">
        <f>SUMIFS('ДДС месяц'!$E:$E,'ДДС месяц'!$F:$F,$A$1,'ДДС месяц'!$J:$J,$A89,'ДДС месяц'!$C:$C,F$2)</f>
        <v>0</v>
      </c>
      <c r="G89" s="31">
        <f>SUMIFS('ДДС месяц'!$E:$E,'ДДС месяц'!$F:$F,$A$1,'ДДС месяц'!$J:$J,$A89,'ДДС месяц'!$C:$C,G$2)</f>
        <v>0</v>
      </c>
      <c r="H89" s="31">
        <f>SUMIFS('ДДС месяц'!$E:$E,'ДДС месяц'!$F:$F,$A$1,'ДДС месяц'!$J:$J,$A89,'ДДС месяц'!$C:$C,H$2)</f>
        <v>0</v>
      </c>
      <c r="I89" s="31">
        <f>SUMIFS('ДДС месяц'!$E:$E,'ДДС месяц'!$F:$F,$A$1,'ДДС месяц'!$J:$J,$A89,'ДДС месяц'!$C:$C,I$2)</f>
        <v>0</v>
      </c>
      <c r="J89" s="31">
        <f>SUMIFS('ДДС месяц'!$E:$E,'ДДС месяц'!$F:$F,$A$1,'ДДС месяц'!$J:$J,$A89,'ДДС месяц'!$C:$C,J$2)</f>
        <v>0</v>
      </c>
      <c r="K89" s="31">
        <f>SUMIFS('ДДС месяц'!$E:$E,'ДДС месяц'!$F:$F,$A$1,'ДДС месяц'!$J:$J,$A89,'ДДС месяц'!$C:$C,K$2)</f>
        <v>0</v>
      </c>
      <c r="L89" s="31">
        <f>SUMIFS('ДДС месяц'!$E:$E,'ДДС месяц'!$F:$F,$A$1,'ДДС месяц'!$J:$J,$A89,'ДДС месяц'!$C:$C,L$2)</f>
        <v>0</v>
      </c>
      <c r="M89" s="31">
        <f>SUMIFS('ДДС месяц'!$E:$E,'ДДС месяц'!$F:$F,$A$1,'ДДС месяц'!$J:$J,$A89,'ДДС месяц'!$C:$C,M$2)</f>
        <v>0</v>
      </c>
    </row>
    <row r="90" hidden="1">
      <c r="A90" s="30"/>
      <c r="B90" s="31">
        <f>SUMIFS('ДДС месяц'!$E:$E,'ДДС месяц'!$F:$F,$A$1,'ДДС месяц'!$J:$J,$A90,'ДДС месяц'!$C:$C,B$2)</f>
        <v>0</v>
      </c>
      <c r="C90" s="31">
        <f>SUMIFS('ДДС месяц'!$E:$E,'ДДС месяц'!$F:$F,$A$1,'ДДС месяц'!$J:$J,$A90,'ДДС месяц'!$C:$C,C$2)</f>
        <v>0</v>
      </c>
      <c r="D90" s="31">
        <f>SUMIFS('ДДС месяц'!$E:$E,'ДДС месяц'!$F:$F,$A$1,'ДДС месяц'!$J:$J,$A90,'ДДС месяц'!$C:$C,D$2)</f>
        <v>0</v>
      </c>
      <c r="E90" s="31">
        <f>SUMIFS('ДДС месяц'!$E:$E,'ДДС месяц'!$F:$F,$A$1,'ДДС месяц'!$J:$J,$A90,'ДДС месяц'!$C:$C,E$2)</f>
        <v>0</v>
      </c>
      <c r="F90" s="31">
        <f>SUMIFS('ДДС месяц'!$E:$E,'ДДС месяц'!$F:$F,$A$1,'ДДС месяц'!$J:$J,$A90,'ДДС месяц'!$C:$C,F$2)</f>
        <v>0</v>
      </c>
      <c r="G90" s="31">
        <f>SUMIFS('ДДС месяц'!$E:$E,'ДДС месяц'!$F:$F,$A$1,'ДДС месяц'!$J:$J,$A90,'ДДС месяц'!$C:$C,G$2)</f>
        <v>0</v>
      </c>
      <c r="H90" s="31">
        <f>SUMIFS('ДДС месяц'!$E:$E,'ДДС месяц'!$F:$F,$A$1,'ДДС месяц'!$J:$J,$A90,'ДДС месяц'!$C:$C,H$2)</f>
        <v>0</v>
      </c>
      <c r="I90" s="31">
        <f>SUMIFS('ДДС месяц'!$E:$E,'ДДС месяц'!$F:$F,$A$1,'ДДС месяц'!$J:$J,$A90,'ДДС месяц'!$C:$C,I$2)</f>
        <v>0</v>
      </c>
      <c r="J90" s="31">
        <f>SUMIFS('ДДС месяц'!$E:$E,'ДДС месяц'!$F:$F,$A$1,'ДДС месяц'!$J:$J,$A90,'ДДС месяц'!$C:$C,J$2)</f>
        <v>0</v>
      </c>
      <c r="K90" s="31">
        <f>SUMIFS('ДДС месяц'!$E:$E,'ДДС месяц'!$F:$F,$A$1,'ДДС месяц'!$J:$J,$A90,'ДДС месяц'!$C:$C,K$2)</f>
        <v>0</v>
      </c>
      <c r="L90" s="31">
        <f>SUMIFS('ДДС месяц'!$E:$E,'ДДС месяц'!$F:$F,$A$1,'ДДС месяц'!$J:$J,$A90,'ДДС месяц'!$C:$C,L$2)</f>
        <v>0</v>
      </c>
      <c r="M90" s="31">
        <f>SUMIFS('ДДС месяц'!$E:$E,'ДДС месяц'!$F:$F,$A$1,'ДДС месяц'!$J:$J,$A90,'ДДС месяц'!$C:$C,M$2)</f>
        <v>0</v>
      </c>
    </row>
    <row r="91" hidden="1">
      <c r="A91" s="30"/>
      <c r="B91" s="31">
        <f>SUMIFS('ДДС месяц'!$E:$E,'ДДС месяц'!$F:$F,$A$1,'ДДС месяц'!$J:$J,$A91,'ДДС месяц'!$C:$C,B$2)</f>
        <v>0</v>
      </c>
      <c r="C91" s="31">
        <f>SUMIFS('ДДС месяц'!$E:$E,'ДДС месяц'!$F:$F,$A$1,'ДДС месяц'!$J:$J,$A91,'ДДС месяц'!$C:$C,C$2)</f>
        <v>0</v>
      </c>
      <c r="D91" s="31">
        <f>SUMIFS('ДДС месяц'!$E:$E,'ДДС месяц'!$F:$F,$A$1,'ДДС месяц'!$J:$J,$A91,'ДДС месяц'!$C:$C,D$2)</f>
        <v>0</v>
      </c>
      <c r="E91" s="31">
        <f>SUMIFS('ДДС месяц'!$E:$E,'ДДС месяц'!$F:$F,$A$1,'ДДС месяц'!$J:$J,$A91,'ДДС месяц'!$C:$C,E$2)</f>
        <v>0</v>
      </c>
      <c r="F91" s="31">
        <f>SUMIFS('ДДС месяц'!$E:$E,'ДДС месяц'!$F:$F,$A$1,'ДДС месяц'!$J:$J,$A91,'ДДС месяц'!$C:$C,F$2)</f>
        <v>0</v>
      </c>
      <c r="G91" s="31">
        <f>SUMIFS('ДДС месяц'!$E:$E,'ДДС месяц'!$F:$F,$A$1,'ДДС месяц'!$J:$J,$A91,'ДДС месяц'!$C:$C,G$2)</f>
        <v>0</v>
      </c>
      <c r="H91" s="31">
        <f>SUMIFS('ДДС месяц'!$E:$E,'ДДС месяц'!$F:$F,$A$1,'ДДС месяц'!$J:$J,$A91,'ДДС месяц'!$C:$C,H$2)</f>
        <v>0</v>
      </c>
      <c r="I91" s="31">
        <f>SUMIFS('ДДС месяц'!$E:$E,'ДДС месяц'!$F:$F,$A$1,'ДДС месяц'!$J:$J,$A91,'ДДС месяц'!$C:$C,I$2)</f>
        <v>0</v>
      </c>
      <c r="J91" s="31">
        <f>SUMIFS('ДДС месяц'!$E:$E,'ДДС месяц'!$F:$F,$A$1,'ДДС месяц'!$J:$J,$A91,'ДДС месяц'!$C:$C,J$2)</f>
        <v>0</v>
      </c>
      <c r="K91" s="31">
        <f>SUMIFS('ДДС месяц'!$E:$E,'ДДС месяц'!$F:$F,$A$1,'ДДС месяц'!$J:$J,$A91,'ДДС месяц'!$C:$C,K$2)</f>
        <v>0</v>
      </c>
      <c r="L91" s="31">
        <f>SUMIFS('ДДС месяц'!$E:$E,'ДДС месяц'!$F:$F,$A$1,'ДДС месяц'!$J:$J,$A91,'ДДС месяц'!$C:$C,L$2)</f>
        <v>0</v>
      </c>
      <c r="M91" s="31">
        <f>SUMIFS('ДДС месяц'!$E:$E,'ДДС месяц'!$F:$F,$A$1,'ДДС месяц'!$J:$J,$A91,'ДДС месяц'!$C:$C,M$2)</f>
        <v>0</v>
      </c>
    </row>
    <row r="92" hidden="1">
      <c r="A92" s="30"/>
      <c r="B92" s="31">
        <f>SUMIFS('ДДС месяц'!$E:$E,'ДДС месяц'!$F:$F,$A$1,'ДДС месяц'!$J:$J,$A92,'ДДС месяц'!$C:$C,B$2)</f>
        <v>0</v>
      </c>
      <c r="C92" s="31">
        <f>SUMIFS('ДДС месяц'!$E:$E,'ДДС месяц'!$F:$F,$A$1,'ДДС месяц'!$J:$J,$A92,'ДДС месяц'!$C:$C,C$2)</f>
        <v>0</v>
      </c>
      <c r="D92" s="31">
        <f>SUMIFS('ДДС месяц'!$E:$E,'ДДС месяц'!$F:$F,$A$1,'ДДС месяц'!$J:$J,$A92,'ДДС месяц'!$C:$C,D$2)</f>
        <v>0</v>
      </c>
      <c r="E92" s="31">
        <f>SUMIFS('ДДС месяц'!$E:$E,'ДДС месяц'!$F:$F,$A$1,'ДДС месяц'!$J:$J,$A92,'ДДС месяц'!$C:$C,E$2)</f>
        <v>0</v>
      </c>
      <c r="F92" s="31">
        <f>SUMIFS('ДДС месяц'!$E:$E,'ДДС месяц'!$F:$F,$A$1,'ДДС месяц'!$J:$J,$A92,'ДДС месяц'!$C:$C,F$2)</f>
        <v>0</v>
      </c>
      <c r="G92" s="31">
        <f>SUMIFS('ДДС месяц'!$E:$E,'ДДС месяц'!$F:$F,$A$1,'ДДС месяц'!$J:$J,$A92,'ДДС месяц'!$C:$C,G$2)</f>
        <v>0</v>
      </c>
      <c r="H92" s="31">
        <f>SUMIFS('ДДС месяц'!$E:$E,'ДДС месяц'!$F:$F,$A$1,'ДДС месяц'!$J:$J,$A92,'ДДС месяц'!$C:$C,H$2)</f>
        <v>0</v>
      </c>
      <c r="I92" s="31">
        <f>SUMIFS('ДДС месяц'!$E:$E,'ДДС месяц'!$F:$F,$A$1,'ДДС месяц'!$J:$J,$A92,'ДДС месяц'!$C:$C,I$2)</f>
        <v>0</v>
      </c>
      <c r="J92" s="31">
        <f>SUMIFS('ДДС месяц'!$E:$E,'ДДС месяц'!$F:$F,$A$1,'ДДС месяц'!$J:$J,$A92,'ДДС месяц'!$C:$C,J$2)</f>
        <v>0</v>
      </c>
      <c r="K92" s="31">
        <f>SUMIFS('ДДС месяц'!$E:$E,'ДДС месяц'!$F:$F,$A$1,'ДДС месяц'!$J:$J,$A92,'ДДС месяц'!$C:$C,K$2)</f>
        <v>0</v>
      </c>
      <c r="L92" s="31">
        <f>SUMIFS('ДДС месяц'!$E:$E,'ДДС месяц'!$F:$F,$A$1,'ДДС месяц'!$J:$J,$A92,'ДДС месяц'!$C:$C,L$2)</f>
        <v>0</v>
      </c>
      <c r="M92" s="31">
        <f>SUMIFS('ДДС месяц'!$E:$E,'ДДС месяц'!$F:$F,$A$1,'ДДС месяц'!$J:$J,$A92,'ДДС месяц'!$C:$C,M$2)</f>
        <v>0</v>
      </c>
    </row>
    <row r="93" hidden="1">
      <c r="A93" s="30"/>
      <c r="B93" s="31">
        <f>SUMIFS('ДДС месяц'!$E:$E,'ДДС месяц'!$F:$F,$A$1,'ДДС месяц'!$J:$J,$A93,'ДДС месяц'!$C:$C,B$2)</f>
        <v>0</v>
      </c>
      <c r="C93" s="31">
        <f>SUMIFS('ДДС месяц'!$E:$E,'ДДС месяц'!$F:$F,$A$1,'ДДС месяц'!$J:$J,$A93,'ДДС месяц'!$C:$C,C$2)</f>
        <v>0</v>
      </c>
      <c r="D93" s="31">
        <f>SUMIFS('ДДС месяц'!$E:$E,'ДДС месяц'!$F:$F,$A$1,'ДДС месяц'!$J:$J,$A93,'ДДС месяц'!$C:$C,D$2)</f>
        <v>0</v>
      </c>
      <c r="E93" s="31">
        <f>SUMIFS('ДДС месяц'!$E:$E,'ДДС месяц'!$F:$F,$A$1,'ДДС месяц'!$J:$J,$A93,'ДДС месяц'!$C:$C,E$2)</f>
        <v>0</v>
      </c>
      <c r="F93" s="31">
        <f>SUMIFS('ДДС месяц'!$E:$E,'ДДС месяц'!$F:$F,$A$1,'ДДС месяц'!$J:$J,$A93,'ДДС месяц'!$C:$C,F$2)</f>
        <v>0</v>
      </c>
      <c r="G93" s="31">
        <f>SUMIFS('ДДС месяц'!$E:$E,'ДДС месяц'!$F:$F,$A$1,'ДДС месяц'!$J:$J,$A93,'ДДС месяц'!$C:$C,G$2)</f>
        <v>0</v>
      </c>
      <c r="H93" s="31">
        <f>SUMIFS('ДДС месяц'!$E:$E,'ДДС месяц'!$F:$F,$A$1,'ДДС месяц'!$J:$J,$A93,'ДДС месяц'!$C:$C,H$2)</f>
        <v>0</v>
      </c>
      <c r="I93" s="31">
        <f>SUMIFS('ДДС месяц'!$E:$E,'ДДС месяц'!$F:$F,$A$1,'ДДС месяц'!$J:$J,$A93,'ДДС месяц'!$C:$C,I$2)</f>
        <v>0</v>
      </c>
      <c r="J93" s="31">
        <f>SUMIFS('ДДС месяц'!$E:$E,'ДДС месяц'!$F:$F,$A$1,'ДДС месяц'!$J:$J,$A93,'ДДС месяц'!$C:$C,J$2)</f>
        <v>0</v>
      </c>
      <c r="K93" s="31">
        <f>SUMIFS('ДДС месяц'!$E:$E,'ДДС месяц'!$F:$F,$A$1,'ДДС месяц'!$J:$J,$A93,'ДДС месяц'!$C:$C,K$2)</f>
        <v>0</v>
      </c>
      <c r="L93" s="31">
        <f>SUMIFS('ДДС месяц'!$E:$E,'ДДС месяц'!$F:$F,$A$1,'ДДС месяц'!$J:$J,$A93,'ДДС месяц'!$C:$C,L$2)</f>
        <v>0</v>
      </c>
      <c r="M93" s="31">
        <f>SUMIFS('ДДС месяц'!$E:$E,'ДДС месяц'!$F:$F,$A$1,'ДДС месяц'!$J:$J,$A93,'ДДС месяц'!$C:$C,M$2)</f>
        <v>0</v>
      </c>
    </row>
    <row r="94" hidden="1">
      <c r="A94" s="30"/>
      <c r="B94" s="31">
        <f>SUMIFS('ДДС месяц'!$E:$E,'ДДС месяц'!$F:$F,$A$1,'ДДС месяц'!$J:$J,$A94,'ДДС месяц'!$C:$C,B$2)</f>
        <v>0</v>
      </c>
      <c r="C94" s="31">
        <f>SUMIFS('ДДС месяц'!$E:$E,'ДДС месяц'!$F:$F,$A$1,'ДДС месяц'!$J:$J,$A94,'ДДС месяц'!$C:$C,C$2)</f>
        <v>0</v>
      </c>
      <c r="D94" s="31">
        <f>SUMIFS('ДДС месяц'!$E:$E,'ДДС месяц'!$F:$F,$A$1,'ДДС месяц'!$J:$J,$A94,'ДДС месяц'!$C:$C,D$2)</f>
        <v>0</v>
      </c>
      <c r="E94" s="31">
        <f>SUMIFS('ДДС месяц'!$E:$E,'ДДС месяц'!$F:$F,$A$1,'ДДС месяц'!$J:$J,$A94,'ДДС месяц'!$C:$C,E$2)</f>
        <v>0</v>
      </c>
      <c r="F94" s="31">
        <f>SUMIFS('ДДС месяц'!$E:$E,'ДДС месяц'!$F:$F,$A$1,'ДДС месяц'!$J:$J,$A94,'ДДС месяц'!$C:$C,F$2)</f>
        <v>0</v>
      </c>
      <c r="G94" s="31">
        <f>SUMIFS('ДДС месяц'!$E:$E,'ДДС месяц'!$F:$F,$A$1,'ДДС месяц'!$J:$J,$A94,'ДДС месяц'!$C:$C,G$2)</f>
        <v>0</v>
      </c>
      <c r="H94" s="31">
        <f>SUMIFS('ДДС месяц'!$E:$E,'ДДС месяц'!$F:$F,$A$1,'ДДС месяц'!$J:$J,$A94,'ДДС месяц'!$C:$C,H$2)</f>
        <v>0</v>
      </c>
      <c r="I94" s="31">
        <f>SUMIFS('ДДС месяц'!$E:$E,'ДДС месяц'!$F:$F,$A$1,'ДДС месяц'!$J:$J,$A94,'ДДС месяц'!$C:$C,I$2)</f>
        <v>0</v>
      </c>
      <c r="J94" s="31">
        <f>SUMIFS('ДДС месяц'!$E:$E,'ДДС месяц'!$F:$F,$A$1,'ДДС месяц'!$J:$J,$A94,'ДДС месяц'!$C:$C,J$2)</f>
        <v>0</v>
      </c>
      <c r="K94" s="31">
        <f>SUMIFS('ДДС месяц'!$E:$E,'ДДС месяц'!$F:$F,$A$1,'ДДС месяц'!$J:$J,$A94,'ДДС месяц'!$C:$C,K$2)</f>
        <v>0</v>
      </c>
      <c r="L94" s="31">
        <f>SUMIFS('ДДС месяц'!$E:$E,'ДДС месяц'!$F:$F,$A$1,'ДДС месяц'!$J:$J,$A94,'ДДС месяц'!$C:$C,L$2)</f>
        <v>0</v>
      </c>
      <c r="M94" s="31">
        <f>SUMIFS('ДДС месяц'!$E:$E,'ДДС месяц'!$F:$F,$A$1,'ДДС месяц'!$J:$J,$A94,'ДДС месяц'!$C:$C,M$2)</f>
        <v>0</v>
      </c>
    </row>
    <row r="95" hidden="1">
      <c r="A95" s="30"/>
      <c r="B95" s="31">
        <f>SUMIFS('ДДС месяц'!$E:$E,'ДДС месяц'!$F:$F,$A$1,'ДДС месяц'!$J:$J,$A95,'ДДС месяц'!$C:$C,B$2)</f>
        <v>0</v>
      </c>
      <c r="C95" s="31">
        <f>SUMIFS('ДДС месяц'!$E:$E,'ДДС месяц'!$F:$F,$A$1,'ДДС месяц'!$J:$J,$A95,'ДДС месяц'!$C:$C,C$2)</f>
        <v>0</v>
      </c>
      <c r="D95" s="31">
        <f>SUMIFS('ДДС месяц'!$E:$E,'ДДС месяц'!$F:$F,$A$1,'ДДС месяц'!$J:$J,$A95,'ДДС месяц'!$C:$C,D$2)</f>
        <v>0</v>
      </c>
      <c r="E95" s="31">
        <f>SUMIFS('ДДС месяц'!$E:$E,'ДДС месяц'!$F:$F,$A$1,'ДДС месяц'!$J:$J,$A95,'ДДС месяц'!$C:$C,E$2)</f>
        <v>0</v>
      </c>
      <c r="F95" s="31">
        <f>SUMIFS('ДДС месяц'!$E:$E,'ДДС месяц'!$F:$F,$A$1,'ДДС месяц'!$J:$J,$A95,'ДДС месяц'!$C:$C,F$2)</f>
        <v>0</v>
      </c>
      <c r="G95" s="31">
        <f>SUMIFS('ДДС месяц'!$E:$E,'ДДС месяц'!$F:$F,$A$1,'ДДС месяц'!$J:$J,$A95,'ДДС месяц'!$C:$C,G$2)</f>
        <v>0</v>
      </c>
      <c r="H95" s="31">
        <f>SUMIFS('ДДС месяц'!$E:$E,'ДДС месяц'!$F:$F,$A$1,'ДДС месяц'!$J:$J,$A95,'ДДС месяц'!$C:$C,H$2)</f>
        <v>0</v>
      </c>
      <c r="I95" s="31">
        <f>SUMIFS('ДДС месяц'!$E:$E,'ДДС месяц'!$F:$F,$A$1,'ДДС месяц'!$J:$J,$A95,'ДДС месяц'!$C:$C,I$2)</f>
        <v>0</v>
      </c>
      <c r="J95" s="31">
        <f>SUMIFS('ДДС месяц'!$E:$E,'ДДС месяц'!$F:$F,$A$1,'ДДС месяц'!$J:$J,$A95,'ДДС месяц'!$C:$C,J$2)</f>
        <v>0</v>
      </c>
      <c r="K95" s="31">
        <f>SUMIFS('ДДС месяц'!$E:$E,'ДДС месяц'!$F:$F,$A$1,'ДДС месяц'!$J:$J,$A95,'ДДС месяц'!$C:$C,K$2)</f>
        <v>0</v>
      </c>
      <c r="L95" s="31">
        <f>SUMIFS('ДДС месяц'!$E:$E,'ДДС месяц'!$F:$F,$A$1,'ДДС месяц'!$J:$J,$A95,'ДДС месяц'!$C:$C,L$2)</f>
        <v>0</v>
      </c>
      <c r="M95" s="31">
        <f>SUMIFS('ДДС месяц'!$E:$E,'ДДС месяц'!$F:$F,$A$1,'ДДС месяц'!$J:$J,$A95,'ДДС месяц'!$C:$C,M$2)</f>
        <v>0</v>
      </c>
    </row>
    <row r="96" hidden="1">
      <c r="A96" s="30"/>
      <c r="B96" s="31">
        <f>SUMIFS('ДДС месяц'!$E:$E,'ДДС месяц'!$F:$F,$A$1,'ДДС месяц'!$J:$J,$A96,'ДДС месяц'!$C:$C,B$2)</f>
        <v>0</v>
      </c>
      <c r="C96" s="31">
        <f>SUMIFS('ДДС месяц'!$E:$E,'ДДС месяц'!$F:$F,$A$1,'ДДС месяц'!$J:$J,$A96,'ДДС месяц'!$C:$C,C$2)</f>
        <v>0</v>
      </c>
      <c r="D96" s="31">
        <f>SUMIFS('ДДС месяц'!$E:$E,'ДДС месяц'!$F:$F,$A$1,'ДДС месяц'!$J:$J,$A96,'ДДС месяц'!$C:$C,D$2)</f>
        <v>0</v>
      </c>
      <c r="E96" s="31">
        <f>SUMIFS('ДДС месяц'!$E:$E,'ДДС месяц'!$F:$F,$A$1,'ДДС месяц'!$J:$J,$A96,'ДДС месяц'!$C:$C,E$2)</f>
        <v>0</v>
      </c>
      <c r="F96" s="31">
        <f>SUMIFS('ДДС месяц'!$E:$E,'ДДС месяц'!$F:$F,$A$1,'ДДС месяц'!$J:$J,$A96,'ДДС месяц'!$C:$C,F$2)</f>
        <v>0</v>
      </c>
      <c r="G96" s="31">
        <f>SUMIFS('ДДС месяц'!$E:$E,'ДДС месяц'!$F:$F,$A$1,'ДДС месяц'!$J:$J,$A96,'ДДС месяц'!$C:$C,G$2)</f>
        <v>0</v>
      </c>
      <c r="H96" s="31">
        <f>SUMIFS('ДДС месяц'!$E:$E,'ДДС месяц'!$F:$F,$A$1,'ДДС месяц'!$J:$J,$A96,'ДДС месяц'!$C:$C,H$2)</f>
        <v>0</v>
      </c>
      <c r="I96" s="31">
        <f>SUMIFS('ДДС месяц'!$E:$E,'ДДС месяц'!$F:$F,$A$1,'ДДС месяц'!$J:$J,$A96,'ДДС месяц'!$C:$C,I$2)</f>
        <v>0</v>
      </c>
      <c r="J96" s="31">
        <f>SUMIFS('ДДС месяц'!$E:$E,'ДДС месяц'!$F:$F,$A$1,'ДДС месяц'!$J:$J,$A96,'ДДС месяц'!$C:$C,J$2)</f>
        <v>0</v>
      </c>
      <c r="K96" s="31">
        <f>SUMIFS('ДДС месяц'!$E:$E,'ДДС месяц'!$F:$F,$A$1,'ДДС месяц'!$J:$J,$A96,'ДДС месяц'!$C:$C,K$2)</f>
        <v>0</v>
      </c>
      <c r="L96" s="31">
        <f>SUMIFS('ДДС месяц'!$E:$E,'ДДС месяц'!$F:$F,$A$1,'ДДС месяц'!$J:$J,$A96,'ДДС месяц'!$C:$C,L$2)</f>
        <v>0</v>
      </c>
      <c r="M96" s="31">
        <f>SUMIFS('ДДС месяц'!$E:$E,'ДДС месяц'!$F:$F,$A$1,'ДДС месяц'!$J:$J,$A96,'ДДС месяц'!$C:$C,M$2)</f>
        <v>0</v>
      </c>
    </row>
    <row r="97" hidden="1">
      <c r="A97" s="30"/>
      <c r="B97" s="31">
        <f>SUMIFS('ДДС месяц'!$E:$E,'ДДС месяц'!$F:$F,$A$1,'ДДС месяц'!$J:$J,$A97,'ДДС месяц'!$C:$C,B$2)</f>
        <v>0</v>
      </c>
      <c r="C97" s="31">
        <f>SUMIFS('ДДС месяц'!$E:$E,'ДДС месяц'!$F:$F,$A$1,'ДДС месяц'!$J:$J,$A97,'ДДС месяц'!$C:$C,C$2)</f>
        <v>0</v>
      </c>
      <c r="D97" s="31">
        <f>SUMIFS('ДДС месяц'!$E:$E,'ДДС месяц'!$F:$F,$A$1,'ДДС месяц'!$J:$J,$A97,'ДДС месяц'!$C:$C,D$2)</f>
        <v>0</v>
      </c>
      <c r="E97" s="31">
        <f>SUMIFS('ДДС месяц'!$E:$E,'ДДС месяц'!$F:$F,$A$1,'ДДС месяц'!$J:$J,$A97,'ДДС месяц'!$C:$C,E$2)</f>
        <v>0</v>
      </c>
      <c r="F97" s="31">
        <f>SUMIFS('ДДС месяц'!$E:$E,'ДДС месяц'!$F:$F,$A$1,'ДДС месяц'!$J:$J,$A97,'ДДС месяц'!$C:$C,F$2)</f>
        <v>0</v>
      </c>
      <c r="G97" s="31">
        <f>SUMIFS('ДДС месяц'!$E:$E,'ДДС месяц'!$F:$F,$A$1,'ДДС месяц'!$J:$J,$A97,'ДДС месяц'!$C:$C,G$2)</f>
        <v>0</v>
      </c>
      <c r="H97" s="31">
        <f>SUMIFS('ДДС месяц'!$E:$E,'ДДС месяц'!$F:$F,$A$1,'ДДС месяц'!$J:$J,$A97,'ДДС месяц'!$C:$C,H$2)</f>
        <v>0</v>
      </c>
      <c r="I97" s="31">
        <f>SUMIFS('ДДС месяц'!$E:$E,'ДДС месяц'!$F:$F,$A$1,'ДДС месяц'!$J:$J,$A97,'ДДС месяц'!$C:$C,I$2)</f>
        <v>0</v>
      </c>
      <c r="J97" s="31">
        <f>SUMIFS('ДДС месяц'!$E:$E,'ДДС месяц'!$F:$F,$A$1,'ДДС месяц'!$J:$J,$A97,'ДДС месяц'!$C:$C,J$2)</f>
        <v>0</v>
      </c>
      <c r="K97" s="31">
        <f>SUMIFS('ДДС месяц'!$E:$E,'ДДС месяц'!$F:$F,$A$1,'ДДС месяц'!$J:$J,$A97,'ДДС месяц'!$C:$C,K$2)</f>
        <v>0</v>
      </c>
      <c r="L97" s="31">
        <f>SUMIFS('ДДС месяц'!$E:$E,'ДДС месяц'!$F:$F,$A$1,'ДДС месяц'!$J:$J,$A97,'ДДС месяц'!$C:$C,L$2)</f>
        <v>0</v>
      </c>
      <c r="M97" s="31">
        <f>SUMIFS('ДДС месяц'!$E:$E,'ДДС месяц'!$F:$F,$A$1,'ДДС месяц'!$J:$J,$A97,'ДДС месяц'!$C:$C,M$2)</f>
        <v>0</v>
      </c>
    </row>
    <row r="98" hidden="1">
      <c r="A98" s="30"/>
      <c r="B98" s="31">
        <f>SUMIFS('ДДС месяц'!$E:$E,'ДДС месяц'!$F:$F,$A$1,'ДДС месяц'!$J:$J,$A98,'ДДС месяц'!$C:$C,B$2)</f>
        <v>0</v>
      </c>
      <c r="C98" s="31">
        <f>SUMIFS('ДДС месяц'!$E:$E,'ДДС месяц'!$F:$F,$A$1,'ДДС месяц'!$J:$J,$A98,'ДДС месяц'!$C:$C,C$2)</f>
        <v>0</v>
      </c>
      <c r="D98" s="31">
        <f>SUMIFS('ДДС месяц'!$E:$E,'ДДС месяц'!$F:$F,$A$1,'ДДС месяц'!$J:$J,$A98,'ДДС месяц'!$C:$C,D$2)</f>
        <v>0</v>
      </c>
      <c r="E98" s="31">
        <f>SUMIFS('ДДС месяц'!$E:$E,'ДДС месяц'!$F:$F,$A$1,'ДДС месяц'!$J:$J,$A98,'ДДС месяц'!$C:$C,E$2)</f>
        <v>0</v>
      </c>
      <c r="F98" s="31">
        <f>SUMIFS('ДДС месяц'!$E:$E,'ДДС месяц'!$F:$F,$A$1,'ДДС месяц'!$J:$J,$A98,'ДДС месяц'!$C:$C,F$2)</f>
        <v>0</v>
      </c>
      <c r="G98" s="31">
        <f>SUMIFS('ДДС месяц'!$E:$E,'ДДС месяц'!$F:$F,$A$1,'ДДС месяц'!$J:$J,$A98,'ДДС месяц'!$C:$C,G$2)</f>
        <v>0</v>
      </c>
      <c r="H98" s="31">
        <f>SUMIFS('ДДС месяц'!$E:$E,'ДДС месяц'!$F:$F,$A$1,'ДДС месяц'!$J:$J,$A98,'ДДС месяц'!$C:$C,H$2)</f>
        <v>0</v>
      </c>
      <c r="I98" s="31">
        <f>SUMIFS('ДДС месяц'!$E:$E,'ДДС месяц'!$F:$F,$A$1,'ДДС месяц'!$J:$J,$A98,'ДДС месяц'!$C:$C,I$2)</f>
        <v>0</v>
      </c>
      <c r="J98" s="31">
        <f>SUMIFS('ДДС месяц'!$E:$E,'ДДС месяц'!$F:$F,$A$1,'ДДС месяц'!$J:$J,$A98,'ДДС месяц'!$C:$C,J$2)</f>
        <v>0</v>
      </c>
      <c r="K98" s="31">
        <f>SUMIFS('ДДС месяц'!$E:$E,'ДДС месяц'!$F:$F,$A$1,'ДДС месяц'!$J:$J,$A98,'ДДС месяц'!$C:$C,K$2)</f>
        <v>0</v>
      </c>
      <c r="L98" s="31">
        <f>SUMIFS('ДДС месяц'!$E:$E,'ДДС месяц'!$F:$F,$A$1,'ДДС месяц'!$J:$J,$A98,'ДДС месяц'!$C:$C,L$2)</f>
        <v>0</v>
      </c>
      <c r="M98" s="31">
        <f>SUMIFS('ДДС месяц'!$E:$E,'ДДС месяц'!$F:$F,$A$1,'ДДС месяц'!$J:$J,$A98,'ДДС месяц'!$C:$C,M$2)</f>
        <v>0</v>
      </c>
    </row>
    <row r="99" hidden="1">
      <c r="A99" s="30"/>
      <c r="B99" s="31">
        <f>SUMIFS('ДДС месяц'!$E:$E,'ДДС месяц'!$F:$F,$A$1,'ДДС месяц'!$J:$J,$A99,'ДДС месяц'!$C:$C,B$2)</f>
        <v>0</v>
      </c>
      <c r="C99" s="31">
        <f>SUMIFS('ДДС месяц'!$E:$E,'ДДС месяц'!$F:$F,$A$1,'ДДС месяц'!$J:$J,$A99,'ДДС месяц'!$C:$C,C$2)</f>
        <v>0</v>
      </c>
      <c r="D99" s="31">
        <f>SUMIFS('ДДС месяц'!$E:$E,'ДДС месяц'!$F:$F,$A$1,'ДДС месяц'!$J:$J,$A99,'ДДС месяц'!$C:$C,D$2)</f>
        <v>0</v>
      </c>
      <c r="E99" s="31">
        <f>SUMIFS('ДДС месяц'!$E:$E,'ДДС месяц'!$F:$F,$A$1,'ДДС месяц'!$J:$J,$A99,'ДДС месяц'!$C:$C,E$2)</f>
        <v>0</v>
      </c>
      <c r="F99" s="31">
        <f>SUMIFS('ДДС месяц'!$E:$E,'ДДС месяц'!$F:$F,$A$1,'ДДС месяц'!$J:$J,$A99,'ДДС месяц'!$C:$C,F$2)</f>
        <v>0</v>
      </c>
      <c r="G99" s="31">
        <f>SUMIFS('ДДС месяц'!$E:$E,'ДДС месяц'!$F:$F,$A$1,'ДДС месяц'!$J:$J,$A99,'ДДС месяц'!$C:$C,G$2)</f>
        <v>0</v>
      </c>
      <c r="H99" s="31">
        <f>SUMIFS('ДДС месяц'!$E:$E,'ДДС месяц'!$F:$F,$A$1,'ДДС месяц'!$J:$J,$A99,'ДДС месяц'!$C:$C,H$2)</f>
        <v>0</v>
      </c>
      <c r="I99" s="31">
        <f>SUMIFS('ДДС месяц'!$E:$E,'ДДС месяц'!$F:$F,$A$1,'ДДС месяц'!$J:$J,$A99,'ДДС месяц'!$C:$C,I$2)</f>
        <v>0</v>
      </c>
      <c r="J99" s="31">
        <f>SUMIFS('ДДС месяц'!$E:$E,'ДДС месяц'!$F:$F,$A$1,'ДДС месяц'!$J:$J,$A99,'ДДС месяц'!$C:$C,J$2)</f>
        <v>0</v>
      </c>
      <c r="K99" s="31">
        <f>SUMIFS('ДДС месяц'!$E:$E,'ДДС месяц'!$F:$F,$A$1,'ДДС месяц'!$J:$J,$A99,'ДДС месяц'!$C:$C,K$2)</f>
        <v>0</v>
      </c>
      <c r="L99" s="31">
        <f>SUMIFS('ДДС месяц'!$E:$E,'ДДС месяц'!$F:$F,$A$1,'ДДС месяц'!$J:$J,$A99,'ДДС месяц'!$C:$C,L$2)</f>
        <v>0</v>
      </c>
      <c r="M99" s="31">
        <f>SUMIFS('ДДС месяц'!$E:$E,'ДДС месяц'!$F:$F,$A$1,'ДДС месяц'!$J:$J,$A99,'ДДС месяц'!$C:$C,M$2)</f>
        <v>0</v>
      </c>
    </row>
    <row r="100" hidden="1">
      <c r="A100" s="30"/>
      <c r="B100" s="31">
        <f>SUMIFS('ДДС месяц'!$E:$E,'ДДС месяц'!$F:$F,$A$1,'ДДС месяц'!$J:$J,$A100,'ДДС месяц'!$C:$C,B$2)</f>
        <v>0</v>
      </c>
      <c r="C100" s="31">
        <f>SUMIFS('ДДС месяц'!$E:$E,'ДДС месяц'!$F:$F,$A$1,'ДДС месяц'!$J:$J,$A100,'ДДС месяц'!$C:$C,C$2)</f>
        <v>0</v>
      </c>
      <c r="D100" s="31">
        <f>SUMIFS('ДДС месяц'!$E:$E,'ДДС месяц'!$F:$F,$A$1,'ДДС месяц'!$J:$J,$A100,'ДДС месяц'!$C:$C,D$2)</f>
        <v>0</v>
      </c>
      <c r="E100" s="31">
        <f>SUMIFS('ДДС месяц'!$E:$E,'ДДС месяц'!$F:$F,$A$1,'ДДС месяц'!$J:$J,$A100,'ДДС месяц'!$C:$C,E$2)</f>
        <v>0</v>
      </c>
      <c r="F100" s="31">
        <f>SUMIFS('ДДС месяц'!$E:$E,'ДДС месяц'!$F:$F,$A$1,'ДДС месяц'!$J:$J,$A100,'ДДС месяц'!$C:$C,F$2)</f>
        <v>0</v>
      </c>
      <c r="G100" s="31">
        <f>SUMIFS('ДДС месяц'!$E:$E,'ДДС месяц'!$F:$F,$A$1,'ДДС месяц'!$J:$J,$A100,'ДДС месяц'!$C:$C,G$2)</f>
        <v>0</v>
      </c>
      <c r="H100" s="31">
        <f>SUMIFS('ДДС месяц'!$E:$E,'ДДС месяц'!$F:$F,$A$1,'ДДС месяц'!$J:$J,$A100,'ДДС месяц'!$C:$C,H$2)</f>
        <v>0</v>
      </c>
      <c r="I100" s="31">
        <f>SUMIFS('ДДС месяц'!$E:$E,'ДДС месяц'!$F:$F,$A$1,'ДДС месяц'!$J:$J,$A100,'ДДС месяц'!$C:$C,I$2)</f>
        <v>0</v>
      </c>
      <c r="J100" s="31">
        <f>SUMIFS('ДДС месяц'!$E:$E,'ДДС месяц'!$F:$F,$A$1,'ДДС месяц'!$J:$J,$A100,'ДДС месяц'!$C:$C,J$2)</f>
        <v>0</v>
      </c>
      <c r="K100" s="31">
        <f>SUMIFS('ДДС месяц'!$E:$E,'ДДС месяц'!$F:$F,$A$1,'ДДС месяц'!$J:$J,$A100,'ДДС месяц'!$C:$C,K$2)</f>
        <v>0</v>
      </c>
      <c r="L100" s="31">
        <f>SUMIFS('ДДС месяц'!$E:$E,'ДДС месяц'!$F:$F,$A$1,'ДДС месяц'!$J:$J,$A100,'ДДС месяц'!$C:$C,L$2)</f>
        <v>0</v>
      </c>
      <c r="M100" s="31">
        <f>SUMIFS('ДДС месяц'!$E:$E,'ДДС месяц'!$F:$F,$A$1,'ДДС месяц'!$J:$J,$A100,'ДДС месяц'!$C:$C,M$2)</f>
        <v>0</v>
      </c>
    </row>
    <row r="101" hidden="1">
      <c r="A101" s="30"/>
      <c r="B101" s="31">
        <f>SUMIFS('ДДС месяц'!$E:$E,'ДДС месяц'!$F:$F,$A$1,'ДДС месяц'!$J:$J,$A101,'ДДС месяц'!$C:$C,B$2)</f>
        <v>0</v>
      </c>
      <c r="C101" s="31">
        <f>SUMIFS('ДДС месяц'!$E:$E,'ДДС месяц'!$F:$F,$A$1,'ДДС месяц'!$J:$J,$A101,'ДДС месяц'!$C:$C,C$2)</f>
        <v>0</v>
      </c>
      <c r="D101" s="31">
        <f>SUMIFS('ДДС месяц'!$E:$E,'ДДС месяц'!$F:$F,$A$1,'ДДС месяц'!$J:$J,$A101,'ДДС месяц'!$C:$C,D$2)</f>
        <v>0</v>
      </c>
      <c r="E101" s="31">
        <f>SUMIFS('ДДС месяц'!$E:$E,'ДДС месяц'!$F:$F,$A$1,'ДДС месяц'!$J:$J,$A101,'ДДС месяц'!$C:$C,E$2)</f>
        <v>0</v>
      </c>
      <c r="F101" s="31">
        <f>SUMIFS('ДДС месяц'!$E:$E,'ДДС месяц'!$F:$F,$A$1,'ДДС месяц'!$J:$J,$A101,'ДДС месяц'!$C:$C,F$2)</f>
        <v>0</v>
      </c>
      <c r="G101" s="31">
        <f>SUMIFS('ДДС месяц'!$E:$E,'ДДС месяц'!$F:$F,$A$1,'ДДС месяц'!$J:$J,$A101,'ДДС месяц'!$C:$C,G$2)</f>
        <v>0</v>
      </c>
      <c r="H101" s="31">
        <f>SUMIFS('ДДС месяц'!$E:$E,'ДДС месяц'!$F:$F,$A$1,'ДДС месяц'!$J:$J,$A101,'ДДС месяц'!$C:$C,H$2)</f>
        <v>0</v>
      </c>
      <c r="I101" s="31">
        <f>SUMIFS('ДДС месяц'!$E:$E,'ДДС месяц'!$F:$F,$A$1,'ДДС месяц'!$J:$J,$A101,'ДДС месяц'!$C:$C,I$2)</f>
        <v>0</v>
      </c>
      <c r="J101" s="31">
        <f>SUMIFS('ДДС месяц'!$E:$E,'ДДС месяц'!$F:$F,$A$1,'ДДС месяц'!$J:$J,$A101,'ДДС месяц'!$C:$C,J$2)</f>
        <v>0</v>
      </c>
      <c r="K101" s="31">
        <f>SUMIFS('ДДС месяц'!$E:$E,'ДДС месяц'!$F:$F,$A$1,'ДДС месяц'!$J:$J,$A101,'ДДС месяц'!$C:$C,K$2)</f>
        <v>0</v>
      </c>
      <c r="L101" s="31">
        <f>SUMIFS('ДДС месяц'!$E:$E,'ДДС месяц'!$F:$F,$A$1,'ДДС месяц'!$J:$J,$A101,'ДДС месяц'!$C:$C,L$2)</f>
        <v>0</v>
      </c>
      <c r="M101" s="31">
        <f>SUMIFS('ДДС месяц'!$E:$E,'ДДС месяц'!$F:$F,$A$1,'ДДС месяц'!$J:$J,$A101,'ДДС месяц'!$C:$C,M$2)</f>
        <v>0</v>
      </c>
    </row>
    <row r="102" hidden="1">
      <c r="A102" s="30"/>
      <c r="B102" s="31">
        <f>SUMIFS('ДДС месяц'!$E:$E,'ДДС месяц'!$F:$F,$A$1,'ДДС месяц'!$J:$J,$A102,'ДДС месяц'!$C:$C,B$2)</f>
        <v>0</v>
      </c>
      <c r="C102" s="31">
        <f>SUMIFS('ДДС месяц'!$E:$E,'ДДС месяц'!$F:$F,$A$1,'ДДС месяц'!$J:$J,$A102,'ДДС месяц'!$C:$C,C$2)</f>
        <v>0</v>
      </c>
      <c r="D102" s="31">
        <f>SUMIFS('ДДС месяц'!$E:$E,'ДДС месяц'!$F:$F,$A$1,'ДДС месяц'!$J:$J,$A102,'ДДС месяц'!$C:$C,D$2)</f>
        <v>0</v>
      </c>
      <c r="E102" s="31">
        <f>SUMIFS('ДДС месяц'!$E:$E,'ДДС месяц'!$F:$F,$A$1,'ДДС месяц'!$J:$J,$A102,'ДДС месяц'!$C:$C,E$2)</f>
        <v>0</v>
      </c>
      <c r="F102" s="31">
        <f>SUMIFS('ДДС месяц'!$E:$E,'ДДС месяц'!$F:$F,$A$1,'ДДС месяц'!$J:$J,$A102,'ДДС месяц'!$C:$C,F$2)</f>
        <v>0</v>
      </c>
      <c r="G102" s="31">
        <f>SUMIFS('ДДС месяц'!$E:$E,'ДДС месяц'!$F:$F,$A$1,'ДДС месяц'!$J:$J,$A102,'ДДС месяц'!$C:$C,G$2)</f>
        <v>0</v>
      </c>
      <c r="H102" s="31">
        <f>SUMIFS('ДДС месяц'!$E:$E,'ДДС месяц'!$F:$F,$A$1,'ДДС месяц'!$J:$J,$A102,'ДДС месяц'!$C:$C,H$2)</f>
        <v>0</v>
      </c>
      <c r="I102" s="31">
        <f>SUMIFS('ДДС месяц'!$E:$E,'ДДС месяц'!$F:$F,$A$1,'ДДС месяц'!$J:$J,$A102,'ДДС месяц'!$C:$C,I$2)</f>
        <v>0</v>
      </c>
      <c r="J102" s="31">
        <f>SUMIFS('ДДС месяц'!$E:$E,'ДДС месяц'!$F:$F,$A$1,'ДДС месяц'!$J:$J,$A102,'ДДС месяц'!$C:$C,J$2)</f>
        <v>0</v>
      </c>
      <c r="K102" s="31">
        <f>SUMIFS('ДДС месяц'!$E:$E,'ДДС месяц'!$F:$F,$A$1,'ДДС месяц'!$J:$J,$A102,'ДДС месяц'!$C:$C,K$2)</f>
        <v>0</v>
      </c>
      <c r="L102" s="31">
        <f>SUMIFS('ДДС месяц'!$E:$E,'ДДС месяц'!$F:$F,$A$1,'ДДС месяц'!$J:$J,$A102,'ДДС месяц'!$C:$C,L$2)</f>
        <v>0</v>
      </c>
      <c r="M102" s="31">
        <f>SUMIFS('ДДС месяц'!$E:$E,'ДДС месяц'!$F:$F,$A$1,'ДДС месяц'!$J:$J,$A102,'ДДС месяц'!$C:$C,M$2)</f>
        <v>0</v>
      </c>
    </row>
    <row r="103" hidden="1">
      <c r="A103" s="30"/>
      <c r="B103" s="31">
        <f>SUMIFS('ДДС месяц'!$E:$E,'ДДС месяц'!$F:$F,$A$1,'ДДС месяц'!$J:$J,$A103,'ДДС месяц'!$C:$C,B$2)</f>
        <v>0</v>
      </c>
      <c r="C103" s="31">
        <f>SUMIFS('ДДС месяц'!$E:$E,'ДДС месяц'!$F:$F,$A$1,'ДДС месяц'!$J:$J,$A103,'ДДС месяц'!$C:$C,C$2)</f>
        <v>0</v>
      </c>
      <c r="D103" s="31">
        <f>SUMIFS('ДДС месяц'!$E:$E,'ДДС месяц'!$F:$F,$A$1,'ДДС месяц'!$J:$J,$A103,'ДДС месяц'!$C:$C,D$2)</f>
        <v>0</v>
      </c>
      <c r="E103" s="31">
        <f>SUMIFS('ДДС месяц'!$E:$E,'ДДС месяц'!$F:$F,$A$1,'ДДС месяц'!$J:$J,$A103,'ДДС месяц'!$C:$C,E$2)</f>
        <v>0</v>
      </c>
      <c r="F103" s="31">
        <f>SUMIFS('ДДС месяц'!$E:$E,'ДДС месяц'!$F:$F,$A$1,'ДДС месяц'!$J:$J,$A103,'ДДС месяц'!$C:$C,F$2)</f>
        <v>0</v>
      </c>
      <c r="G103" s="31">
        <f>SUMIFS('ДДС месяц'!$E:$E,'ДДС месяц'!$F:$F,$A$1,'ДДС месяц'!$J:$J,$A103,'ДДС месяц'!$C:$C,G$2)</f>
        <v>0</v>
      </c>
      <c r="H103" s="31">
        <f>SUMIFS('ДДС месяц'!$E:$E,'ДДС месяц'!$F:$F,$A$1,'ДДС месяц'!$J:$J,$A103,'ДДС месяц'!$C:$C,H$2)</f>
        <v>0</v>
      </c>
      <c r="I103" s="31">
        <f>SUMIFS('ДДС месяц'!$E:$E,'ДДС месяц'!$F:$F,$A$1,'ДДС месяц'!$J:$J,$A103,'ДДС месяц'!$C:$C,I$2)</f>
        <v>0</v>
      </c>
      <c r="J103" s="31">
        <f>SUMIFS('ДДС месяц'!$E:$E,'ДДС месяц'!$F:$F,$A$1,'ДДС месяц'!$J:$J,$A103,'ДДС месяц'!$C:$C,J$2)</f>
        <v>0</v>
      </c>
      <c r="K103" s="31">
        <f>SUMIFS('ДДС месяц'!$E:$E,'ДДС месяц'!$F:$F,$A$1,'ДДС месяц'!$J:$J,$A103,'ДДС месяц'!$C:$C,K$2)</f>
        <v>0</v>
      </c>
      <c r="L103" s="31">
        <f>SUMIFS('ДДС месяц'!$E:$E,'ДДС месяц'!$F:$F,$A$1,'ДДС месяц'!$J:$J,$A103,'ДДС месяц'!$C:$C,L$2)</f>
        <v>0</v>
      </c>
      <c r="M103" s="31">
        <f>SUMIFS('ДДС месяц'!$E:$E,'ДДС месяц'!$F:$F,$A$1,'ДДС месяц'!$J:$J,$A103,'ДДС месяц'!$C:$C,M$2)</f>
        <v>0</v>
      </c>
    </row>
    <row r="104" hidden="1">
      <c r="A104" s="30"/>
      <c r="B104" s="31">
        <f>SUMIFS('ДДС месяц'!$E:$E,'ДДС месяц'!$F:$F,$A$1,'ДДС месяц'!$J:$J,$A104,'ДДС месяц'!$C:$C,B$2)</f>
        <v>0</v>
      </c>
      <c r="C104" s="31">
        <f>SUMIFS('ДДС месяц'!$E:$E,'ДДС месяц'!$F:$F,$A$1,'ДДС месяц'!$J:$J,$A104,'ДДС месяц'!$C:$C,C$2)</f>
        <v>0</v>
      </c>
      <c r="D104" s="31">
        <f>SUMIFS('ДДС месяц'!$E:$E,'ДДС месяц'!$F:$F,$A$1,'ДДС месяц'!$J:$J,$A104,'ДДС месяц'!$C:$C,D$2)</f>
        <v>0</v>
      </c>
      <c r="E104" s="31">
        <f>SUMIFS('ДДС месяц'!$E:$E,'ДДС месяц'!$F:$F,$A$1,'ДДС месяц'!$J:$J,$A104,'ДДС месяц'!$C:$C,E$2)</f>
        <v>0</v>
      </c>
      <c r="F104" s="31">
        <f>SUMIFS('ДДС месяц'!$E:$E,'ДДС месяц'!$F:$F,$A$1,'ДДС месяц'!$J:$J,$A104,'ДДС месяц'!$C:$C,F$2)</f>
        <v>0</v>
      </c>
      <c r="G104" s="31">
        <f>SUMIFS('ДДС месяц'!$E:$E,'ДДС месяц'!$F:$F,$A$1,'ДДС месяц'!$J:$J,$A104,'ДДС месяц'!$C:$C,G$2)</f>
        <v>0</v>
      </c>
      <c r="H104" s="31">
        <f>SUMIFS('ДДС месяц'!$E:$E,'ДДС месяц'!$F:$F,$A$1,'ДДС месяц'!$J:$J,$A104,'ДДС месяц'!$C:$C,H$2)</f>
        <v>0</v>
      </c>
      <c r="I104" s="31">
        <f>SUMIFS('ДДС месяц'!$E:$E,'ДДС месяц'!$F:$F,$A$1,'ДДС месяц'!$J:$J,$A104,'ДДС месяц'!$C:$C,I$2)</f>
        <v>0</v>
      </c>
      <c r="J104" s="31">
        <f>SUMIFS('ДДС месяц'!$E:$E,'ДДС месяц'!$F:$F,$A$1,'ДДС месяц'!$J:$J,$A104,'ДДС месяц'!$C:$C,J$2)</f>
        <v>0</v>
      </c>
      <c r="K104" s="31">
        <f>SUMIFS('ДДС месяц'!$E:$E,'ДДС месяц'!$F:$F,$A$1,'ДДС месяц'!$J:$J,$A104,'ДДС месяц'!$C:$C,K$2)</f>
        <v>0</v>
      </c>
      <c r="L104" s="31">
        <f>SUMIFS('ДДС месяц'!$E:$E,'ДДС месяц'!$F:$F,$A$1,'ДДС месяц'!$J:$J,$A104,'ДДС месяц'!$C:$C,L$2)</f>
        <v>0</v>
      </c>
      <c r="M104" s="31">
        <f>SUMIFS('ДДС месяц'!$E:$E,'ДДС месяц'!$F:$F,$A$1,'ДДС месяц'!$J:$J,$A104,'ДДС месяц'!$C:$C,M$2)</f>
        <v>0</v>
      </c>
    </row>
    <row r="105">
      <c r="A105" s="25" t="s">
        <v>49</v>
      </c>
      <c r="B105" s="26">
        <f t="shared" ref="B105:M105" si="2">SUM(B106:B115)</f>
        <v>0</v>
      </c>
      <c r="C105" s="26">
        <f t="shared" si="2"/>
        <v>0</v>
      </c>
      <c r="D105" s="26">
        <f t="shared" si="2"/>
        <v>0</v>
      </c>
      <c r="E105" s="26">
        <f t="shared" si="2"/>
        <v>0</v>
      </c>
      <c r="F105" s="26">
        <f t="shared" si="2"/>
        <v>0</v>
      </c>
      <c r="G105" s="26">
        <f t="shared" si="2"/>
        <v>0</v>
      </c>
      <c r="H105" s="26">
        <f t="shared" si="2"/>
        <v>0</v>
      </c>
      <c r="I105" s="26">
        <f t="shared" si="2"/>
        <v>0</v>
      </c>
      <c r="J105" s="26">
        <f t="shared" si="2"/>
        <v>0</v>
      </c>
      <c r="K105" s="26">
        <f t="shared" si="2"/>
        <v>0</v>
      </c>
      <c r="L105" s="26">
        <f t="shared" si="2"/>
        <v>0</v>
      </c>
      <c r="M105" s="26">
        <f t="shared" si="2"/>
        <v>0</v>
      </c>
    </row>
    <row r="106">
      <c r="A106" s="30" t="str">
        <f>IFERROR(__xludf.DUMMYFUNCTION("FILTER({'ДДС статьи'!A:A}, {'ДДС статьи'!D:D} = ""Инвестиционная"")"),"Продажа ОС")</f>
        <v>Продажа ОС</v>
      </c>
      <c r="B106" s="31">
        <f>SUMIFS('ДДС месяц'!$E:$E,'ДДС месяц'!$F:$F,$A$1,'ДДС месяц'!$J:$J,$A106,'ДДС месяц'!$C:$C,B$2)</f>
        <v>0</v>
      </c>
      <c r="C106" s="31">
        <f>SUMIFS('ДДС месяц'!$E:$E,'ДДС месяц'!$F:$F,$A$1,'ДДС месяц'!$J:$J,$A106,'ДДС месяц'!$C:$C,C$2)</f>
        <v>0</v>
      </c>
      <c r="D106" s="31">
        <f>SUMIFS('ДДС месяц'!$E:$E,'ДДС месяц'!$F:$F,$A$1,'ДДС месяц'!$J:$J,$A106,'ДДС месяц'!$C:$C,D$2)</f>
        <v>0</v>
      </c>
      <c r="E106" s="31">
        <f>SUMIFS('ДДС месяц'!$E:$E,'ДДС месяц'!$F:$F,$A$1,'ДДС месяц'!$J:$J,$A106,'ДДС месяц'!$C:$C,E$2)</f>
        <v>0</v>
      </c>
      <c r="F106" s="31">
        <f>SUMIFS('ДДС месяц'!$E:$E,'ДДС месяц'!$F:$F,$A$1,'ДДС месяц'!$J:$J,$A106,'ДДС месяц'!$C:$C,F$2)</f>
        <v>0</v>
      </c>
      <c r="G106" s="31">
        <f>SUMIFS('ДДС месяц'!$E:$E,'ДДС месяц'!$F:$F,$A$1,'ДДС месяц'!$J:$J,$A106,'ДДС месяц'!$C:$C,G$2)</f>
        <v>0</v>
      </c>
      <c r="H106" s="31">
        <f>SUMIFS('ДДС месяц'!$E:$E,'ДДС месяц'!$F:$F,$A$1,'ДДС месяц'!$J:$J,$A106,'ДДС месяц'!$C:$C,H$2)</f>
        <v>0</v>
      </c>
      <c r="I106" s="31">
        <f>SUMIFS('ДДС месяц'!$E:$E,'ДДС месяц'!$F:$F,$A$1,'ДДС месяц'!$J:$J,$A106,'ДДС месяц'!$C:$C,I$2)</f>
        <v>0</v>
      </c>
      <c r="J106" s="31">
        <f>SUMIFS('ДДС месяц'!$E:$E,'ДДС месяц'!$F:$F,$A$1,'ДДС месяц'!$J:$J,$A106,'ДДС месяц'!$C:$C,J$2)</f>
        <v>0</v>
      </c>
      <c r="K106" s="31">
        <f>SUMIFS('ДДС месяц'!$E:$E,'ДДС месяц'!$F:$F,$A$1,'ДДС месяц'!$J:$J,$A106,'ДДС месяц'!$C:$C,K$2)</f>
        <v>0</v>
      </c>
      <c r="L106" s="31">
        <f>SUMIFS('ДДС месяц'!$E:$E,'ДДС месяц'!$F:$F,$A$1,'ДДС месяц'!$J:$J,$A106,'ДДС месяц'!$C:$C,L$2)</f>
        <v>0</v>
      </c>
      <c r="M106" s="31">
        <f>SUMIFS('ДДС месяц'!$E:$E,'ДДС месяц'!$F:$F,$A$1,'ДДС месяц'!$J:$J,$A106,'ДДС месяц'!$C:$C,M$2)</f>
        <v>0</v>
      </c>
    </row>
    <row r="107">
      <c r="A107" s="30" t="str">
        <f>IFERROR(__xludf.DUMMYFUNCTION("""COMPUTED_VALUE"""),"Покупка ОС")</f>
        <v>Покупка ОС</v>
      </c>
      <c r="B107" s="31">
        <f>SUMIFS('ДДС месяц'!$E:$E,'ДДС месяц'!$F:$F,$A$1,'ДДС месяц'!$J:$J,$A107,'ДДС месяц'!$C:$C,B$2)</f>
        <v>0</v>
      </c>
      <c r="C107" s="31">
        <f>SUMIFS('ДДС месяц'!$E:$E,'ДДС месяц'!$F:$F,$A$1,'ДДС месяц'!$J:$J,$A107,'ДДС месяц'!$C:$C,C$2)</f>
        <v>0</v>
      </c>
      <c r="D107" s="31">
        <f>SUMIFS('ДДС месяц'!$E:$E,'ДДС месяц'!$F:$F,$A$1,'ДДС месяц'!$J:$J,$A107,'ДДС месяц'!$C:$C,D$2)</f>
        <v>0</v>
      </c>
      <c r="E107" s="31">
        <f>SUMIFS('ДДС месяц'!$E:$E,'ДДС месяц'!$F:$F,$A$1,'ДДС месяц'!$J:$J,$A107,'ДДС месяц'!$C:$C,E$2)</f>
        <v>0</v>
      </c>
      <c r="F107" s="31">
        <f>SUMIFS('ДДС месяц'!$E:$E,'ДДС месяц'!$F:$F,$A$1,'ДДС месяц'!$J:$J,$A107,'ДДС месяц'!$C:$C,F$2)</f>
        <v>0</v>
      </c>
      <c r="G107" s="31">
        <f>SUMIFS('ДДС месяц'!$E:$E,'ДДС месяц'!$F:$F,$A$1,'ДДС месяц'!$J:$J,$A107,'ДДС месяц'!$C:$C,G$2)</f>
        <v>0</v>
      </c>
      <c r="H107" s="31">
        <f>SUMIFS('ДДС месяц'!$E:$E,'ДДС месяц'!$F:$F,$A$1,'ДДС месяц'!$J:$J,$A107,'ДДС месяц'!$C:$C,H$2)</f>
        <v>0</v>
      </c>
      <c r="I107" s="31">
        <f>SUMIFS('ДДС месяц'!$E:$E,'ДДС месяц'!$F:$F,$A$1,'ДДС месяц'!$J:$J,$A107,'ДДС месяц'!$C:$C,I$2)</f>
        <v>0</v>
      </c>
      <c r="J107" s="31">
        <f>SUMIFS('ДДС месяц'!$E:$E,'ДДС месяц'!$F:$F,$A$1,'ДДС месяц'!$J:$J,$A107,'ДДС месяц'!$C:$C,J$2)</f>
        <v>0</v>
      </c>
      <c r="K107" s="31">
        <f>SUMIFS('ДДС месяц'!$E:$E,'ДДС месяц'!$F:$F,$A$1,'ДДС месяц'!$J:$J,$A107,'ДДС месяц'!$C:$C,K$2)</f>
        <v>0</v>
      </c>
      <c r="L107" s="31">
        <f>SUMIFS('ДДС месяц'!$E:$E,'ДДС месяц'!$F:$F,$A$1,'ДДС месяц'!$J:$J,$A107,'ДДС месяц'!$C:$C,L$2)</f>
        <v>0</v>
      </c>
      <c r="M107" s="31">
        <f>SUMIFS('ДДС месяц'!$E:$E,'ДДС месяц'!$F:$F,$A$1,'ДДС месяц'!$J:$J,$A107,'ДДС месяц'!$C:$C,M$2)</f>
        <v>0</v>
      </c>
    </row>
    <row r="108">
      <c r="A108" s="30" t="str">
        <f>IFERROR(__xludf.DUMMYFUNCTION("""COMPUTED_VALUE"""),"Ремонт ОС")</f>
        <v>Ремонт ОС</v>
      </c>
      <c r="B108" s="31">
        <f>SUMIFS('ДДС месяц'!$E:$E,'ДДС месяц'!$F:$F,$A$1,'ДДС месяц'!$J:$J,$A108,'ДДС месяц'!$C:$C,B$2)</f>
        <v>0</v>
      </c>
      <c r="C108" s="31">
        <f>SUMIFS('ДДС месяц'!$E:$E,'ДДС месяц'!$F:$F,$A$1,'ДДС месяц'!$J:$J,$A108,'ДДС месяц'!$C:$C,C$2)</f>
        <v>0</v>
      </c>
      <c r="D108" s="31">
        <f>SUMIFS('ДДС месяц'!$E:$E,'ДДС месяц'!$F:$F,$A$1,'ДДС месяц'!$J:$J,$A108,'ДДС месяц'!$C:$C,D$2)</f>
        <v>0</v>
      </c>
      <c r="E108" s="31">
        <f>SUMIFS('ДДС месяц'!$E:$E,'ДДС месяц'!$F:$F,$A$1,'ДДС месяц'!$J:$J,$A108,'ДДС месяц'!$C:$C,E$2)</f>
        <v>0</v>
      </c>
      <c r="F108" s="31">
        <f>SUMIFS('ДДС месяц'!$E:$E,'ДДС месяц'!$F:$F,$A$1,'ДДС месяц'!$J:$J,$A108,'ДДС месяц'!$C:$C,F$2)</f>
        <v>0</v>
      </c>
      <c r="G108" s="31">
        <f>SUMIFS('ДДС месяц'!$E:$E,'ДДС месяц'!$F:$F,$A$1,'ДДС месяц'!$J:$J,$A108,'ДДС месяц'!$C:$C,G$2)</f>
        <v>0</v>
      </c>
      <c r="H108" s="31">
        <f>SUMIFS('ДДС месяц'!$E:$E,'ДДС месяц'!$F:$F,$A$1,'ДДС месяц'!$J:$J,$A108,'ДДС месяц'!$C:$C,H$2)</f>
        <v>0</v>
      </c>
      <c r="I108" s="31">
        <f>SUMIFS('ДДС месяц'!$E:$E,'ДДС месяц'!$F:$F,$A$1,'ДДС месяц'!$J:$J,$A108,'ДДС месяц'!$C:$C,I$2)</f>
        <v>0</v>
      </c>
      <c r="J108" s="31">
        <f>SUMIFS('ДДС месяц'!$E:$E,'ДДС месяц'!$F:$F,$A$1,'ДДС месяц'!$J:$J,$A108,'ДДС месяц'!$C:$C,J$2)</f>
        <v>0</v>
      </c>
      <c r="K108" s="31">
        <f>SUMIFS('ДДС месяц'!$E:$E,'ДДС месяц'!$F:$F,$A$1,'ДДС месяц'!$J:$J,$A108,'ДДС месяц'!$C:$C,K$2)</f>
        <v>0</v>
      </c>
      <c r="L108" s="31">
        <f>SUMIFS('ДДС месяц'!$E:$E,'ДДС месяц'!$F:$F,$A$1,'ДДС месяц'!$J:$J,$A108,'ДДС месяц'!$C:$C,L$2)</f>
        <v>0</v>
      </c>
      <c r="M108" s="31">
        <f>SUMIFS('ДДС месяц'!$E:$E,'ДДС месяц'!$F:$F,$A$1,'ДДС месяц'!$J:$J,$A108,'ДДС месяц'!$C:$C,M$2)</f>
        <v>0</v>
      </c>
    </row>
    <row r="109">
      <c r="A109" s="30"/>
      <c r="B109" s="31">
        <f>SUMIFS('ДДС месяц'!$E:$E,'ДДС месяц'!$F:$F,$A$1,'ДДС месяц'!$J:$J,$A109,'ДДС месяц'!$C:$C,B$2)</f>
        <v>0</v>
      </c>
      <c r="C109" s="31">
        <f>SUMIFS('ДДС месяц'!$E:$E,'ДДС месяц'!$F:$F,$A$1,'ДДС месяц'!$J:$J,$A109,'ДДС месяц'!$C:$C,C$2)</f>
        <v>0</v>
      </c>
      <c r="D109" s="31">
        <f>SUMIFS('ДДС месяц'!$E:$E,'ДДС месяц'!$F:$F,$A$1,'ДДС месяц'!$J:$J,$A109,'ДДС месяц'!$C:$C,D$2)</f>
        <v>0</v>
      </c>
      <c r="E109" s="31">
        <f>SUMIFS('ДДС месяц'!$E:$E,'ДДС месяц'!$F:$F,$A$1,'ДДС месяц'!$J:$J,$A109,'ДДС месяц'!$C:$C,E$2)</f>
        <v>0</v>
      </c>
      <c r="F109" s="31">
        <f>SUMIFS('ДДС месяц'!$E:$E,'ДДС месяц'!$F:$F,$A$1,'ДДС месяц'!$J:$J,$A109,'ДДС месяц'!$C:$C,F$2)</f>
        <v>0</v>
      </c>
      <c r="G109" s="31">
        <f>SUMIFS('ДДС месяц'!$E:$E,'ДДС месяц'!$F:$F,$A$1,'ДДС месяц'!$J:$J,$A109,'ДДС месяц'!$C:$C,G$2)</f>
        <v>0</v>
      </c>
      <c r="H109" s="31">
        <f>SUMIFS('ДДС месяц'!$E:$E,'ДДС месяц'!$F:$F,$A$1,'ДДС месяц'!$J:$J,$A109,'ДДС месяц'!$C:$C,H$2)</f>
        <v>0</v>
      </c>
      <c r="I109" s="31">
        <f>SUMIFS('ДДС месяц'!$E:$E,'ДДС месяц'!$F:$F,$A$1,'ДДС месяц'!$J:$J,$A109,'ДДС месяц'!$C:$C,I$2)</f>
        <v>0</v>
      </c>
      <c r="J109" s="31">
        <f>SUMIFS('ДДС месяц'!$E:$E,'ДДС месяц'!$F:$F,$A$1,'ДДС месяц'!$J:$J,$A109,'ДДС месяц'!$C:$C,J$2)</f>
        <v>0</v>
      </c>
      <c r="K109" s="31">
        <f>SUMIFS('ДДС месяц'!$E:$E,'ДДС месяц'!$F:$F,$A$1,'ДДС месяц'!$J:$J,$A109,'ДДС месяц'!$C:$C,K$2)</f>
        <v>0</v>
      </c>
      <c r="L109" s="31">
        <f>SUMIFS('ДДС месяц'!$E:$E,'ДДС месяц'!$F:$F,$A$1,'ДДС месяц'!$J:$J,$A109,'ДДС месяц'!$C:$C,L$2)</f>
        <v>0</v>
      </c>
      <c r="M109" s="31">
        <f>SUMIFS('ДДС месяц'!$E:$E,'ДДС месяц'!$F:$F,$A$1,'ДДС месяц'!$J:$J,$A109,'ДДС месяц'!$C:$C,M$2)</f>
        <v>0</v>
      </c>
    </row>
    <row r="110" hidden="1">
      <c r="A110" s="30"/>
      <c r="B110" s="31">
        <f>SUMIFS('ДДС месяц'!$E:$E,'ДДС месяц'!$F:$F,$A$1,'ДДС месяц'!$J:$J,$A110,'ДДС месяц'!$C:$C,B$2)</f>
        <v>0</v>
      </c>
      <c r="C110" s="31">
        <f>SUMIFS('ДДС месяц'!$E:$E,'ДДС месяц'!$F:$F,$A$1,'ДДС месяц'!$J:$J,$A110,'ДДС месяц'!$C:$C,C$2)</f>
        <v>0</v>
      </c>
      <c r="D110" s="31">
        <f>SUMIFS('ДДС месяц'!$E:$E,'ДДС месяц'!$F:$F,$A$1,'ДДС месяц'!$J:$J,$A110,'ДДС месяц'!$C:$C,D$2)</f>
        <v>0</v>
      </c>
      <c r="E110" s="31">
        <f>SUMIFS('ДДС месяц'!$E:$E,'ДДС месяц'!$F:$F,$A$1,'ДДС месяц'!$J:$J,$A110,'ДДС месяц'!$C:$C,E$2)</f>
        <v>0</v>
      </c>
      <c r="F110" s="31">
        <f>SUMIFS('ДДС месяц'!$E:$E,'ДДС месяц'!$F:$F,$A$1,'ДДС месяц'!$J:$J,$A110,'ДДС месяц'!$C:$C,F$2)</f>
        <v>0</v>
      </c>
      <c r="G110" s="31">
        <f>SUMIFS('ДДС месяц'!$E:$E,'ДДС месяц'!$F:$F,$A$1,'ДДС месяц'!$J:$J,$A110,'ДДС месяц'!$C:$C,G$2)</f>
        <v>0</v>
      </c>
      <c r="H110" s="31">
        <f>SUMIFS('ДДС месяц'!$E:$E,'ДДС месяц'!$F:$F,$A$1,'ДДС месяц'!$J:$J,$A110,'ДДС месяц'!$C:$C,H$2)</f>
        <v>0</v>
      </c>
      <c r="I110" s="31">
        <f>SUMIFS('ДДС месяц'!$E:$E,'ДДС месяц'!$F:$F,$A$1,'ДДС месяц'!$J:$J,$A110,'ДДС месяц'!$C:$C,I$2)</f>
        <v>0</v>
      </c>
      <c r="J110" s="31">
        <f>SUMIFS('ДДС месяц'!$E:$E,'ДДС месяц'!$F:$F,$A$1,'ДДС месяц'!$J:$J,$A110,'ДДС месяц'!$C:$C,J$2)</f>
        <v>0</v>
      </c>
      <c r="K110" s="31">
        <f>SUMIFS('ДДС месяц'!$E:$E,'ДДС месяц'!$F:$F,$A$1,'ДДС месяц'!$J:$J,$A110,'ДДС месяц'!$C:$C,K$2)</f>
        <v>0</v>
      </c>
      <c r="L110" s="31">
        <f>SUMIFS('ДДС месяц'!$E:$E,'ДДС месяц'!$F:$F,$A$1,'ДДС месяц'!$J:$J,$A110,'ДДС месяц'!$C:$C,L$2)</f>
        <v>0</v>
      </c>
      <c r="M110" s="31">
        <f>SUMIFS('ДДС месяц'!$E:$E,'ДДС месяц'!$F:$F,$A$1,'ДДС месяц'!$J:$J,$A110,'ДДС месяц'!$C:$C,M$2)</f>
        <v>0</v>
      </c>
    </row>
    <row r="111" hidden="1">
      <c r="A111" s="30"/>
      <c r="B111" s="31">
        <f>SUMIFS('ДДС месяц'!$E:$E,'ДДС месяц'!$F:$F,$A$1,'ДДС месяц'!$J:$J,$A111,'ДДС месяц'!$C:$C,B$2)</f>
        <v>0</v>
      </c>
      <c r="C111" s="31">
        <f>SUMIFS('ДДС месяц'!$E:$E,'ДДС месяц'!$F:$F,$A$1,'ДДС месяц'!$J:$J,$A111,'ДДС месяц'!$C:$C,C$2)</f>
        <v>0</v>
      </c>
      <c r="D111" s="31">
        <f>SUMIFS('ДДС месяц'!$E:$E,'ДДС месяц'!$F:$F,$A$1,'ДДС месяц'!$J:$J,$A111,'ДДС месяц'!$C:$C,D$2)</f>
        <v>0</v>
      </c>
      <c r="E111" s="31">
        <f>SUMIFS('ДДС месяц'!$E:$E,'ДДС месяц'!$F:$F,$A$1,'ДДС месяц'!$J:$J,$A111,'ДДС месяц'!$C:$C,E$2)</f>
        <v>0</v>
      </c>
      <c r="F111" s="31">
        <f>SUMIFS('ДДС месяц'!$E:$E,'ДДС месяц'!$F:$F,$A$1,'ДДС месяц'!$J:$J,$A111,'ДДС месяц'!$C:$C,F$2)</f>
        <v>0</v>
      </c>
      <c r="G111" s="31">
        <f>SUMIFS('ДДС месяц'!$E:$E,'ДДС месяц'!$F:$F,$A$1,'ДДС месяц'!$J:$J,$A111,'ДДС месяц'!$C:$C,G$2)</f>
        <v>0</v>
      </c>
      <c r="H111" s="31">
        <f>SUMIFS('ДДС месяц'!$E:$E,'ДДС месяц'!$F:$F,$A$1,'ДДС месяц'!$J:$J,$A111,'ДДС месяц'!$C:$C,H$2)</f>
        <v>0</v>
      </c>
      <c r="I111" s="31">
        <f>SUMIFS('ДДС месяц'!$E:$E,'ДДС месяц'!$F:$F,$A$1,'ДДС месяц'!$J:$J,$A111,'ДДС месяц'!$C:$C,I$2)</f>
        <v>0</v>
      </c>
      <c r="J111" s="31">
        <f>SUMIFS('ДДС месяц'!$E:$E,'ДДС месяц'!$F:$F,$A$1,'ДДС месяц'!$J:$J,$A111,'ДДС месяц'!$C:$C,J$2)</f>
        <v>0</v>
      </c>
      <c r="K111" s="31">
        <f>SUMIFS('ДДС месяц'!$E:$E,'ДДС месяц'!$F:$F,$A$1,'ДДС месяц'!$J:$J,$A111,'ДДС месяц'!$C:$C,K$2)</f>
        <v>0</v>
      </c>
      <c r="L111" s="31">
        <f>SUMIFS('ДДС месяц'!$E:$E,'ДДС месяц'!$F:$F,$A$1,'ДДС месяц'!$J:$J,$A111,'ДДС месяц'!$C:$C,L$2)</f>
        <v>0</v>
      </c>
      <c r="M111" s="31">
        <f>SUMIFS('ДДС месяц'!$E:$E,'ДДС месяц'!$F:$F,$A$1,'ДДС месяц'!$J:$J,$A111,'ДДС месяц'!$C:$C,M$2)</f>
        <v>0</v>
      </c>
    </row>
    <row r="112" hidden="1">
      <c r="A112" s="30"/>
      <c r="B112" s="31">
        <f>SUMIFS('ДДС месяц'!$E:$E,'ДДС месяц'!$F:$F,$A$1,'ДДС месяц'!$J:$J,$A112,'ДДС месяц'!$C:$C,B$2)</f>
        <v>0</v>
      </c>
      <c r="C112" s="31">
        <f>SUMIFS('ДДС месяц'!$E:$E,'ДДС месяц'!$F:$F,$A$1,'ДДС месяц'!$J:$J,$A112,'ДДС месяц'!$C:$C,C$2)</f>
        <v>0</v>
      </c>
      <c r="D112" s="31">
        <f>SUMIFS('ДДС месяц'!$E:$E,'ДДС месяц'!$F:$F,$A$1,'ДДС месяц'!$J:$J,$A112,'ДДС месяц'!$C:$C,D$2)</f>
        <v>0</v>
      </c>
      <c r="E112" s="31">
        <f>SUMIFS('ДДС месяц'!$E:$E,'ДДС месяц'!$F:$F,$A$1,'ДДС месяц'!$J:$J,$A112,'ДДС месяц'!$C:$C,E$2)</f>
        <v>0</v>
      </c>
      <c r="F112" s="31">
        <f>SUMIFS('ДДС месяц'!$E:$E,'ДДС месяц'!$F:$F,$A$1,'ДДС месяц'!$J:$J,$A112,'ДДС месяц'!$C:$C,F$2)</f>
        <v>0</v>
      </c>
      <c r="G112" s="31">
        <f>SUMIFS('ДДС месяц'!$E:$E,'ДДС месяц'!$F:$F,$A$1,'ДДС месяц'!$J:$J,$A112,'ДДС месяц'!$C:$C,G$2)</f>
        <v>0</v>
      </c>
      <c r="H112" s="31">
        <f>SUMIFS('ДДС месяц'!$E:$E,'ДДС месяц'!$F:$F,$A$1,'ДДС месяц'!$J:$J,$A112,'ДДС месяц'!$C:$C,H$2)</f>
        <v>0</v>
      </c>
      <c r="I112" s="31">
        <f>SUMIFS('ДДС месяц'!$E:$E,'ДДС месяц'!$F:$F,$A$1,'ДДС месяц'!$J:$J,$A112,'ДДС месяц'!$C:$C,I$2)</f>
        <v>0</v>
      </c>
      <c r="J112" s="31">
        <f>SUMIFS('ДДС месяц'!$E:$E,'ДДС месяц'!$F:$F,$A$1,'ДДС месяц'!$J:$J,$A112,'ДДС месяц'!$C:$C,J$2)</f>
        <v>0</v>
      </c>
      <c r="K112" s="31">
        <f>SUMIFS('ДДС месяц'!$E:$E,'ДДС месяц'!$F:$F,$A$1,'ДДС месяц'!$J:$J,$A112,'ДДС месяц'!$C:$C,K$2)</f>
        <v>0</v>
      </c>
      <c r="L112" s="31">
        <f>SUMIFS('ДДС месяц'!$E:$E,'ДДС месяц'!$F:$F,$A$1,'ДДС месяц'!$J:$J,$A112,'ДДС месяц'!$C:$C,L$2)</f>
        <v>0</v>
      </c>
      <c r="M112" s="31">
        <f>SUMIFS('ДДС месяц'!$E:$E,'ДДС месяц'!$F:$F,$A$1,'ДДС месяц'!$J:$J,$A112,'ДДС месяц'!$C:$C,M$2)</f>
        <v>0</v>
      </c>
    </row>
    <row r="113" hidden="1">
      <c r="A113" s="30"/>
      <c r="B113" s="31">
        <f>SUMIFS('ДДС месяц'!$E:$E,'ДДС месяц'!$F:$F,$A$1,'ДДС месяц'!$J:$J,$A113,'ДДС месяц'!$C:$C,B$2)</f>
        <v>0</v>
      </c>
      <c r="C113" s="31">
        <f>SUMIFS('ДДС месяц'!$E:$E,'ДДС месяц'!$F:$F,$A$1,'ДДС месяц'!$J:$J,$A113,'ДДС месяц'!$C:$C,C$2)</f>
        <v>0</v>
      </c>
      <c r="D113" s="31">
        <f>SUMIFS('ДДС месяц'!$E:$E,'ДДС месяц'!$F:$F,$A$1,'ДДС месяц'!$J:$J,$A113,'ДДС месяц'!$C:$C,D$2)</f>
        <v>0</v>
      </c>
      <c r="E113" s="31">
        <f>SUMIFS('ДДС месяц'!$E:$E,'ДДС месяц'!$F:$F,$A$1,'ДДС месяц'!$J:$J,$A113,'ДДС месяц'!$C:$C,E$2)</f>
        <v>0</v>
      </c>
      <c r="F113" s="31">
        <f>SUMIFS('ДДС месяц'!$E:$E,'ДДС месяц'!$F:$F,$A$1,'ДДС месяц'!$J:$J,$A113,'ДДС месяц'!$C:$C,F$2)</f>
        <v>0</v>
      </c>
      <c r="G113" s="31">
        <f>SUMIFS('ДДС месяц'!$E:$E,'ДДС месяц'!$F:$F,$A$1,'ДДС месяц'!$J:$J,$A113,'ДДС месяц'!$C:$C,G$2)</f>
        <v>0</v>
      </c>
      <c r="H113" s="31">
        <f>SUMIFS('ДДС месяц'!$E:$E,'ДДС месяц'!$F:$F,$A$1,'ДДС месяц'!$J:$J,$A113,'ДДС месяц'!$C:$C,H$2)</f>
        <v>0</v>
      </c>
      <c r="I113" s="31">
        <f>SUMIFS('ДДС месяц'!$E:$E,'ДДС месяц'!$F:$F,$A$1,'ДДС месяц'!$J:$J,$A113,'ДДС месяц'!$C:$C,I$2)</f>
        <v>0</v>
      </c>
      <c r="J113" s="31">
        <f>SUMIFS('ДДС месяц'!$E:$E,'ДДС месяц'!$F:$F,$A$1,'ДДС месяц'!$J:$J,$A113,'ДДС месяц'!$C:$C,J$2)</f>
        <v>0</v>
      </c>
      <c r="K113" s="31">
        <f>SUMIFS('ДДС месяц'!$E:$E,'ДДС месяц'!$F:$F,$A$1,'ДДС месяц'!$J:$J,$A113,'ДДС месяц'!$C:$C,K$2)</f>
        <v>0</v>
      </c>
      <c r="L113" s="31">
        <f>SUMIFS('ДДС месяц'!$E:$E,'ДДС месяц'!$F:$F,$A$1,'ДДС месяц'!$J:$J,$A113,'ДДС месяц'!$C:$C,L$2)</f>
        <v>0</v>
      </c>
      <c r="M113" s="31">
        <f>SUMIFS('ДДС месяц'!$E:$E,'ДДС месяц'!$F:$F,$A$1,'ДДС месяц'!$J:$J,$A113,'ДДС месяц'!$C:$C,M$2)</f>
        <v>0</v>
      </c>
    </row>
    <row r="114" hidden="1">
      <c r="A114" s="30"/>
      <c r="B114" s="31">
        <f>SUMIFS('ДДС месяц'!$E:$E,'ДДС месяц'!$F:$F,$A$1,'ДДС месяц'!$J:$J,$A114,'ДДС месяц'!$C:$C,B$2)</f>
        <v>0</v>
      </c>
      <c r="C114" s="31">
        <f>SUMIFS('ДДС месяц'!$E:$E,'ДДС месяц'!$F:$F,$A$1,'ДДС месяц'!$J:$J,$A114,'ДДС месяц'!$C:$C,C$2)</f>
        <v>0</v>
      </c>
      <c r="D114" s="31">
        <f>SUMIFS('ДДС месяц'!$E:$E,'ДДС месяц'!$F:$F,$A$1,'ДДС месяц'!$J:$J,$A114,'ДДС месяц'!$C:$C,D$2)</f>
        <v>0</v>
      </c>
      <c r="E114" s="31">
        <f>SUMIFS('ДДС месяц'!$E:$E,'ДДС месяц'!$F:$F,$A$1,'ДДС месяц'!$J:$J,$A114,'ДДС месяц'!$C:$C,E$2)</f>
        <v>0</v>
      </c>
      <c r="F114" s="31">
        <f>SUMIFS('ДДС месяц'!$E:$E,'ДДС месяц'!$F:$F,$A$1,'ДДС месяц'!$J:$J,$A114,'ДДС месяц'!$C:$C,F$2)</f>
        <v>0</v>
      </c>
      <c r="G114" s="31">
        <f>SUMIFS('ДДС месяц'!$E:$E,'ДДС месяц'!$F:$F,$A$1,'ДДС месяц'!$J:$J,$A114,'ДДС месяц'!$C:$C,G$2)</f>
        <v>0</v>
      </c>
      <c r="H114" s="31">
        <f>SUMIFS('ДДС месяц'!$E:$E,'ДДС месяц'!$F:$F,$A$1,'ДДС месяц'!$J:$J,$A114,'ДДС месяц'!$C:$C,H$2)</f>
        <v>0</v>
      </c>
      <c r="I114" s="31">
        <f>SUMIFS('ДДС месяц'!$E:$E,'ДДС месяц'!$F:$F,$A$1,'ДДС месяц'!$J:$J,$A114,'ДДС месяц'!$C:$C,I$2)</f>
        <v>0</v>
      </c>
      <c r="J114" s="31">
        <f>SUMIFS('ДДС месяц'!$E:$E,'ДДС месяц'!$F:$F,$A$1,'ДДС месяц'!$J:$J,$A114,'ДДС месяц'!$C:$C,J$2)</f>
        <v>0</v>
      </c>
      <c r="K114" s="31">
        <f>SUMIFS('ДДС месяц'!$E:$E,'ДДС месяц'!$F:$F,$A$1,'ДДС месяц'!$J:$J,$A114,'ДДС месяц'!$C:$C,K$2)</f>
        <v>0</v>
      </c>
      <c r="L114" s="31">
        <f>SUMIFS('ДДС месяц'!$E:$E,'ДДС месяц'!$F:$F,$A$1,'ДДС месяц'!$J:$J,$A114,'ДДС месяц'!$C:$C,L$2)</f>
        <v>0</v>
      </c>
      <c r="M114" s="31">
        <f>SUMIFS('ДДС месяц'!$E:$E,'ДДС месяц'!$F:$F,$A$1,'ДДС месяц'!$J:$J,$A114,'ДДС месяц'!$C:$C,M$2)</f>
        <v>0</v>
      </c>
    </row>
    <row r="115" hidden="1">
      <c r="A115" s="30"/>
      <c r="B115" s="31">
        <f>SUMIFS('ДДС месяц'!$E:$E,'ДДС месяц'!$F:$F,$A$1,'ДДС месяц'!$J:$J,$A115,'ДДС месяц'!$C:$C,B$2)</f>
        <v>0</v>
      </c>
      <c r="C115" s="31">
        <f>SUMIFS('ДДС месяц'!$E:$E,'ДДС месяц'!$F:$F,$A$1,'ДДС месяц'!$J:$J,$A115,'ДДС месяц'!$C:$C,C$2)</f>
        <v>0</v>
      </c>
      <c r="D115" s="31">
        <f>SUMIFS('ДДС месяц'!$E:$E,'ДДС месяц'!$F:$F,$A$1,'ДДС месяц'!$J:$J,$A115,'ДДС месяц'!$C:$C,D$2)</f>
        <v>0</v>
      </c>
      <c r="E115" s="31">
        <f>SUMIFS('ДДС месяц'!$E:$E,'ДДС месяц'!$F:$F,$A$1,'ДДС месяц'!$J:$J,$A115,'ДДС месяц'!$C:$C,E$2)</f>
        <v>0</v>
      </c>
      <c r="F115" s="31">
        <f>SUMIFS('ДДС месяц'!$E:$E,'ДДС месяц'!$F:$F,$A$1,'ДДС месяц'!$J:$J,$A115,'ДДС месяц'!$C:$C,F$2)</f>
        <v>0</v>
      </c>
      <c r="G115" s="31">
        <f>SUMIFS('ДДС месяц'!$E:$E,'ДДС месяц'!$F:$F,$A$1,'ДДС месяц'!$J:$J,$A115,'ДДС месяц'!$C:$C,G$2)</f>
        <v>0</v>
      </c>
      <c r="H115" s="31">
        <f>SUMIFS('ДДС месяц'!$E:$E,'ДДС месяц'!$F:$F,$A$1,'ДДС месяц'!$J:$J,$A115,'ДДС месяц'!$C:$C,H$2)</f>
        <v>0</v>
      </c>
      <c r="I115" s="31">
        <f>SUMIFS('ДДС месяц'!$E:$E,'ДДС месяц'!$F:$F,$A$1,'ДДС месяц'!$J:$J,$A115,'ДДС месяц'!$C:$C,I$2)</f>
        <v>0</v>
      </c>
      <c r="J115" s="31">
        <f>SUMIFS('ДДС месяц'!$E:$E,'ДДС месяц'!$F:$F,$A$1,'ДДС месяц'!$J:$J,$A115,'ДДС месяц'!$C:$C,J$2)</f>
        <v>0</v>
      </c>
      <c r="K115" s="31">
        <f>SUMIFS('ДДС месяц'!$E:$E,'ДДС месяц'!$F:$F,$A$1,'ДДС месяц'!$J:$J,$A115,'ДДС месяц'!$C:$C,K$2)</f>
        <v>0</v>
      </c>
      <c r="L115" s="31">
        <f>SUMIFS('ДДС месяц'!$E:$E,'ДДС месяц'!$F:$F,$A$1,'ДДС месяц'!$J:$J,$A115,'ДДС месяц'!$C:$C,L$2)</f>
        <v>0</v>
      </c>
      <c r="M115" s="31">
        <f>SUMIFS('ДДС месяц'!$E:$E,'ДДС месяц'!$F:$F,$A$1,'ДДС месяц'!$J:$J,$A115,'ДДС месяц'!$C:$C,M$2)</f>
        <v>0</v>
      </c>
    </row>
    <row r="116">
      <c r="A116" s="25" t="s">
        <v>50</v>
      </c>
      <c r="B116" s="26">
        <f t="shared" ref="B116:M116" si="3">SUM(B117:B206)</f>
        <v>0</v>
      </c>
      <c r="C116" s="26">
        <f t="shared" si="3"/>
        <v>0</v>
      </c>
      <c r="D116" s="26">
        <f t="shared" si="3"/>
        <v>0</v>
      </c>
      <c r="E116" s="26">
        <f t="shared" si="3"/>
        <v>0</v>
      </c>
      <c r="F116" s="26">
        <f t="shared" si="3"/>
        <v>0</v>
      </c>
      <c r="G116" s="26">
        <f t="shared" si="3"/>
        <v>0</v>
      </c>
      <c r="H116" s="26">
        <f t="shared" si="3"/>
        <v>0</v>
      </c>
      <c r="I116" s="26">
        <f t="shared" si="3"/>
        <v>0</v>
      </c>
      <c r="J116" s="26">
        <f t="shared" si="3"/>
        <v>0</v>
      </c>
      <c r="K116" s="26">
        <f t="shared" si="3"/>
        <v>0</v>
      </c>
      <c r="L116" s="26">
        <f t="shared" si="3"/>
        <v>0</v>
      </c>
      <c r="M116" s="26">
        <f t="shared" si="3"/>
        <v>0</v>
      </c>
    </row>
    <row r="117">
      <c r="A117" s="30" t="str">
        <f>IFERROR(__xludf.DUMMYFUNCTION("FILTER({'ДДС статьи'!A:A}, {'ДДС статьи'!D:D} = ""Финансовая"")"),"Получение кредитов и займов")</f>
        <v>Получение кредитов и займов</v>
      </c>
      <c r="B117" s="31">
        <f>SUMIFS('ДДС месяц'!$E:$E,'ДДС месяц'!$F:$F,$A$1,'ДДС месяц'!$J:$J,$A117,'ДДС месяц'!$C:$C,B$2)</f>
        <v>0</v>
      </c>
      <c r="C117" s="31">
        <f>SUMIFS('ДДС месяц'!$E:$E,'ДДС месяц'!$F:$F,$A$1,'ДДС месяц'!$J:$J,$A117,'ДДС месяц'!$C:$C,C$2)</f>
        <v>0</v>
      </c>
      <c r="D117" s="31">
        <f>SUMIFS('ДДС месяц'!$E:$E,'ДДС месяц'!$F:$F,$A$1,'ДДС месяц'!$J:$J,$A117,'ДДС месяц'!$C:$C,D$2)</f>
        <v>0</v>
      </c>
      <c r="E117" s="31">
        <f>SUMIFS('ДДС месяц'!$E:$E,'ДДС месяц'!$F:$F,$A$1,'ДДС месяц'!$J:$J,$A117,'ДДС месяц'!$C:$C,E$2)</f>
        <v>0</v>
      </c>
      <c r="F117" s="31">
        <f>SUMIFS('ДДС месяц'!$E:$E,'ДДС месяц'!$F:$F,$A$1,'ДДС месяц'!$J:$J,$A117,'ДДС месяц'!$C:$C,F$2)</f>
        <v>0</v>
      </c>
      <c r="G117" s="31">
        <f>SUMIFS('ДДС месяц'!$E:$E,'ДДС месяц'!$F:$F,$A$1,'ДДС месяц'!$J:$J,$A117,'ДДС месяц'!$C:$C,G$2)</f>
        <v>0</v>
      </c>
      <c r="H117" s="31">
        <f>SUMIFS('ДДС месяц'!$E:$E,'ДДС месяц'!$F:$F,$A$1,'ДДС месяц'!$J:$J,$A117,'ДДС месяц'!$C:$C,H$2)</f>
        <v>0</v>
      </c>
      <c r="I117" s="31">
        <f>SUMIFS('ДДС месяц'!$E:$E,'ДДС месяц'!$F:$F,$A$1,'ДДС месяц'!$J:$J,$A117,'ДДС месяц'!$C:$C,I$2)</f>
        <v>0</v>
      </c>
      <c r="J117" s="31">
        <f>SUMIFS('ДДС месяц'!$E:$E,'ДДС месяц'!$F:$F,$A$1,'ДДС месяц'!$J:$J,$A117,'ДДС месяц'!$C:$C,J$2)</f>
        <v>0</v>
      </c>
      <c r="K117" s="31">
        <f>SUMIFS('ДДС месяц'!$E:$E,'ДДС месяц'!$F:$F,$A$1,'ДДС месяц'!$J:$J,$A117,'ДДС месяц'!$C:$C,K$2)</f>
        <v>0</v>
      </c>
      <c r="L117" s="31">
        <f>SUMIFS('ДДС месяц'!$E:$E,'ДДС месяц'!$F:$F,$A$1,'ДДС месяц'!$J:$J,$A117,'ДДС месяц'!$C:$C,L$2)</f>
        <v>0</v>
      </c>
      <c r="M117" s="31">
        <f>SUMIFS('ДДС месяц'!$E:$E,'ДДС месяц'!$F:$F,$A$1,'ДДС месяц'!$J:$J,$A117,'ДДС месяц'!$C:$C,M$2)</f>
        <v>0</v>
      </c>
    </row>
    <row r="118">
      <c r="A118" s="30" t="str">
        <f>IFERROR(__xludf.DUMMYFUNCTION("""COMPUTED_VALUE"""),"Получение денежных вкладов собственников (участников)")</f>
        <v>Получение денежных вкладов собственников (участников)</v>
      </c>
      <c r="B118" s="31">
        <f>SUMIFS('ДДС месяц'!$E:$E,'ДДС месяц'!$F:$F,$A$1,'ДДС месяц'!$J:$J,$A118,'ДДС месяц'!$C:$C,B$2)</f>
        <v>0</v>
      </c>
      <c r="C118" s="31">
        <f>SUMIFS('ДДС месяц'!$E:$E,'ДДС месяц'!$F:$F,$A$1,'ДДС месяц'!$J:$J,$A118,'ДДС месяц'!$C:$C,C$2)</f>
        <v>0</v>
      </c>
      <c r="D118" s="31">
        <f>SUMIFS('ДДС месяц'!$E:$E,'ДДС месяц'!$F:$F,$A$1,'ДДС месяц'!$J:$J,$A118,'ДДС месяц'!$C:$C,D$2)</f>
        <v>0</v>
      </c>
      <c r="E118" s="31">
        <f>SUMIFS('ДДС месяц'!$E:$E,'ДДС месяц'!$F:$F,$A$1,'ДДС месяц'!$J:$J,$A118,'ДДС месяц'!$C:$C,E$2)</f>
        <v>0</v>
      </c>
      <c r="F118" s="31">
        <f>SUMIFS('ДДС месяц'!$E:$E,'ДДС месяц'!$F:$F,$A$1,'ДДС месяц'!$J:$J,$A118,'ДДС месяц'!$C:$C,F$2)</f>
        <v>0</v>
      </c>
      <c r="G118" s="31">
        <f>SUMIFS('ДДС месяц'!$E:$E,'ДДС месяц'!$F:$F,$A$1,'ДДС месяц'!$J:$J,$A118,'ДДС месяц'!$C:$C,G$2)</f>
        <v>0</v>
      </c>
      <c r="H118" s="31">
        <f>SUMIFS('ДДС месяц'!$E:$E,'ДДС месяц'!$F:$F,$A$1,'ДДС месяц'!$J:$J,$A118,'ДДС месяц'!$C:$C,H$2)</f>
        <v>0</v>
      </c>
      <c r="I118" s="31">
        <f>SUMIFS('ДДС месяц'!$E:$E,'ДДС месяц'!$F:$F,$A$1,'ДДС месяц'!$J:$J,$A118,'ДДС месяц'!$C:$C,I$2)</f>
        <v>0</v>
      </c>
      <c r="J118" s="31">
        <f>SUMIFS('ДДС месяц'!$E:$E,'ДДС месяц'!$F:$F,$A$1,'ДДС месяц'!$J:$J,$A118,'ДДС месяц'!$C:$C,J$2)</f>
        <v>0</v>
      </c>
      <c r="K118" s="31">
        <f>SUMIFS('ДДС месяц'!$E:$E,'ДДС месяц'!$F:$F,$A$1,'ДДС месяц'!$J:$J,$A118,'ДДС месяц'!$C:$C,K$2)</f>
        <v>0</v>
      </c>
      <c r="L118" s="31">
        <f>SUMIFS('ДДС месяц'!$E:$E,'ДДС месяц'!$F:$F,$A$1,'ДДС месяц'!$J:$J,$A118,'ДДС месяц'!$C:$C,L$2)</f>
        <v>0</v>
      </c>
      <c r="M118" s="31">
        <f>SUMIFS('ДДС месяц'!$E:$E,'ДДС месяц'!$F:$F,$A$1,'ДДС месяц'!$J:$J,$A118,'ДДС месяц'!$C:$C,M$2)</f>
        <v>0</v>
      </c>
    </row>
    <row r="119">
      <c r="A119" s="30" t="str">
        <f>IFERROR(__xludf.DUMMYFUNCTION("""COMPUTED_VALUE"""),"Прочие поступл. от фин. операций")</f>
        <v>Прочие поступл. от фин. операций</v>
      </c>
      <c r="B119" s="31">
        <f>SUMIFS('ДДС месяц'!$E:$E,'ДДС месяц'!$F:$F,$A$1,'ДДС месяц'!$J:$J,$A119,'ДДС месяц'!$C:$C,B$2)</f>
        <v>0</v>
      </c>
      <c r="C119" s="31">
        <f>SUMIFS('ДДС месяц'!$E:$E,'ДДС месяц'!$F:$F,$A$1,'ДДС месяц'!$J:$J,$A119,'ДДС месяц'!$C:$C,C$2)</f>
        <v>0</v>
      </c>
      <c r="D119" s="31">
        <f>SUMIFS('ДДС месяц'!$E:$E,'ДДС месяц'!$F:$F,$A$1,'ДДС месяц'!$J:$J,$A119,'ДДС месяц'!$C:$C,D$2)</f>
        <v>0</v>
      </c>
      <c r="E119" s="31">
        <f>SUMIFS('ДДС месяц'!$E:$E,'ДДС месяц'!$F:$F,$A$1,'ДДС месяц'!$J:$J,$A119,'ДДС месяц'!$C:$C,E$2)</f>
        <v>0</v>
      </c>
      <c r="F119" s="31">
        <f>SUMIFS('ДДС месяц'!$E:$E,'ДДС месяц'!$F:$F,$A$1,'ДДС месяц'!$J:$J,$A119,'ДДС месяц'!$C:$C,F$2)</f>
        <v>0</v>
      </c>
      <c r="G119" s="31">
        <f>SUMIFS('ДДС месяц'!$E:$E,'ДДС месяц'!$F:$F,$A$1,'ДДС месяц'!$J:$J,$A119,'ДДС месяц'!$C:$C,G$2)</f>
        <v>0</v>
      </c>
      <c r="H119" s="31">
        <f>SUMIFS('ДДС месяц'!$E:$E,'ДДС месяц'!$F:$F,$A$1,'ДДС месяц'!$J:$J,$A119,'ДДС месяц'!$C:$C,H$2)</f>
        <v>0</v>
      </c>
      <c r="I119" s="31">
        <f>SUMIFS('ДДС месяц'!$E:$E,'ДДС месяц'!$F:$F,$A$1,'ДДС месяц'!$J:$J,$A119,'ДДС месяц'!$C:$C,I$2)</f>
        <v>0</v>
      </c>
      <c r="J119" s="31">
        <f>SUMIFS('ДДС месяц'!$E:$E,'ДДС месяц'!$F:$F,$A$1,'ДДС месяц'!$J:$J,$A119,'ДДС месяц'!$C:$C,J$2)</f>
        <v>0</v>
      </c>
      <c r="K119" s="31">
        <f>SUMIFS('ДДС месяц'!$E:$E,'ДДС месяц'!$F:$F,$A$1,'ДДС месяц'!$J:$J,$A119,'ДДС месяц'!$C:$C,K$2)</f>
        <v>0</v>
      </c>
      <c r="L119" s="31">
        <f>SUMIFS('ДДС месяц'!$E:$E,'ДДС месяц'!$F:$F,$A$1,'ДДС месяц'!$J:$J,$A119,'ДДС месяц'!$C:$C,L$2)</f>
        <v>0</v>
      </c>
      <c r="M119" s="31">
        <f>SUMIFS('ДДС месяц'!$E:$E,'ДДС месяц'!$F:$F,$A$1,'ДДС месяц'!$J:$J,$A119,'ДДС месяц'!$C:$C,M$2)</f>
        <v>0</v>
      </c>
    </row>
    <row r="120">
      <c r="A120" s="30" t="str">
        <f>IFERROR(__xludf.DUMMYFUNCTION("""COMPUTED_VALUE"""),"Выплаты по потребительскому кредиту")</f>
        <v>Выплаты по потребительскому кредиту</v>
      </c>
      <c r="B120" s="31">
        <f>SUMIFS('ДДС месяц'!$E:$E,'ДДС месяц'!$F:$F,$A$1,'ДДС месяц'!$J:$J,$A120,'ДДС месяц'!$C:$C,B$2)</f>
        <v>0</v>
      </c>
      <c r="C120" s="31">
        <f>SUMIFS('ДДС месяц'!$E:$E,'ДДС месяц'!$F:$F,$A$1,'ДДС месяц'!$J:$J,$A120,'ДДС месяц'!$C:$C,C$2)</f>
        <v>0</v>
      </c>
      <c r="D120" s="31">
        <f>SUMIFS('ДДС месяц'!$E:$E,'ДДС месяц'!$F:$F,$A$1,'ДДС месяц'!$J:$J,$A120,'ДДС месяц'!$C:$C,D$2)</f>
        <v>0</v>
      </c>
      <c r="E120" s="31">
        <f>SUMIFS('ДДС месяц'!$E:$E,'ДДС месяц'!$F:$F,$A$1,'ДДС месяц'!$J:$J,$A120,'ДДС месяц'!$C:$C,E$2)</f>
        <v>0</v>
      </c>
      <c r="F120" s="31">
        <f>SUMIFS('ДДС месяц'!$E:$E,'ДДС месяц'!$F:$F,$A$1,'ДДС месяц'!$J:$J,$A120,'ДДС месяц'!$C:$C,F$2)</f>
        <v>0</v>
      </c>
      <c r="G120" s="31">
        <f>SUMIFS('ДДС месяц'!$E:$E,'ДДС месяц'!$F:$F,$A$1,'ДДС месяц'!$J:$J,$A120,'ДДС месяц'!$C:$C,G$2)</f>
        <v>0</v>
      </c>
      <c r="H120" s="31">
        <f>SUMIFS('ДДС месяц'!$E:$E,'ДДС месяц'!$F:$F,$A$1,'ДДС месяц'!$J:$J,$A120,'ДДС месяц'!$C:$C,H$2)</f>
        <v>0</v>
      </c>
      <c r="I120" s="31">
        <f>SUMIFS('ДДС месяц'!$E:$E,'ДДС месяц'!$F:$F,$A$1,'ДДС месяц'!$J:$J,$A120,'ДДС месяц'!$C:$C,I$2)</f>
        <v>0</v>
      </c>
      <c r="J120" s="31">
        <f>SUMIFS('ДДС месяц'!$E:$E,'ДДС месяц'!$F:$F,$A$1,'ДДС месяц'!$J:$J,$A120,'ДДС месяц'!$C:$C,J$2)</f>
        <v>0</v>
      </c>
      <c r="K120" s="31">
        <f>SUMIFS('ДДС месяц'!$E:$E,'ДДС месяц'!$F:$F,$A$1,'ДДС месяц'!$J:$J,$A120,'ДДС месяц'!$C:$C,K$2)</f>
        <v>0</v>
      </c>
      <c r="L120" s="31">
        <f>SUMIFS('ДДС месяц'!$E:$E,'ДДС месяц'!$F:$F,$A$1,'ДДС месяц'!$J:$J,$A120,'ДДС месяц'!$C:$C,L$2)</f>
        <v>0</v>
      </c>
      <c r="M120" s="31">
        <f>SUMIFS('ДДС месяц'!$E:$E,'ДДС месяц'!$F:$F,$A$1,'ДДС месяц'!$J:$J,$A120,'ДДС месяц'!$C:$C,M$2)</f>
        <v>0</v>
      </c>
    </row>
    <row r="121">
      <c r="A121" s="30" t="str">
        <f>IFERROR(__xludf.DUMMYFUNCTION("""COMPUTED_VALUE"""),"Платежи на уплату дивидендов и иных платежей по распределению прибыли в пользу собственников (участников)")</f>
        <v>Платежи на уплату дивидендов и иных платежей по распределению прибыли в пользу собственников (участников)</v>
      </c>
      <c r="B121" s="31">
        <f>SUMIFS('ДДС месяц'!$E:$E,'ДДС месяц'!$F:$F,$A$1,'ДДС месяц'!$J:$J,$A121,'ДДС месяц'!$C:$C,B$2)</f>
        <v>0</v>
      </c>
      <c r="C121" s="31">
        <f>SUMIFS('ДДС месяц'!$E:$E,'ДДС месяц'!$F:$F,$A$1,'ДДС месяц'!$J:$J,$A121,'ДДС месяц'!$C:$C,C$2)</f>
        <v>0</v>
      </c>
      <c r="D121" s="31">
        <f>SUMIFS('ДДС месяц'!$E:$E,'ДДС месяц'!$F:$F,$A$1,'ДДС месяц'!$J:$J,$A121,'ДДС месяц'!$C:$C,D$2)</f>
        <v>0</v>
      </c>
      <c r="E121" s="31">
        <f>SUMIFS('ДДС месяц'!$E:$E,'ДДС месяц'!$F:$F,$A$1,'ДДС месяц'!$J:$J,$A121,'ДДС месяц'!$C:$C,E$2)</f>
        <v>0</v>
      </c>
      <c r="F121" s="31">
        <f>SUMIFS('ДДС месяц'!$E:$E,'ДДС месяц'!$F:$F,$A$1,'ДДС месяц'!$J:$J,$A121,'ДДС месяц'!$C:$C,F$2)</f>
        <v>0</v>
      </c>
      <c r="G121" s="31">
        <f>SUMIFS('ДДС месяц'!$E:$E,'ДДС месяц'!$F:$F,$A$1,'ДДС месяц'!$J:$J,$A121,'ДДС месяц'!$C:$C,G$2)</f>
        <v>0</v>
      </c>
      <c r="H121" s="31">
        <f>SUMIFS('ДДС месяц'!$E:$E,'ДДС месяц'!$F:$F,$A$1,'ДДС месяц'!$J:$J,$A121,'ДДС месяц'!$C:$C,H$2)</f>
        <v>0</v>
      </c>
      <c r="I121" s="31">
        <f>SUMIFS('ДДС месяц'!$E:$E,'ДДС месяц'!$F:$F,$A$1,'ДДС месяц'!$J:$J,$A121,'ДДС месяц'!$C:$C,I$2)</f>
        <v>0</v>
      </c>
      <c r="J121" s="31">
        <f>SUMIFS('ДДС месяц'!$E:$E,'ДДС месяц'!$F:$F,$A$1,'ДДС месяц'!$J:$J,$A121,'ДДС месяц'!$C:$C,J$2)</f>
        <v>0</v>
      </c>
      <c r="K121" s="31">
        <f>SUMIFS('ДДС месяц'!$E:$E,'ДДС месяц'!$F:$F,$A$1,'ДДС месяц'!$J:$J,$A121,'ДДС месяц'!$C:$C,K$2)</f>
        <v>0</v>
      </c>
      <c r="L121" s="31">
        <f>SUMIFS('ДДС месяц'!$E:$E,'ДДС месяц'!$F:$F,$A$1,'ДДС месяц'!$J:$J,$A121,'ДДС месяц'!$C:$C,L$2)</f>
        <v>0</v>
      </c>
      <c r="M121" s="31">
        <f>SUMIFS('ДДС месяц'!$E:$E,'ДДС месяц'!$F:$F,$A$1,'ДДС месяц'!$J:$J,$A121,'ДДС месяц'!$C:$C,M$2)</f>
        <v>0</v>
      </c>
    </row>
    <row r="122">
      <c r="A122" s="30"/>
      <c r="B122" s="31">
        <f>SUMIFS('ДДС месяц'!$E:$E,'ДДС месяц'!$F:$F,$A$1,'ДДС месяц'!$J:$J,$A122,'ДДС месяц'!$C:$C,B$2)</f>
        <v>0</v>
      </c>
      <c r="C122" s="31">
        <f>SUMIFS('ДДС месяц'!$E:$E,'ДДС месяц'!$F:$F,$A$1,'ДДС месяц'!$J:$J,$A122,'ДДС месяц'!$C:$C,C$2)</f>
        <v>0</v>
      </c>
      <c r="D122" s="31">
        <f>SUMIFS('ДДС месяц'!$E:$E,'ДДС месяц'!$F:$F,$A$1,'ДДС месяц'!$J:$J,$A122,'ДДС месяц'!$C:$C,D$2)</f>
        <v>0</v>
      </c>
      <c r="E122" s="31">
        <f>SUMIFS('ДДС месяц'!$E:$E,'ДДС месяц'!$F:$F,$A$1,'ДДС месяц'!$J:$J,$A122,'ДДС месяц'!$C:$C,E$2)</f>
        <v>0</v>
      </c>
      <c r="F122" s="31">
        <f>SUMIFS('ДДС месяц'!$E:$E,'ДДС месяц'!$F:$F,$A$1,'ДДС месяц'!$J:$J,$A122,'ДДС месяц'!$C:$C,F$2)</f>
        <v>0</v>
      </c>
      <c r="G122" s="31">
        <f>SUMIFS('ДДС месяц'!$E:$E,'ДДС месяц'!$F:$F,$A$1,'ДДС месяц'!$J:$J,$A122,'ДДС месяц'!$C:$C,G$2)</f>
        <v>0</v>
      </c>
      <c r="H122" s="31">
        <f>SUMIFS('ДДС месяц'!$E:$E,'ДДС месяц'!$F:$F,$A$1,'ДДС месяц'!$J:$J,$A122,'ДДС месяц'!$C:$C,H$2)</f>
        <v>0</v>
      </c>
      <c r="I122" s="31">
        <f>SUMIFS('ДДС месяц'!$E:$E,'ДДС месяц'!$F:$F,$A$1,'ДДС месяц'!$J:$J,$A122,'ДДС месяц'!$C:$C,I$2)</f>
        <v>0</v>
      </c>
      <c r="J122" s="31">
        <f>SUMIFS('ДДС месяц'!$E:$E,'ДДС месяц'!$F:$F,$A$1,'ДДС месяц'!$J:$J,$A122,'ДДС месяц'!$C:$C,J$2)</f>
        <v>0</v>
      </c>
      <c r="K122" s="31">
        <f>SUMIFS('ДДС месяц'!$E:$E,'ДДС месяц'!$F:$F,$A$1,'ДДС месяц'!$J:$J,$A122,'ДДС месяц'!$C:$C,K$2)</f>
        <v>0</v>
      </c>
      <c r="L122" s="31">
        <f>SUMIFS('ДДС месяц'!$E:$E,'ДДС месяц'!$F:$F,$A$1,'ДДС месяц'!$J:$J,$A122,'ДДС месяц'!$C:$C,L$2)</f>
        <v>0</v>
      </c>
      <c r="M122" s="31">
        <f>SUMIFS('ДДС месяц'!$E:$E,'ДДС месяц'!$F:$F,$A$1,'ДДС месяц'!$J:$J,$A122,'ДДС месяц'!$C:$C,M$2)</f>
        <v>0</v>
      </c>
    </row>
    <row r="123" hidden="1">
      <c r="A123" s="30"/>
      <c r="B123" s="31">
        <f>SUMIFS('ДДС месяц'!$E:$E,'ДДС месяц'!$F:$F,$A$1,'ДДС месяц'!$J:$J,$A123,'ДДС месяц'!$C:$C,B$2)</f>
        <v>0</v>
      </c>
      <c r="C123" s="31">
        <f>SUMIFS('ДДС месяц'!$E:$E,'ДДС месяц'!$F:$F,$A$1,'ДДС месяц'!$J:$J,$A123,'ДДС месяц'!$C:$C,C$2)</f>
        <v>0</v>
      </c>
      <c r="D123" s="31">
        <f>SUMIFS('ДДС месяц'!$E:$E,'ДДС месяц'!$F:$F,$A$1,'ДДС месяц'!$J:$J,$A123,'ДДС месяц'!$C:$C,D$2)</f>
        <v>0</v>
      </c>
      <c r="E123" s="31">
        <f>SUMIFS('ДДС месяц'!$E:$E,'ДДС месяц'!$F:$F,$A$1,'ДДС месяц'!$J:$J,$A123,'ДДС месяц'!$C:$C,E$2)</f>
        <v>0</v>
      </c>
      <c r="F123" s="31">
        <f>SUMIFS('ДДС месяц'!$E:$E,'ДДС месяц'!$F:$F,$A$1,'ДДС месяц'!$J:$J,$A123,'ДДС месяц'!$C:$C,F$2)</f>
        <v>0</v>
      </c>
      <c r="G123" s="31">
        <f>SUMIFS('ДДС месяц'!$E:$E,'ДДС месяц'!$F:$F,$A$1,'ДДС месяц'!$J:$J,$A123,'ДДС месяц'!$C:$C,G$2)</f>
        <v>0</v>
      </c>
      <c r="H123" s="31">
        <f>SUMIFS('ДДС месяц'!$E:$E,'ДДС месяц'!$F:$F,$A$1,'ДДС месяц'!$J:$J,$A123,'ДДС месяц'!$C:$C,H$2)</f>
        <v>0</v>
      </c>
      <c r="I123" s="31">
        <f>SUMIFS('ДДС месяц'!$E:$E,'ДДС месяц'!$F:$F,$A$1,'ДДС месяц'!$J:$J,$A123,'ДДС месяц'!$C:$C,I$2)</f>
        <v>0</v>
      </c>
      <c r="J123" s="31">
        <f>SUMIFS('ДДС месяц'!$E:$E,'ДДС месяц'!$F:$F,$A$1,'ДДС месяц'!$J:$J,$A123,'ДДС месяц'!$C:$C,J$2)</f>
        <v>0</v>
      </c>
      <c r="K123" s="31">
        <f>SUMIFS('ДДС месяц'!$E:$E,'ДДС месяц'!$F:$F,$A$1,'ДДС месяц'!$J:$J,$A123,'ДДС месяц'!$C:$C,K$2)</f>
        <v>0</v>
      </c>
      <c r="L123" s="31">
        <f>SUMIFS('ДДС месяц'!$E:$E,'ДДС месяц'!$F:$F,$A$1,'ДДС месяц'!$J:$J,$A123,'ДДС месяц'!$C:$C,L$2)</f>
        <v>0</v>
      </c>
      <c r="M123" s="31">
        <f>SUMIFS('ДДС месяц'!$E:$E,'ДДС месяц'!$F:$F,$A$1,'ДДС месяц'!$J:$J,$A123,'ДДС месяц'!$C:$C,M$2)</f>
        <v>0</v>
      </c>
    </row>
    <row r="124" hidden="1">
      <c r="A124" s="30"/>
      <c r="B124" s="31">
        <f>SUMIFS('ДДС месяц'!$E:$E,'ДДС месяц'!$F:$F,$A$1,'ДДС месяц'!$J:$J,$A124,'ДДС месяц'!$C:$C,B$2)</f>
        <v>0</v>
      </c>
      <c r="C124" s="31">
        <f>SUMIFS('ДДС месяц'!$E:$E,'ДДС месяц'!$F:$F,$A$1,'ДДС месяц'!$J:$J,$A124,'ДДС месяц'!$C:$C,C$2)</f>
        <v>0</v>
      </c>
      <c r="D124" s="31">
        <f>SUMIFS('ДДС месяц'!$E:$E,'ДДС месяц'!$F:$F,$A$1,'ДДС месяц'!$J:$J,$A124,'ДДС месяц'!$C:$C,D$2)</f>
        <v>0</v>
      </c>
      <c r="E124" s="31">
        <f>SUMIFS('ДДС месяц'!$E:$E,'ДДС месяц'!$F:$F,$A$1,'ДДС месяц'!$J:$J,$A124,'ДДС месяц'!$C:$C,E$2)</f>
        <v>0</v>
      </c>
      <c r="F124" s="31">
        <f>SUMIFS('ДДС месяц'!$E:$E,'ДДС месяц'!$F:$F,$A$1,'ДДС месяц'!$J:$J,$A124,'ДДС месяц'!$C:$C,F$2)</f>
        <v>0</v>
      </c>
      <c r="G124" s="31">
        <f>SUMIFS('ДДС месяц'!$E:$E,'ДДС месяц'!$F:$F,$A$1,'ДДС месяц'!$J:$J,$A124,'ДДС месяц'!$C:$C,G$2)</f>
        <v>0</v>
      </c>
      <c r="H124" s="31">
        <f>SUMIFS('ДДС месяц'!$E:$E,'ДДС месяц'!$F:$F,$A$1,'ДДС месяц'!$J:$J,$A124,'ДДС месяц'!$C:$C,H$2)</f>
        <v>0</v>
      </c>
      <c r="I124" s="31">
        <f>SUMIFS('ДДС месяц'!$E:$E,'ДДС месяц'!$F:$F,$A$1,'ДДС месяц'!$J:$J,$A124,'ДДС месяц'!$C:$C,I$2)</f>
        <v>0</v>
      </c>
      <c r="J124" s="31">
        <f>SUMIFS('ДДС месяц'!$E:$E,'ДДС месяц'!$F:$F,$A$1,'ДДС месяц'!$J:$J,$A124,'ДДС месяц'!$C:$C,J$2)</f>
        <v>0</v>
      </c>
      <c r="K124" s="31">
        <f>SUMIFS('ДДС месяц'!$E:$E,'ДДС месяц'!$F:$F,$A$1,'ДДС месяц'!$J:$J,$A124,'ДДС месяц'!$C:$C,K$2)</f>
        <v>0</v>
      </c>
      <c r="L124" s="31">
        <f>SUMIFS('ДДС месяц'!$E:$E,'ДДС месяц'!$F:$F,$A$1,'ДДС месяц'!$J:$J,$A124,'ДДС месяц'!$C:$C,L$2)</f>
        <v>0</v>
      </c>
      <c r="M124" s="31">
        <f>SUMIFS('ДДС месяц'!$E:$E,'ДДС месяц'!$F:$F,$A$1,'ДДС месяц'!$J:$J,$A124,'ДДС месяц'!$C:$C,M$2)</f>
        <v>0</v>
      </c>
    </row>
    <row r="125" hidden="1">
      <c r="A125" s="30"/>
      <c r="B125" s="31">
        <f>SUMIFS('ДДС месяц'!$E:$E,'ДДС месяц'!$F:$F,$A$1,'ДДС месяц'!$J:$J,$A125,'ДДС месяц'!$C:$C,B$2)</f>
        <v>0</v>
      </c>
      <c r="C125" s="31">
        <f>SUMIFS('ДДС месяц'!$E:$E,'ДДС месяц'!$F:$F,$A$1,'ДДС месяц'!$J:$J,$A125,'ДДС месяц'!$C:$C,C$2)</f>
        <v>0</v>
      </c>
      <c r="D125" s="31">
        <f>SUMIFS('ДДС месяц'!$E:$E,'ДДС месяц'!$F:$F,$A$1,'ДДС месяц'!$J:$J,$A125,'ДДС месяц'!$C:$C,D$2)</f>
        <v>0</v>
      </c>
      <c r="E125" s="31">
        <f>SUMIFS('ДДС месяц'!$E:$E,'ДДС месяц'!$F:$F,$A$1,'ДДС месяц'!$J:$J,$A125,'ДДС месяц'!$C:$C,E$2)</f>
        <v>0</v>
      </c>
      <c r="F125" s="31">
        <f>SUMIFS('ДДС месяц'!$E:$E,'ДДС месяц'!$F:$F,$A$1,'ДДС месяц'!$J:$J,$A125,'ДДС месяц'!$C:$C,F$2)</f>
        <v>0</v>
      </c>
      <c r="G125" s="31">
        <f>SUMIFS('ДДС месяц'!$E:$E,'ДДС месяц'!$F:$F,$A$1,'ДДС месяц'!$J:$J,$A125,'ДДС месяц'!$C:$C,G$2)</f>
        <v>0</v>
      </c>
      <c r="H125" s="31">
        <f>SUMIFS('ДДС месяц'!$E:$E,'ДДС месяц'!$F:$F,$A$1,'ДДС месяц'!$J:$J,$A125,'ДДС месяц'!$C:$C,H$2)</f>
        <v>0</v>
      </c>
      <c r="I125" s="31">
        <f>SUMIFS('ДДС месяц'!$E:$E,'ДДС месяц'!$F:$F,$A$1,'ДДС месяц'!$J:$J,$A125,'ДДС месяц'!$C:$C,I$2)</f>
        <v>0</v>
      </c>
      <c r="J125" s="31">
        <f>SUMIFS('ДДС месяц'!$E:$E,'ДДС месяц'!$F:$F,$A$1,'ДДС месяц'!$J:$J,$A125,'ДДС месяц'!$C:$C,J$2)</f>
        <v>0</v>
      </c>
      <c r="K125" s="31">
        <f>SUMIFS('ДДС месяц'!$E:$E,'ДДС месяц'!$F:$F,$A$1,'ДДС месяц'!$J:$J,$A125,'ДДС месяц'!$C:$C,K$2)</f>
        <v>0</v>
      </c>
      <c r="L125" s="31">
        <f>SUMIFS('ДДС месяц'!$E:$E,'ДДС месяц'!$F:$F,$A$1,'ДДС месяц'!$J:$J,$A125,'ДДС месяц'!$C:$C,L$2)</f>
        <v>0</v>
      </c>
      <c r="M125" s="31">
        <f>SUMIFS('ДДС месяц'!$E:$E,'ДДС месяц'!$F:$F,$A$1,'ДДС месяц'!$J:$J,$A125,'ДДС месяц'!$C:$C,M$2)</f>
        <v>0</v>
      </c>
    </row>
    <row r="126" hidden="1">
      <c r="A126" s="30"/>
      <c r="B126" s="31">
        <f>SUMIFS('ДДС месяц'!$E:$E,'ДДС месяц'!$F:$F,$A$1,'ДДС месяц'!$J:$J,$A126,'ДДС месяц'!$C:$C,B$2)</f>
        <v>0</v>
      </c>
      <c r="C126" s="31">
        <f>SUMIFS('ДДС месяц'!$E:$E,'ДДС месяц'!$F:$F,$A$1,'ДДС месяц'!$J:$J,$A126,'ДДС месяц'!$C:$C,C$2)</f>
        <v>0</v>
      </c>
      <c r="D126" s="31">
        <f>SUMIFS('ДДС месяц'!$E:$E,'ДДС месяц'!$F:$F,$A$1,'ДДС месяц'!$J:$J,$A126,'ДДС месяц'!$C:$C,D$2)</f>
        <v>0</v>
      </c>
      <c r="E126" s="31">
        <f>SUMIFS('ДДС месяц'!$E:$E,'ДДС месяц'!$F:$F,$A$1,'ДДС месяц'!$J:$J,$A126,'ДДС месяц'!$C:$C,E$2)</f>
        <v>0</v>
      </c>
      <c r="F126" s="31">
        <f>SUMIFS('ДДС месяц'!$E:$E,'ДДС месяц'!$F:$F,$A$1,'ДДС месяц'!$J:$J,$A126,'ДДС месяц'!$C:$C,F$2)</f>
        <v>0</v>
      </c>
      <c r="G126" s="31">
        <f>SUMIFS('ДДС месяц'!$E:$E,'ДДС месяц'!$F:$F,$A$1,'ДДС месяц'!$J:$J,$A126,'ДДС месяц'!$C:$C,G$2)</f>
        <v>0</v>
      </c>
      <c r="H126" s="31">
        <f>SUMIFS('ДДС месяц'!$E:$E,'ДДС месяц'!$F:$F,$A$1,'ДДС месяц'!$J:$J,$A126,'ДДС месяц'!$C:$C,H$2)</f>
        <v>0</v>
      </c>
      <c r="I126" s="31">
        <f>SUMIFS('ДДС месяц'!$E:$E,'ДДС месяц'!$F:$F,$A$1,'ДДС месяц'!$J:$J,$A126,'ДДС месяц'!$C:$C,I$2)</f>
        <v>0</v>
      </c>
      <c r="J126" s="31">
        <f>SUMIFS('ДДС месяц'!$E:$E,'ДДС месяц'!$F:$F,$A$1,'ДДС месяц'!$J:$J,$A126,'ДДС месяц'!$C:$C,J$2)</f>
        <v>0</v>
      </c>
      <c r="K126" s="31">
        <f>SUMIFS('ДДС месяц'!$E:$E,'ДДС месяц'!$F:$F,$A$1,'ДДС месяц'!$J:$J,$A126,'ДДС месяц'!$C:$C,K$2)</f>
        <v>0</v>
      </c>
      <c r="L126" s="31">
        <f>SUMIFS('ДДС месяц'!$E:$E,'ДДС месяц'!$F:$F,$A$1,'ДДС месяц'!$J:$J,$A126,'ДДС месяц'!$C:$C,L$2)</f>
        <v>0</v>
      </c>
      <c r="M126" s="31">
        <f>SUMIFS('ДДС месяц'!$E:$E,'ДДС месяц'!$F:$F,$A$1,'ДДС месяц'!$J:$J,$A126,'ДДС месяц'!$C:$C,M$2)</f>
        <v>0</v>
      </c>
    </row>
    <row r="127" hidden="1">
      <c r="A127" s="30"/>
      <c r="B127" s="31">
        <f>SUMIFS('ДДС месяц'!$E:$E,'ДДС месяц'!$F:$F,$A$1,'ДДС месяц'!$J:$J,$A127,'ДДС месяц'!$C:$C,B$2)</f>
        <v>0</v>
      </c>
      <c r="C127" s="31">
        <f>SUMIFS('ДДС месяц'!$E:$E,'ДДС месяц'!$F:$F,$A$1,'ДДС месяц'!$J:$J,$A127,'ДДС месяц'!$C:$C,C$2)</f>
        <v>0</v>
      </c>
      <c r="D127" s="31">
        <f>SUMIFS('ДДС месяц'!$E:$E,'ДДС месяц'!$F:$F,$A$1,'ДДС месяц'!$J:$J,$A127,'ДДС месяц'!$C:$C,D$2)</f>
        <v>0</v>
      </c>
      <c r="E127" s="31">
        <f>SUMIFS('ДДС месяц'!$E:$E,'ДДС месяц'!$F:$F,$A$1,'ДДС месяц'!$J:$J,$A127,'ДДС месяц'!$C:$C,E$2)</f>
        <v>0</v>
      </c>
      <c r="F127" s="31">
        <f>SUMIFS('ДДС месяц'!$E:$E,'ДДС месяц'!$F:$F,$A$1,'ДДС месяц'!$J:$J,$A127,'ДДС месяц'!$C:$C,F$2)</f>
        <v>0</v>
      </c>
      <c r="G127" s="31">
        <f>SUMIFS('ДДС месяц'!$E:$E,'ДДС месяц'!$F:$F,$A$1,'ДДС месяц'!$J:$J,$A127,'ДДС месяц'!$C:$C,G$2)</f>
        <v>0</v>
      </c>
      <c r="H127" s="31">
        <f>SUMIFS('ДДС месяц'!$E:$E,'ДДС месяц'!$F:$F,$A$1,'ДДС месяц'!$J:$J,$A127,'ДДС месяц'!$C:$C,H$2)</f>
        <v>0</v>
      </c>
      <c r="I127" s="31">
        <f>SUMIFS('ДДС месяц'!$E:$E,'ДДС месяц'!$F:$F,$A$1,'ДДС месяц'!$J:$J,$A127,'ДДС месяц'!$C:$C,I$2)</f>
        <v>0</v>
      </c>
      <c r="J127" s="31">
        <f>SUMIFS('ДДС месяц'!$E:$E,'ДДС месяц'!$F:$F,$A$1,'ДДС месяц'!$J:$J,$A127,'ДДС месяц'!$C:$C,J$2)</f>
        <v>0</v>
      </c>
      <c r="K127" s="31">
        <f>SUMIFS('ДДС месяц'!$E:$E,'ДДС месяц'!$F:$F,$A$1,'ДДС месяц'!$J:$J,$A127,'ДДС месяц'!$C:$C,K$2)</f>
        <v>0</v>
      </c>
      <c r="L127" s="31">
        <f>SUMIFS('ДДС месяц'!$E:$E,'ДДС месяц'!$F:$F,$A$1,'ДДС месяц'!$J:$J,$A127,'ДДС месяц'!$C:$C,L$2)</f>
        <v>0</v>
      </c>
      <c r="M127" s="31">
        <f>SUMIFS('ДДС месяц'!$E:$E,'ДДС месяц'!$F:$F,$A$1,'ДДС месяц'!$J:$J,$A127,'ДДС месяц'!$C:$C,M$2)</f>
        <v>0</v>
      </c>
    </row>
    <row r="128" hidden="1">
      <c r="A128" s="30"/>
      <c r="B128" s="31">
        <f>SUMIFS('ДДС месяц'!$E:$E,'ДДС месяц'!$F:$F,$A$1,'ДДС месяц'!$J:$J,$A128,'ДДС месяц'!$C:$C,B$2)</f>
        <v>0</v>
      </c>
      <c r="C128" s="31">
        <f>SUMIFS('ДДС месяц'!$E:$E,'ДДС месяц'!$F:$F,$A$1,'ДДС месяц'!$J:$J,$A128,'ДДС месяц'!$C:$C,C$2)</f>
        <v>0</v>
      </c>
      <c r="D128" s="31">
        <f>SUMIFS('ДДС месяц'!$E:$E,'ДДС месяц'!$F:$F,$A$1,'ДДС месяц'!$J:$J,$A128,'ДДС месяц'!$C:$C,D$2)</f>
        <v>0</v>
      </c>
      <c r="E128" s="31">
        <f>SUMIFS('ДДС месяц'!$E:$E,'ДДС месяц'!$F:$F,$A$1,'ДДС месяц'!$J:$J,$A128,'ДДС месяц'!$C:$C,E$2)</f>
        <v>0</v>
      </c>
      <c r="F128" s="31">
        <f>SUMIFS('ДДС месяц'!$E:$E,'ДДС месяц'!$F:$F,$A$1,'ДДС месяц'!$J:$J,$A128,'ДДС месяц'!$C:$C,F$2)</f>
        <v>0</v>
      </c>
      <c r="G128" s="31">
        <f>SUMIFS('ДДС месяц'!$E:$E,'ДДС месяц'!$F:$F,$A$1,'ДДС месяц'!$J:$J,$A128,'ДДС месяц'!$C:$C,G$2)</f>
        <v>0</v>
      </c>
      <c r="H128" s="31">
        <f>SUMIFS('ДДС месяц'!$E:$E,'ДДС месяц'!$F:$F,$A$1,'ДДС месяц'!$J:$J,$A128,'ДДС месяц'!$C:$C,H$2)</f>
        <v>0</v>
      </c>
      <c r="I128" s="31">
        <f>SUMIFS('ДДС месяц'!$E:$E,'ДДС месяц'!$F:$F,$A$1,'ДДС месяц'!$J:$J,$A128,'ДДС месяц'!$C:$C,I$2)</f>
        <v>0</v>
      </c>
      <c r="J128" s="31">
        <f>SUMIFS('ДДС месяц'!$E:$E,'ДДС месяц'!$F:$F,$A$1,'ДДС месяц'!$J:$J,$A128,'ДДС месяц'!$C:$C,J$2)</f>
        <v>0</v>
      </c>
      <c r="K128" s="31">
        <f>SUMIFS('ДДС месяц'!$E:$E,'ДДС месяц'!$F:$F,$A$1,'ДДС месяц'!$J:$J,$A128,'ДДС месяц'!$C:$C,K$2)</f>
        <v>0</v>
      </c>
      <c r="L128" s="31">
        <f>SUMIFS('ДДС месяц'!$E:$E,'ДДС месяц'!$F:$F,$A$1,'ДДС месяц'!$J:$J,$A128,'ДДС месяц'!$C:$C,L$2)</f>
        <v>0</v>
      </c>
      <c r="M128" s="31">
        <f>SUMIFS('ДДС месяц'!$E:$E,'ДДС месяц'!$F:$F,$A$1,'ДДС месяц'!$J:$J,$A128,'ДДС месяц'!$C:$C,M$2)</f>
        <v>0</v>
      </c>
    </row>
    <row r="129" hidden="1">
      <c r="A129" s="30"/>
      <c r="B129" s="31">
        <f>SUMIFS('ДДС месяц'!$E:$E,'ДДС месяц'!$F:$F,$A$1,'ДДС месяц'!$J:$J,$A129,'ДДС месяц'!$C:$C,B$2)</f>
        <v>0</v>
      </c>
      <c r="C129" s="31">
        <f>SUMIFS('ДДС месяц'!$E:$E,'ДДС месяц'!$F:$F,$A$1,'ДДС месяц'!$J:$J,$A129,'ДДС месяц'!$C:$C,C$2)</f>
        <v>0</v>
      </c>
      <c r="D129" s="31">
        <f>SUMIFS('ДДС месяц'!$E:$E,'ДДС месяц'!$F:$F,$A$1,'ДДС месяц'!$J:$J,$A129,'ДДС месяц'!$C:$C,D$2)</f>
        <v>0</v>
      </c>
      <c r="E129" s="31">
        <f>SUMIFS('ДДС месяц'!$E:$E,'ДДС месяц'!$F:$F,$A$1,'ДДС месяц'!$J:$J,$A129,'ДДС месяц'!$C:$C,E$2)</f>
        <v>0</v>
      </c>
      <c r="F129" s="31">
        <f>SUMIFS('ДДС месяц'!$E:$E,'ДДС месяц'!$F:$F,$A$1,'ДДС месяц'!$J:$J,$A129,'ДДС месяц'!$C:$C,F$2)</f>
        <v>0</v>
      </c>
      <c r="G129" s="31">
        <f>SUMIFS('ДДС месяц'!$E:$E,'ДДС месяц'!$F:$F,$A$1,'ДДС месяц'!$J:$J,$A129,'ДДС месяц'!$C:$C,G$2)</f>
        <v>0</v>
      </c>
      <c r="H129" s="31">
        <f>SUMIFS('ДДС месяц'!$E:$E,'ДДС месяц'!$F:$F,$A$1,'ДДС месяц'!$J:$J,$A129,'ДДС месяц'!$C:$C,H$2)</f>
        <v>0</v>
      </c>
      <c r="I129" s="31">
        <f>SUMIFS('ДДС месяц'!$E:$E,'ДДС месяц'!$F:$F,$A$1,'ДДС месяц'!$J:$J,$A129,'ДДС месяц'!$C:$C,I$2)</f>
        <v>0</v>
      </c>
      <c r="J129" s="31">
        <f>SUMIFS('ДДС месяц'!$E:$E,'ДДС месяц'!$F:$F,$A$1,'ДДС месяц'!$J:$J,$A129,'ДДС месяц'!$C:$C,J$2)</f>
        <v>0</v>
      </c>
      <c r="K129" s="31">
        <f>SUMIFS('ДДС месяц'!$E:$E,'ДДС месяц'!$F:$F,$A$1,'ДДС месяц'!$J:$J,$A129,'ДДС месяц'!$C:$C,K$2)</f>
        <v>0</v>
      </c>
      <c r="L129" s="31">
        <f>SUMIFS('ДДС месяц'!$E:$E,'ДДС месяц'!$F:$F,$A$1,'ДДС месяц'!$J:$J,$A129,'ДДС месяц'!$C:$C,L$2)</f>
        <v>0</v>
      </c>
      <c r="M129" s="31">
        <f>SUMIFS('ДДС месяц'!$E:$E,'ДДС месяц'!$F:$F,$A$1,'ДДС месяц'!$J:$J,$A129,'ДДС месяц'!$C:$C,M$2)</f>
        <v>0</v>
      </c>
    </row>
    <row r="130" hidden="1">
      <c r="A130" s="30"/>
      <c r="B130" s="31">
        <f>SUMIFS('ДДС месяц'!$E:$E,'ДДС месяц'!$F:$F,$A$1,'ДДС месяц'!$J:$J,$A130,'ДДС месяц'!$C:$C,B$2)</f>
        <v>0</v>
      </c>
      <c r="C130" s="31">
        <f>SUMIFS('ДДС месяц'!$E:$E,'ДДС месяц'!$F:$F,$A$1,'ДДС месяц'!$J:$J,$A130,'ДДС месяц'!$C:$C,C$2)</f>
        <v>0</v>
      </c>
      <c r="D130" s="31">
        <f>SUMIFS('ДДС месяц'!$E:$E,'ДДС месяц'!$F:$F,$A$1,'ДДС месяц'!$J:$J,$A130,'ДДС месяц'!$C:$C,D$2)</f>
        <v>0</v>
      </c>
      <c r="E130" s="31">
        <f>SUMIFS('ДДС месяц'!$E:$E,'ДДС месяц'!$F:$F,$A$1,'ДДС месяц'!$J:$J,$A130,'ДДС месяц'!$C:$C,E$2)</f>
        <v>0</v>
      </c>
      <c r="F130" s="31">
        <f>SUMIFS('ДДС месяц'!$E:$E,'ДДС месяц'!$F:$F,$A$1,'ДДС месяц'!$J:$J,$A130,'ДДС месяц'!$C:$C,F$2)</f>
        <v>0</v>
      </c>
      <c r="G130" s="31">
        <f>SUMIFS('ДДС месяц'!$E:$E,'ДДС месяц'!$F:$F,$A$1,'ДДС месяц'!$J:$J,$A130,'ДДС месяц'!$C:$C,G$2)</f>
        <v>0</v>
      </c>
      <c r="H130" s="31">
        <f>SUMIFS('ДДС месяц'!$E:$E,'ДДС месяц'!$F:$F,$A$1,'ДДС месяц'!$J:$J,$A130,'ДДС месяц'!$C:$C,H$2)</f>
        <v>0</v>
      </c>
      <c r="I130" s="31">
        <f>SUMIFS('ДДС месяц'!$E:$E,'ДДС месяц'!$F:$F,$A$1,'ДДС месяц'!$J:$J,$A130,'ДДС месяц'!$C:$C,I$2)</f>
        <v>0</v>
      </c>
      <c r="J130" s="31">
        <f>SUMIFS('ДДС месяц'!$E:$E,'ДДС месяц'!$F:$F,$A$1,'ДДС месяц'!$J:$J,$A130,'ДДС месяц'!$C:$C,J$2)</f>
        <v>0</v>
      </c>
      <c r="K130" s="31">
        <f>SUMIFS('ДДС месяц'!$E:$E,'ДДС месяц'!$F:$F,$A$1,'ДДС месяц'!$J:$J,$A130,'ДДС месяц'!$C:$C,K$2)</f>
        <v>0</v>
      </c>
      <c r="L130" s="31">
        <f>SUMIFS('ДДС месяц'!$E:$E,'ДДС месяц'!$F:$F,$A$1,'ДДС месяц'!$J:$J,$A130,'ДДС месяц'!$C:$C,L$2)</f>
        <v>0</v>
      </c>
      <c r="M130" s="31">
        <f>SUMIFS('ДДС месяц'!$E:$E,'ДДС месяц'!$F:$F,$A$1,'ДДС месяц'!$J:$J,$A130,'ДДС месяц'!$C:$C,M$2)</f>
        <v>0</v>
      </c>
    </row>
    <row r="131" hidden="1">
      <c r="A131" s="30"/>
      <c r="B131" s="31">
        <f>SUMIFS('ДДС месяц'!$E:$E,'ДДС месяц'!$F:$F,$A$1,'ДДС месяц'!$J:$J,$A131,'ДДС месяц'!$C:$C,B$2)</f>
        <v>0</v>
      </c>
      <c r="C131" s="31">
        <f>SUMIFS('ДДС месяц'!$E:$E,'ДДС месяц'!$F:$F,$A$1,'ДДС месяц'!$J:$J,$A131,'ДДС месяц'!$C:$C,C$2)</f>
        <v>0</v>
      </c>
      <c r="D131" s="31">
        <f>SUMIFS('ДДС месяц'!$E:$E,'ДДС месяц'!$F:$F,$A$1,'ДДС месяц'!$J:$J,$A131,'ДДС месяц'!$C:$C,D$2)</f>
        <v>0</v>
      </c>
      <c r="E131" s="31">
        <f>SUMIFS('ДДС месяц'!$E:$E,'ДДС месяц'!$F:$F,$A$1,'ДДС месяц'!$J:$J,$A131,'ДДС месяц'!$C:$C,E$2)</f>
        <v>0</v>
      </c>
      <c r="F131" s="31">
        <f>SUMIFS('ДДС месяц'!$E:$E,'ДДС месяц'!$F:$F,$A$1,'ДДС месяц'!$J:$J,$A131,'ДДС месяц'!$C:$C,F$2)</f>
        <v>0</v>
      </c>
      <c r="G131" s="31">
        <f>SUMIFS('ДДС месяц'!$E:$E,'ДДС месяц'!$F:$F,$A$1,'ДДС месяц'!$J:$J,$A131,'ДДС месяц'!$C:$C,G$2)</f>
        <v>0</v>
      </c>
      <c r="H131" s="31">
        <f>SUMIFS('ДДС месяц'!$E:$E,'ДДС месяц'!$F:$F,$A$1,'ДДС месяц'!$J:$J,$A131,'ДДС месяц'!$C:$C,H$2)</f>
        <v>0</v>
      </c>
      <c r="I131" s="31">
        <f>SUMIFS('ДДС месяц'!$E:$E,'ДДС месяц'!$F:$F,$A$1,'ДДС месяц'!$J:$J,$A131,'ДДС месяц'!$C:$C,I$2)</f>
        <v>0</v>
      </c>
      <c r="J131" s="31">
        <f>SUMIFS('ДДС месяц'!$E:$E,'ДДС месяц'!$F:$F,$A$1,'ДДС месяц'!$J:$J,$A131,'ДДС месяц'!$C:$C,J$2)</f>
        <v>0</v>
      </c>
      <c r="K131" s="31">
        <f>SUMIFS('ДДС месяц'!$E:$E,'ДДС месяц'!$F:$F,$A$1,'ДДС месяц'!$J:$J,$A131,'ДДС месяц'!$C:$C,K$2)</f>
        <v>0</v>
      </c>
      <c r="L131" s="31">
        <f>SUMIFS('ДДС месяц'!$E:$E,'ДДС месяц'!$F:$F,$A$1,'ДДС месяц'!$J:$J,$A131,'ДДС месяц'!$C:$C,L$2)</f>
        <v>0</v>
      </c>
      <c r="M131" s="31">
        <f>SUMIFS('ДДС месяц'!$E:$E,'ДДС месяц'!$F:$F,$A$1,'ДДС месяц'!$J:$J,$A131,'ДДС месяц'!$C:$C,M$2)</f>
        <v>0</v>
      </c>
    </row>
    <row r="132" hidden="1">
      <c r="A132" s="30"/>
      <c r="B132" s="31">
        <f>SUMIFS('ДДС месяц'!$E:$E,'ДДС месяц'!$F:$F,$A$1,'ДДС месяц'!$J:$J,$A132,'ДДС месяц'!$C:$C,B$2)</f>
        <v>0</v>
      </c>
      <c r="C132" s="31">
        <f>SUMIFS('ДДС месяц'!$E:$E,'ДДС месяц'!$F:$F,$A$1,'ДДС месяц'!$J:$J,$A132,'ДДС месяц'!$C:$C,C$2)</f>
        <v>0</v>
      </c>
      <c r="D132" s="31">
        <f>SUMIFS('ДДС месяц'!$E:$E,'ДДС месяц'!$F:$F,$A$1,'ДДС месяц'!$J:$J,$A132,'ДДС месяц'!$C:$C,D$2)</f>
        <v>0</v>
      </c>
      <c r="E132" s="31">
        <f>SUMIFS('ДДС месяц'!$E:$E,'ДДС месяц'!$F:$F,$A$1,'ДДС месяц'!$J:$J,$A132,'ДДС месяц'!$C:$C,E$2)</f>
        <v>0</v>
      </c>
      <c r="F132" s="31">
        <f>SUMIFS('ДДС месяц'!$E:$E,'ДДС месяц'!$F:$F,$A$1,'ДДС месяц'!$J:$J,$A132,'ДДС месяц'!$C:$C,F$2)</f>
        <v>0</v>
      </c>
      <c r="G132" s="31">
        <f>SUMIFS('ДДС месяц'!$E:$E,'ДДС месяц'!$F:$F,$A$1,'ДДС месяц'!$J:$J,$A132,'ДДС месяц'!$C:$C,G$2)</f>
        <v>0</v>
      </c>
      <c r="H132" s="31">
        <f>SUMIFS('ДДС месяц'!$E:$E,'ДДС месяц'!$F:$F,$A$1,'ДДС месяц'!$J:$J,$A132,'ДДС месяц'!$C:$C,H$2)</f>
        <v>0</v>
      </c>
      <c r="I132" s="31">
        <f>SUMIFS('ДДС месяц'!$E:$E,'ДДС месяц'!$F:$F,$A$1,'ДДС месяц'!$J:$J,$A132,'ДДС месяц'!$C:$C,I$2)</f>
        <v>0</v>
      </c>
      <c r="J132" s="31">
        <f>SUMIFS('ДДС месяц'!$E:$E,'ДДС месяц'!$F:$F,$A$1,'ДДС месяц'!$J:$J,$A132,'ДДС месяц'!$C:$C,J$2)</f>
        <v>0</v>
      </c>
      <c r="K132" s="31">
        <f>SUMIFS('ДДС месяц'!$E:$E,'ДДС месяц'!$F:$F,$A$1,'ДДС месяц'!$J:$J,$A132,'ДДС месяц'!$C:$C,K$2)</f>
        <v>0</v>
      </c>
      <c r="L132" s="31">
        <f>SUMIFS('ДДС месяц'!$E:$E,'ДДС месяц'!$F:$F,$A$1,'ДДС месяц'!$J:$J,$A132,'ДДС месяц'!$C:$C,L$2)</f>
        <v>0</v>
      </c>
      <c r="M132" s="31">
        <f>SUMIFS('ДДС месяц'!$E:$E,'ДДС месяц'!$F:$F,$A$1,'ДДС месяц'!$J:$J,$A132,'ДДС месяц'!$C:$C,M$2)</f>
        <v>0</v>
      </c>
    </row>
    <row r="133" hidden="1">
      <c r="A133" s="30"/>
      <c r="B133" s="31">
        <f>SUMIFS('ДДС месяц'!$E:$E,'ДДС месяц'!$F:$F,$A$1,'ДДС месяц'!$J:$J,$A133,'ДДС месяц'!$C:$C,B$2)</f>
        <v>0</v>
      </c>
      <c r="C133" s="31">
        <f>SUMIFS('ДДС месяц'!$E:$E,'ДДС месяц'!$F:$F,$A$1,'ДДС месяц'!$J:$J,$A133,'ДДС месяц'!$C:$C,C$2)</f>
        <v>0</v>
      </c>
      <c r="D133" s="31">
        <f>SUMIFS('ДДС месяц'!$E:$E,'ДДС месяц'!$F:$F,$A$1,'ДДС месяц'!$J:$J,$A133,'ДДС месяц'!$C:$C,D$2)</f>
        <v>0</v>
      </c>
      <c r="E133" s="31">
        <f>SUMIFS('ДДС месяц'!$E:$E,'ДДС месяц'!$F:$F,$A$1,'ДДС месяц'!$J:$J,$A133,'ДДС месяц'!$C:$C,E$2)</f>
        <v>0</v>
      </c>
      <c r="F133" s="31">
        <f>SUMIFS('ДДС месяц'!$E:$E,'ДДС месяц'!$F:$F,$A$1,'ДДС месяц'!$J:$J,$A133,'ДДС месяц'!$C:$C,F$2)</f>
        <v>0</v>
      </c>
      <c r="G133" s="31">
        <f>SUMIFS('ДДС месяц'!$E:$E,'ДДС месяц'!$F:$F,$A$1,'ДДС месяц'!$J:$J,$A133,'ДДС месяц'!$C:$C,G$2)</f>
        <v>0</v>
      </c>
      <c r="H133" s="31">
        <f>SUMIFS('ДДС месяц'!$E:$E,'ДДС месяц'!$F:$F,$A$1,'ДДС месяц'!$J:$J,$A133,'ДДС месяц'!$C:$C,H$2)</f>
        <v>0</v>
      </c>
      <c r="I133" s="31">
        <f>SUMIFS('ДДС месяц'!$E:$E,'ДДС месяц'!$F:$F,$A$1,'ДДС месяц'!$J:$J,$A133,'ДДС месяц'!$C:$C,I$2)</f>
        <v>0</v>
      </c>
      <c r="J133" s="31">
        <f>SUMIFS('ДДС месяц'!$E:$E,'ДДС месяц'!$F:$F,$A$1,'ДДС месяц'!$J:$J,$A133,'ДДС месяц'!$C:$C,J$2)</f>
        <v>0</v>
      </c>
      <c r="K133" s="31">
        <f>SUMIFS('ДДС месяц'!$E:$E,'ДДС месяц'!$F:$F,$A$1,'ДДС месяц'!$J:$J,$A133,'ДДС месяц'!$C:$C,K$2)</f>
        <v>0</v>
      </c>
      <c r="L133" s="31">
        <f>SUMIFS('ДДС месяц'!$E:$E,'ДДС месяц'!$F:$F,$A$1,'ДДС месяц'!$J:$J,$A133,'ДДС месяц'!$C:$C,L$2)</f>
        <v>0</v>
      </c>
      <c r="M133" s="31">
        <f>SUMIFS('ДДС месяц'!$E:$E,'ДДС месяц'!$F:$F,$A$1,'ДДС месяц'!$J:$J,$A133,'ДДС месяц'!$C:$C,M$2)</f>
        <v>0</v>
      </c>
    </row>
    <row r="134" hidden="1">
      <c r="A134" s="30"/>
      <c r="B134" s="31">
        <f>SUMIFS('ДДС месяц'!$E:$E,'ДДС месяц'!$F:$F,$A$1,'ДДС месяц'!$J:$J,$A134,'ДДС месяц'!$C:$C,B$2)</f>
        <v>0</v>
      </c>
      <c r="C134" s="31">
        <f>SUMIFS('ДДС месяц'!$E:$E,'ДДС месяц'!$F:$F,$A$1,'ДДС месяц'!$J:$J,$A134,'ДДС месяц'!$C:$C,C$2)</f>
        <v>0</v>
      </c>
      <c r="D134" s="31">
        <f>SUMIFS('ДДС месяц'!$E:$E,'ДДС месяц'!$F:$F,$A$1,'ДДС месяц'!$J:$J,$A134,'ДДС месяц'!$C:$C,D$2)</f>
        <v>0</v>
      </c>
      <c r="E134" s="31">
        <f>SUMIFS('ДДС месяц'!$E:$E,'ДДС месяц'!$F:$F,$A$1,'ДДС месяц'!$J:$J,$A134,'ДДС месяц'!$C:$C,E$2)</f>
        <v>0</v>
      </c>
      <c r="F134" s="31">
        <f>SUMIFS('ДДС месяц'!$E:$E,'ДДС месяц'!$F:$F,$A$1,'ДДС месяц'!$J:$J,$A134,'ДДС месяц'!$C:$C,F$2)</f>
        <v>0</v>
      </c>
      <c r="G134" s="31">
        <f>SUMIFS('ДДС месяц'!$E:$E,'ДДС месяц'!$F:$F,$A$1,'ДДС месяц'!$J:$J,$A134,'ДДС месяц'!$C:$C,G$2)</f>
        <v>0</v>
      </c>
      <c r="H134" s="31">
        <f>SUMIFS('ДДС месяц'!$E:$E,'ДДС месяц'!$F:$F,$A$1,'ДДС месяц'!$J:$J,$A134,'ДДС месяц'!$C:$C,H$2)</f>
        <v>0</v>
      </c>
      <c r="I134" s="31">
        <f>SUMIFS('ДДС месяц'!$E:$E,'ДДС месяц'!$F:$F,$A$1,'ДДС месяц'!$J:$J,$A134,'ДДС месяц'!$C:$C,I$2)</f>
        <v>0</v>
      </c>
      <c r="J134" s="31">
        <f>SUMIFS('ДДС месяц'!$E:$E,'ДДС месяц'!$F:$F,$A$1,'ДДС месяц'!$J:$J,$A134,'ДДС месяц'!$C:$C,J$2)</f>
        <v>0</v>
      </c>
      <c r="K134" s="31">
        <f>SUMIFS('ДДС месяц'!$E:$E,'ДДС месяц'!$F:$F,$A$1,'ДДС месяц'!$J:$J,$A134,'ДДС месяц'!$C:$C,K$2)</f>
        <v>0</v>
      </c>
      <c r="L134" s="31">
        <f>SUMIFS('ДДС месяц'!$E:$E,'ДДС месяц'!$F:$F,$A$1,'ДДС месяц'!$J:$J,$A134,'ДДС месяц'!$C:$C,L$2)</f>
        <v>0</v>
      </c>
      <c r="M134" s="31">
        <f>SUMIFS('ДДС месяц'!$E:$E,'ДДС месяц'!$F:$F,$A$1,'ДДС месяц'!$J:$J,$A134,'ДДС месяц'!$C:$C,M$2)</f>
        <v>0</v>
      </c>
    </row>
    <row r="135" hidden="1">
      <c r="A135" s="30"/>
      <c r="B135" s="31">
        <f>SUMIFS('ДДС месяц'!$E:$E,'ДДС месяц'!$F:$F,$A$1,'ДДС месяц'!$J:$J,$A135,'ДДС месяц'!$C:$C,B$2)</f>
        <v>0</v>
      </c>
      <c r="C135" s="31">
        <f>SUMIFS('ДДС месяц'!$E:$E,'ДДС месяц'!$F:$F,$A$1,'ДДС месяц'!$J:$J,$A135,'ДДС месяц'!$C:$C,C$2)</f>
        <v>0</v>
      </c>
      <c r="D135" s="31">
        <f>SUMIFS('ДДС месяц'!$E:$E,'ДДС месяц'!$F:$F,$A$1,'ДДС месяц'!$J:$J,$A135,'ДДС месяц'!$C:$C,D$2)</f>
        <v>0</v>
      </c>
      <c r="E135" s="31">
        <f>SUMIFS('ДДС месяц'!$E:$E,'ДДС месяц'!$F:$F,$A$1,'ДДС месяц'!$J:$J,$A135,'ДДС месяц'!$C:$C,E$2)</f>
        <v>0</v>
      </c>
      <c r="F135" s="31">
        <f>SUMIFS('ДДС месяц'!$E:$E,'ДДС месяц'!$F:$F,$A$1,'ДДС месяц'!$J:$J,$A135,'ДДС месяц'!$C:$C,F$2)</f>
        <v>0</v>
      </c>
      <c r="G135" s="31">
        <f>SUMIFS('ДДС месяц'!$E:$E,'ДДС месяц'!$F:$F,$A$1,'ДДС месяц'!$J:$J,$A135,'ДДС месяц'!$C:$C,G$2)</f>
        <v>0</v>
      </c>
      <c r="H135" s="31">
        <f>SUMIFS('ДДС месяц'!$E:$E,'ДДС месяц'!$F:$F,$A$1,'ДДС месяц'!$J:$J,$A135,'ДДС месяц'!$C:$C,H$2)</f>
        <v>0</v>
      </c>
      <c r="I135" s="31">
        <f>SUMIFS('ДДС месяц'!$E:$E,'ДДС месяц'!$F:$F,$A$1,'ДДС месяц'!$J:$J,$A135,'ДДС месяц'!$C:$C,I$2)</f>
        <v>0</v>
      </c>
      <c r="J135" s="31">
        <f>SUMIFS('ДДС месяц'!$E:$E,'ДДС месяц'!$F:$F,$A$1,'ДДС месяц'!$J:$J,$A135,'ДДС месяц'!$C:$C,J$2)</f>
        <v>0</v>
      </c>
      <c r="K135" s="31">
        <f>SUMIFS('ДДС месяц'!$E:$E,'ДДС месяц'!$F:$F,$A$1,'ДДС месяц'!$J:$J,$A135,'ДДС месяц'!$C:$C,K$2)</f>
        <v>0</v>
      </c>
      <c r="L135" s="31">
        <f>SUMIFS('ДДС месяц'!$E:$E,'ДДС месяц'!$F:$F,$A$1,'ДДС месяц'!$J:$J,$A135,'ДДС месяц'!$C:$C,L$2)</f>
        <v>0</v>
      </c>
      <c r="M135" s="31">
        <f>SUMIFS('ДДС месяц'!$E:$E,'ДДС месяц'!$F:$F,$A$1,'ДДС месяц'!$J:$J,$A135,'ДДС месяц'!$C:$C,M$2)</f>
        <v>0</v>
      </c>
    </row>
    <row r="136" hidden="1">
      <c r="A136" s="30"/>
      <c r="B136" s="31">
        <f>SUMIFS('ДДС месяц'!$E:$E,'ДДС месяц'!$F:$F,$A$1,'ДДС месяц'!$J:$J,$A136,'ДДС месяц'!$C:$C,B$2)</f>
        <v>0</v>
      </c>
      <c r="C136" s="31">
        <f>SUMIFS('ДДС месяц'!$E:$E,'ДДС месяц'!$F:$F,$A$1,'ДДС месяц'!$J:$J,$A136,'ДДС месяц'!$C:$C,C$2)</f>
        <v>0</v>
      </c>
      <c r="D136" s="31">
        <f>SUMIFS('ДДС месяц'!$E:$E,'ДДС месяц'!$F:$F,$A$1,'ДДС месяц'!$J:$J,$A136,'ДДС месяц'!$C:$C,D$2)</f>
        <v>0</v>
      </c>
      <c r="E136" s="31">
        <f>SUMIFS('ДДС месяц'!$E:$E,'ДДС месяц'!$F:$F,$A$1,'ДДС месяц'!$J:$J,$A136,'ДДС месяц'!$C:$C,E$2)</f>
        <v>0</v>
      </c>
      <c r="F136" s="31">
        <f>SUMIFS('ДДС месяц'!$E:$E,'ДДС месяц'!$F:$F,$A$1,'ДДС месяц'!$J:$J,$A136,'ДДС месяц'!$C:$C,F$2)</f>
        <v>0</v>
      </c>
      <c r="G136" s="31">
        <f>SUMIFS('ДДС месяц'!$E:$E,'ДДС месяц'!$F:$F,$A$1,'ДДС месяц'!$J:$J,$A136,'ДДС месяц'!$C:$C,G$2)</f>
        <v>0</v>
      </c>
      <c r="H136" s="31">
        <f>SUMIFS('ДДС месяц'!$E:$E,'ДДС месяц'!$F:$F,$A$1,'ДДС месяц'!$J:$J,$A136,'ДДС месяц'!$C:$C,H$2)</f>
        <v>0</v>
      </c>
      <c r="I136" s="31">
        <f>SUMIFS('ДДС месяц'!$E:$E,'ДДС месяц'!$F:$F,$A$1,'ДДС месяц'!$J:$J,$A136,'ДДС месяц'!$C:$C,I$2)</f>
        <v>0</v>
      </c>
      <c r="J136" s="31">
        <f>SUMIFS('ДДС месяц'!$E:$E,'ДДС месяц'!$F:$F,$A$1,'ДДС месяц'!$J:$J,$A136,'ДДС месяц'!$C:$C,J$2)</f>
        <v>0</v>
      </c>
      <c r="K136" s="31">
        <f>SUMIFS('ДДС месяц'!$E:$E,'ДДС месяц'!$F:$F,$A$1,'ДДС месяц'!$J:$J,$A136,'ДДС месяц'!$C:$C,K$2)</f>
        <v>0</v>
      </c>
      <c r="L136" s="31">
        <f>SUMIFS('ДДС месяц'!$E:$E,'ДДС месяц'!$F:$F,$A$1,'ДДС месяц'!$J:$J,$A136,'ДДС месяц'!$C:$C,L$2)</f>
        <v>0</v>
      </c>
      <c r="M136" s="31">
        <f>SUMIFS('ДДС месяц'!$E:$E,'ДДС месяц'!$F:$F,$A$1,'ДДС месяц'!$J:$J,$A136,'ДДС месяц'!$C:$C,M$2)</f>
        <v>0</v>
      </c>
    </row>
    <row r="137" hidden="1">
      <c r="A137" s="30"/>
      <c r="B137" s="31">
        <f>SUMIFS('ДДС месяц'!$E:$E,'ДДС месяц'!$F:$F,$A$1,'ДДС месяц'!$J:$J,$A137,'ДДС месяц'!$C:$C,B$2)</f>
        <v>0</v>
      </c>
      <c r="C137" s="31">
        <f>SUMIFS('ДДС месяц'!$E:$E,'ДДС месяц'!$F:$F,$A$1,'ДДС месяц'!$J:$J,$A137,'ДДС месяц'!$C:$C,C$2)</f>
        <v>0</v>
      </c>
      <c r="D137" s="31">
        <f>SUMIFS('ДДС месяц'!$E:$E,'ДДС месяц'!$F:$F,$A$1,'ДДС месяц'!$J:$J,$A137,'ДДС месяц'!$C:$C,D$2)</f>
        <v>0</v>
      </c>
      <c r="E137" s="31">
        <f>SUMIFS('ДДС месяц'!$E:$E,'ДДС месяц'!$F:$F,$A$1,'ДДС месяц'!$J:$J,$A137,'ДДС месяц'!$C:$C,E$2)</f>
        <v>0</v>
      </c>
      <c r="F137" s="31">
        <f>SUMIFS('ДДС месяц'!$E:$E,'ДДС месяц'!$F:$F,$A$1,'ДДС месяц'!$J:$J,$A137,'ДДС месяц'!$C:$C,F$2)</f>
        <v>0</v>
      </c>
      <c r="G137" s="31">
        <f>SUMIFS('ДДС месяц'!$E:$E,'ДДС месяц'!$F:$F,$A$1,'ДДС месяц'!$J:$J,$A137,'ДДС месяц'!$C:$C,G$2)</f>
        <v>0</v>
      </c>
      <c r="H137" s="31">
        <f>SUMIFS('ДДС месяц'!$E:$E,'ДДС месяц'!$F:$F,$A$1,'ДДС месяц'!$J:$J,$A137,'ДДС месяц'!$C:$C,H$2)</f>
        <v>0</v>
      </c>
      <c r="I137" s="31">
        <f>SUMIFS('ДДС месяц'!$E:$E,'ДДС месяц'!$F:$F,$A$1,'ДДС месяц'!$J:$J,$A137,'ДДС месяц'!$C:$C,I$2)</f>
        <v>0</v>
      </c>
      <c r="J137" s="31">
        <f>SUMIFS('ДДС месяц'!$E:$E,'ДДС месяц'!$F:$F,$A$1,'ДДС месяц'!$J:$J,$A137,'ДДС месяц'!$C:$C,J$2)</f>
        <v>0</v>
      </c>
      <c r="K137" s="31">
        <f>SUMIFS('ДДС месяц'!$E:$E,'ДДС месяц'!$F:$F,$A$1,'ДДС месяц'!$J:$J,$A137,'ДДС месяц'!$C:$C,K$2)</f>
        <v>0</v>
      </c>
      <c r="L137" s="31">
        <f>SUMIFS('ДДС месяц'!$E:$E,'ДДС месяц'!$F:$F,$A$1,'ДДС месяц'!$J:$J,$A137,'ДДС месяц'!$C:$C,L$2)</f>
        <v>0</v>
      </c>
      <c r="M137" s="31">
        <f>SUMIFS('ДДС месяц'!$E:$E,'ДДС месяц'!$F:$F,$A$1,'ДДС месяц'!$J:$J,$A137,'ДДС месяц'!$C:$C,M$2)</f>
        <v>0</v>
      </c>
    </row>
    <row r="138" hidden="1">
      <c r="A138" s="30"/>
      <c r="B138" s="31">
        <f>SUMIFS('ДДС месяц'!$E:$E,'ДДС месяц'!$F:$F,$A$1,'ДДС месяц'!$J:$J,$A138,'ДДС месяц'!$C:$C,B$2)</f>
        <v>0</v>
      </c>
      <c r="C138" s="31">
        <f>SUMIFS('ДДС месяц'!$E:$E,'ДДС месяц'!$F:$F,$A$1,'ДДС месяц'!$J:$J,$A138,'ДДС месяц'!$C:$C,C$2)</f>
        <v>0</v>
      </c>
      <c r="D138" s="31">
        <f>SUMIFS('ДДС месяц'!$E:$E,'ДДС месяц'!$F:$F,$A$1,'ДДС месяц'!$J:$J,$A138,'ДДС месяц'!$C:$C,D$2)</f>
        <v>0</v>
      </c>
      <c r="E138" s="31">
        <f>SUMIFS('ДДС месяц'!$E:$E,'ДДС месяц'!$F:$F,$A$1,'ДДС месяц'!$J:$J,$A138,'ДДС месяц'!$C:$C,E$2)</f>
        <v>0</v>
      </c>
      <c r="F138" s="31">
        <f>SUMIFS('ДДС месяц'!$E:$E,'ДДС месяц'!$F:$F,$A$1,'ДДС месяц'!$J:$J,$A138,'ДДС месяц'!$C:$C,F$2)</f>
        <v>0</v>
      </c>
      <c r="G138" s="31">
        <f>SUMIFS('ДДС месяц'!$E:$E,'ДДС месяц'!$F:$F,$A$1,'ДДС месяц'!$J:$J,$A138,'ДДС месяц'!$C:$C,G$2)</f>
        <v>0</v>
      </c>
      <c r="H138" s="31">
        <f>SUMIFS('ДДС месяц'!$E:$E,'ДДС месяц'!$F:$F,$A$1,'ДДС месяц'!$J:$J,$A138,'ДДС месяц'!$C:$C,H$2)</f>
        <v>0</v>
      </c>
      <c r="I138" s="31">
        <f>SUMIFS('ДДС месяц'!$E:$E,'ДДС месяц'!$F:$F,$A$1,'ДДС месяц'!$J:$J,$A138,'ДДС месяц'!$C:$C,I$2)</f>
        <v>0</v>
      </c>
      <c r="J138" s="31">
        <f>SUMIFS('ДДС месяц'!$E:$E,'ДДС месяц'!$F:$F,$A$1,'ДДС месяц'!$J:$J,$A138,'ДДС месяц'!$C:$C,J$2)</f>
        <v>0</v>
      </c>
      <c r="K138" s="31">
        <f>SUMIFS('ДДС месяц'!$E:$E,'ДДС месяц'!$F:$F,$A$1,'ДДС месяц'!$J:$J,$A138,'ДДС месяц'!$C:$C,K$2)</f>
        <v>0</v>
      </c>
      <c r="L138" s="31">
        <f>SUMIFS('ДДС месяц'!$E:$E,'ДДС месяц'!$F:$F,$A$1,'ДДС месяц'!$J:$J,$A138,'ДДС месяц'!$C:$C,L$2)</f>
        <v>0</v>
      </c>
      <c r="M138" s="31">
        <f>SUMIFS('ДДС месяц'!$E:$E,'ДДС месяц'!$F:$F,$A$1,'ДДС месяц'!$J:$J,$A138,'ДДС месяц'!$C:$C,M$2)</f>
        <v>0</v>
      </c>
    </row>
    <row r="139" hidden="1">
      <c r="A139" s="30"/>
      <c r="B139" s="31">
        <f>SUMIFS('ДДС месяц'!$E:$E,'ДДС месяц'!$F:$F,$A$1,'ДДС месяц'!$J:$J,$A139,'ДДС месяц'!$C:$C,B$2)</f>
        <v>0</v>
      </c>
      <c r="C139" s="31">
        <f>SUMIFS('ДДС месяц'!$E:$E,'ДДС месяц'!$F:$F,$A$1,'ДДС месяц'!$J:$J,$A139,'ДДС месяц'!$C:$C,C$2)</f>
        <v>0</v>
      </c>
      <c r="D139" s="31">
        <f>SUMIFS('ДДС месяц'!$E:$E,'ДДС месяц'!$F:$F,$A$1,'ДДС месяц'!$J:$J,$A139,'ДДС месяц'!$C:$C,D$2)</f>
        <v>0</v>
      </c>
      <c r="E139" s="31">
        <f>SUMIFS('ДДС месяц'!$E:$E,'ДДС месяц'!$F:$F,$A$1,'ДДС месяц'!$J:$J,$A139,'ДДС месяц'!$C:$C,E$2)</f>
        <v>0</v>
      </c>
      <c r="F139" s="31">
        <f>SUMIFS('ДДС месяц'!$E:$E,'ДДС месяц'!$F:$F,$A$1,'ДДС месяц'!$J:$J,$A139,'ДДС месяц'!$C:$C,F$2)</f>
        <v>0</v>
      </c>
      <c r="G139" s="31">
        <f>SUMIFS('ДДС месяц'!$E:$E,'ДДС месяц'!$F:$F,$A$1,'ДДС месяц'!$J:$J,$A139,'ДДС месяц'!$C:$C,G$2)</f>
        <v>0</v>
      </c>
      <c r="H139" s="31">
        <f>SUMIFS('ДДС месяц'!$E:$E,'ДДС месяц'!$F:$F,$A$1,'ДДС месяц'!$J:$J,$A139,'ДДС месяц'!$C:$C,H$2)</f>
        <v>0</v>
      </c>
      <c r="I139" s="31">
        <f>SUMIFS('ДДС месяц'!$E:$E,'ДДС месяц'!$F:$F,$A$1,'ДДС месяц'!$J:$J,$A139,'ДДС месяц'!$C:$C,I$2)</f>
        <v>0</v>
      </c>
      <c r="J139" s="31">
        <f>SUMIFS('ДДС месяц'!$E:$E,'ДДС месяц'!$F:$F,$A$1,'ДДС месяц'!$J:$J,$A139,'ДДС месяц'!$C:$C,J$2)</f>
        <v>0</v>
      </c>
      <c r="K139" s="31">
        <f>SUMIFS('ДДС месяц'!$E:$E,'ДДС месяц'!$F:$F,$A$1,'ДДС месяц'!$J:$J,$A139,'ДДС месяц'!$C:$C,K$2)</f>
        <v>0</v>
      </c>
      <c r="L139" s="31">
        <f>SUMIFS('ДДС месяц'!$E:$E,'ДДС месяц'!$F:$F,$A$1,'ДДС месяц'!$J:$J,$A139,'ДДС месяц'!$C:$C,L$2)</f>
        <v>0</v>
      </c>
      <c r="M139" s="31">
        <f>SUMIFS('ДДС месяц'!$E:$E,'ДДС месяц'!$F:$F,$A$1,'ДДС месяц'!$J:$J,$A139,'ДДС месяц'!$C:$C,M$2)</f>
        <v>0</v>
      </c>
    </row>
    <row r="140" hidden="1">
      <c r="A140" s="30"/>
      <c r="B140" s="31">
        <f>SUMIFS('ДДС месяц'!$E:$E,'ДДС месяц'!$F:$F,$A$1,'ДДС месяц'!$J:$J,$A140,'ДДС месяц'!$C:$C,B$2)</f>
        <v>0</v>
      </c>
      <c r="C140" s="31">
        <f>SUMIFS('ДДС месяц'!$E:$E,'ДДС месяц'!$F:$F,$A$1,'ДДС месяц'!$J:$J,$A140,'ДДС месяц'!$C:$C,C$2)</f>
        <v>0</v>
      </c>
      <c r="D140" s="31">
        <f>SUMIFS('ДДС месяц'!$E:$E,'ДДС месяц'!$F:$F,$A$1,'ДДС месяц'!$J:$J,$A140,'ДДС месяц'!$C:$C,D$2)</f>
        <v>0</v>
      </c>
      <c r="E140" s="31">
        <f>SUMIFS('ДДС месяц'!$E:$E,'ДДС месяц'!$F:$F,$A$1,'ДДС месяц'!$J:$J,$A140,'ДДС месяц'!$C:$C,E$2)</f>
        <v>0</v>
      </c>
      <c r="F140" s="31">
        <f>SUMIFS('ДДС месяц'!$E:$E,'ДДС месяц'!$F:$F,$A$1,'ДДС месяц'!$J:$J,$A140,'ДДС месяц'!$C:$C,F$2)</f>
        <v>0</v>
      </c>
      <c r="G140" s="31">
        <f>SUMIFS('ДДС месяц'!$E:$E,'ДДС месяц'!$F:$F,$A$1,'ДДС месяц'!$J:$J,$A140,'ДДС месяц'!$C:$C,G$2)</f>
        <v>0</v>
      </c>
      <c r="H140" s="31">
        <f>SUMIFS('ДДС месяц'!$E:$E,'ДДС месяц'!$F:$F,$A$1,'ДДС месяц'!$J:$J,$A140,'ДДС месяц'!$C:$C,H$2)</f>
        <v>0</v>
      </c>
      <c r="I140" s="31">
        <f>SUMIFS('ДДС месяц'!$E:$E,'ДДС месяц'!$F:$F,$A$1,'ДДС месяц'!$J:$J,$A140,'ДДС месяц'!$C:$C,I$2)</f>
        <v>0</v>
      </c>
      <c r="J140" s="31">
        <f>SUMIFS('ДДС месяц'!$E:$E,'ДДС месяц'!$F:$F,$A$1,'ДДС месяц'!$J:$J,$A140,'ДДС месяц'!$C:$C,J$2)</f>
        <v>0</v>
      </c>
      <c r="K140" s="31">
        <f>SUMIFS('ДДС месяц'!$E:$E,'ДДС месяц'!$F:$F,$A$1,'ДДС месяц'!$J:$J,$A140,'ДДС месяц'!$C:$C,K$2)</f>
        <v>0</v>
      </c>
      <c r="L140" s="31">
        <f>SUMIFS('ДДС месяц'!$E:$E,'ДДС месяц'!$F:$F,$A$1,'ДДС месяц'!$J:$J,$A140,'ДДС месяц'!$C:$C,L$2)</f>
        <v>0</v>
      </c>
      <c r="M140" s="31">
        <f>SUMIFS('ДДС месяц'!$E:$E,'ДДС месяц'!$F:$F,$A$1,'ДДС месяц'!$J:$J,$A140,'ДДС месяц'!$C:$C,M$2)</f>
        <v>0</v>
      </c>
    </row>
    <row r="141" hidden="1">
      <c r="A141" s="30"/>
      <c r="B141" s="31">
        <f>SUMIFS('ДДС месяц'!$E:$E,'ДДС месяц'!$F:$F,$A$1,'ДДС месяц'!$J:$J,$A141,'ДДС месяц'!$C:$C,B$2)</f>
        <v>0</v>
      </c>
      <c r="C141" s="31">
        <f>SUMIFS('ДДС месяц'!$E:$E,'ДДС месяц'!$F:$F,$A$1,'ДДС месяц'!$J:$J,$A141,'ДДС месяц'!$C:$C,C$2)</f>
        <v>0</v>
      </c>
      <c r="D141" s="31">
        <f>SUMIFS('ДДС месяц'!$E:$E,'ДДС месяц'!$F:$F,$A$1,'ДДС месяц'!$J:$J,$A141,'ДДС месяц'!$C:$C,D$2)</f>
        <v>0</v>
      </c>
      <c r="E141" s="31">
        <f>SUMIFS('ДДС месяц'!$E:$E,'ДДС месяц'!$F:$F,$A$1,'ДДС месяц'!$J:$J,$A141,'ДДС месяц'!$C:$C,E$2)</f>
        <v>0</v>
      </c>
      <c r="F141" s="31">
        <f>SUMIFS('ДДС месяц'!$E:$E,'ДДС месяц'!$F:$F,$A$1,'ДДС месяц'!$J:$J,$A141,'ДДС месяц'!$C:$C,F$2)</f>
        <v>0</v>
      </c>
      <c r="G141" s="31">
        <f>SUMIFS('ДДС месяц'!$E:$E,'ДДС месяц'!$F:$F,$A$1,'ДДС месяц'!$J:$J,$A141,'ДДС месяц'!$C:$C,G$2)</f>
        <v>0</v>
      </c>
      <c r="H141" s="31">
        <f>SUMIFS('ДДС месяц'!$E:$E,'ДДС месяц'!$F:$F,$A$1,'ДДС месяц'!$J:$J,$A141,'ДДС месяц'!$C:$C,H$2)</f>
        <v>0</v>
      </c>
      <c r="I141" s="31">
        <f>SUMIFS('ДДС месяц'!$E:$E,'ДДС месяц'!$F:$F,$A$1,'ДДС месяц'!$J:$J,$A141,'ДДС месяц'!$C:$C,I$2)</f>
        <v>0</v>
      </c>
      <c r="J141" s="31">
        <f>SUMIFS('ДДС месяц'!$E:$E,'ДДС месяц'!$F:$F,$A$1,'ДДС месяц'!$J:$J,$A141,'ДДС месяц'!$C:$C,J$2)</f>
        <v>0</v>
      </c>
      <c r="K141" s="31">
        <f>SUMIFS('ДДС месяц'!$E:$E,'ДДС месяц'!$F:$F,$A$1,'ДДС месяц'!$J:$J,$A141,'ДДС месяц'!$C:$C,K$2)</f>
        <v>0</v>
      </c>
      <c r="L141" s="31">
        <f>SUMIFS('ДДС месяц'!$E:$E,'ДДС месяц'!$F:$F,$A$1,'ДДС месяц'!$J:$J,$A141,'ДДС месяц'!$C:$C,L$2)</f>
        <v>0</v>
      </c>
      <c r="M141" s="31">
        <f>SUMIFS('ДДС месяц'!$E:$E,'ДДС месяц'!$F:$F,$A$1,'ДДС месяц'!$J:$J,$A141,'ДДС месяц'!$C:$C,M$2)</f>
        <v>0</v>
      </c>
    </row>
    <row r="142" hidden="1">
      <c r="A142" s="30"/>
      <c r="B142" s="31">
        <f>SUMIFS('ДДС месяц'!$E:$E,'ДДС месяц'!$F:$F,$A$1,'ДДС месяц'!$J:$J,$A142,'ДДС месяц'!$C:$C,B$2)</f>
        <v>0</v>
      </c>
      <c r="C142" s="31">
        <f>SUMIFS('ДДС месяц'!$E:$E,'ДДС месяц'!$F:$F,$A$1,'ДДС месяц'!$J:$J,$A142,'ДДС месяц'!$C:$C,C$2)</f>
        <v>0</v>
      </c>
      <c r="D142" s="31">
        <f>SUMIFS('ДДС месяц'!$E:$E,'ДДС месяц'!$F:$F,$A$1,'ДДС месяц'!$J:$J,$A142,'ДДС месяц'!$C:$C,D$2)</f>
        <v>0</v>
      </c>
      <c r="E142" s="31">
        <f>SUMIFS('ДДС месяц'!$E:$E,'ДДС месяц'!$F:$F,$A$1,'ДДС месяц'!$J:$J,$A142,'ДДС месяц'!$C:$C,E$2)</f>
        <v>0</v>
      </c>
      <c r="F142" s="31">
        <f>SUMIFS('ДДС месяц'!$E:$E,'ДДС месяц'!$F:$F,$A$1,'ДДС месяц'!$J:$J,$A142,'ДДС месяц'!$C:$C,F$2)</f>
        <v>0</v>
      </c>
      <c r="G142" s="31">
        <f>SUMIFS('ДДС месяц'!$E:$E,'ДДС месяц'!$F:$F,$A$1,'ДДС месяц'!$J:$J,$A142,'ДДС месяц'!$C:$C,G$2)</f>
        <v>0</v>
      </c>
      <c r="H142" s="31">
        <f>SUMIFS('ДДС месяц'!$E:$E,'ДДС месяц'!$F:$F,$A$1,'ДДС месяц'!$J:$J,$A142,'ДДС месяц'!$C:$C,H$2)</f>
        <v>0</v>
      </c>
      <c r="I142" s="31">
        <f>SUMIFS('ДДС месяц'!$E:$E,'ДДС месяц'!$F:$F,$A$1,'ДДС месяц'!$J:$J,$A142,'ДДС месяц'!$C:$C,I$2)</f>
        <v>0</v>
      </c>
      <c r="J142" s="31">
        <f>SUMIFS('ДДС месяц'!$E:$E,'ДДС месяц'!$F:$F,$A$1,'ДДС месяц'!$J:$J,$A142,'ДДС месяц'!$C:$C,J$2)</f>
        <v>0</v>
      </c>
      <c r="K142" s="31">
        <f>SUMIFS('ДДС месяц'!$E:$E,'ДДС месяц'!$F:$F,$A$1,'ДДС месяц'!$J:$J,$A142,'ДДС месяц'!$C:$C,K$2)</f>
        <v>0</v>
      </c>
      <c r="L142" s="31">
        <f>SUMIFS('ДДС месяц'!$E:$E,'ДДС месяц'!$F:$F,$A$1,'ДДС месяц'!$J:$J,$A142,'ДДС месяц'!$C:$C,L$2)</f>
        <v>0</v>
      </c>
      <c r="M142" s="31">
        <f>SUMIFS('ДДС месяц'!$E:$E,'ДДС месяц'!$F:$F,$A$1,'ДДС месяц'!$J:$J,$A142,'ДДС месяц'!$C:$C,M$2)</f>
        <v>0</v>
      </c>
    </row>
    <row r="143" hidden="1">
      <c r="A143" s="30"/>
      <c r="B143" s="31">
        <f>SUMIFS('ДДС месяц'!$E:$E,'ДДС месяц'!$F:$F,$A$1,'ДДС месяц'!$J:$J,$A143,'ДДС месяц'!$C:$C,B$2)</f>
        <v>0</v>
      </c>
      <c r="C143" s="31">
        <f>SUMIFS('ДДС месяц'!$E:$E,'ДДС месяц'!$F:$F,$A$1,'ДДС месяц'!$J:$J,$A143,'ДДС месяц'!$C:$C,C$2)</f>
        <v>0</v>
      </c>
      <c r="D143" s="31">
        <f>SUMIFS('ДДС месяц'!$E:$E,'ДДС месяц'!$F:$F,$A$1,'ДДС месяц'!$J:$J,$A143,'ДДС месяц'!$C:$C,D$2)</f>
        <v>0</v>
      </c>
      <c r="E143" s="31">
        <f>SUMIFS('ДДС месяц'!$E:$E,'ДДС месяц'!$F:$F,$A$1,'ДДС месяц'!$J:$J,$A143,'ДДС месяц'!$C:$C,E$2)</f>
        <v>0</v>
      </c>
      <c r="F143" s="31">
        <f>SUMIFS('ДДС месяц'!$E:$E,'ДДС месяц'!$F:$F,$A$1,'ДДС месяц'!$J:$J,$A143,'ДДС месяц'!$C:$C,F$2)</f>
        <v>0</v>
      </c>
      <c r="G143" s="31">
        <f>SUMIFS('ДДС месяц'!$E:$E,'ДДС месяц'!$F:$F,$A$1,'ДДС месяц'!$J:$J,$A143,'ДДС месяц'!$C:$C,G$2)</f>
        <v>0</v>
      </c>
      <c r="H143" s="31">
        <f>SUMIFS('ДДС месяц'!$E:$E,'ДДС месяц'!$F:$F,$A$1,'ДДС месяц'!$J:$J,$A143,'ДДС месяц'!$C:$C,H$2)</f>
        <v>0</v>
      </c>
      <c r="I143" s="31">
        <f>SUMIFS('ДДС месяц'!$E:$E,'ДДС месяц'!$F:$F,$A$1,'ДДС месяц'!$J:$J,$A143,'ДДС месяц'!$C:$C,I$2)</f>
        <v>0</v>
      </c>
      <c r="J143" s="31">
        <f>SUMIFS('ДДС месяц'!$E:$E,'ДДС месяц'!$F:$F,$A$1,'ДДС месяц'!$J:$J,$A143,'ДДС месяц'!$C:$C,J$2)</f>
        <v>0</v>
      </c>
      <c r="K143" s="31">
        <f>SUMIFS('ДДС месяц'!$E:$E,'ДДС месяц'!$F:$F,$A$1,'ДДС месяц'!$J:$J,$A143,'ДДС месяц'!$C:$C,K$2)</f>
        <v>0</v>
      </c>
      <c r="L143" s="31">
        <f>SUMIFS('ДДС месяц'!$E:$E,'ДДС месяц'!$F:$F,$A$1,'ДДС месяц'!$J:$J,$A143,'ДДС месяц'!$C:$C,L$2)</f>
        <v>0</v>
      </c>
      <c r="M143" s="31">
        <f>SUMIFS('ДДС месяц'!$E:$E,'ДДС месяц'!$F:$F,$A$1,'ДДС месяц'!$J:$J,$A143,'ДДС месяц'!$C:$C,M$2)</f>
        <v>0</v>
      </c>
    </row>
    <row r="144" hidden="1">
      <c r="A144" s="30"/>
      <c r="B144" s="31">
        <f>SUMIFS('ДДС месяц'!$E:$E,'ДДС месяц'!$F:$F,$A$1,'ДДС месяц'!$J:$J,$A144,'ДДС месяц'!$C:$C,B$2)</f>
        <v>0</v>
      </c>
      <c r="C144" s="31">
        <f>SUMIFS('ДДС месяц'!$E:$E,'ДДС месяц'!$F:$F,$A$1,'ДДС месяц'!$J:$J,$A144,'ДДС месяц'!$C:$C,C$2)</f>
        <v>0</v>
      </c>
      <c r="D144" s="31">
        <f>SUMIFS('ДДС месяц'!$E:$E,'ДДС месяц'!$F:$F,$A$1,'ДДС месяц'!$J:$J,$A144,'ДДС месяц'!$C:$C,D$2)</f>
        <v>0</v>
      </c>
      <c r="E144" s="31">
        <f>SUMIFS('ДДС месяц'!$E:$E,'ДДС месяц'!$F:$F,$A$1,'ДДС месяц'!$J:$J,$A144,'ДДС месяц'!$C:$C,E$2)</f>
        <v>0</v>
      </c>
      <c r="F144" s="31">
        <f>SUMIFS('ДДС месяц'!$E:$E,'ДДС месяц'!$F:$F,$A$1,'ДДС месяц'!$J:$J,$A144,'ДДС месяц'!$C:$C,F$2)</f>
        <v>0</v>
      </c>
      <c r="G144" s="31">
        <f>SUMIFS('ДДС месяц'!$E:$E,'ДДС месяц'!$F:$F,$A$1,'ДДС месяц'!$J:$J,$A144,'ДДС месяц'!$C:$C,G$2)</f>
        <v>0</v>
      </c>
      <c r="H144" s="31">
        <f>SUMIFS('ДДС месяц'!$E:$E,'ДДС месяц'!$F:$F,$A$1,'ДДС месяц'!$J:$J,$A144,'ДДС месяц'!$C:$C,H$2)</f>
        <v>0</v>
      </c>
      <c r="I144" s="31">
        <f>SUMIFS('ДДС месяц'!$E:$E,'ДДС месяц'!$F:$F,$A$1,'ДДС месяц'!$J:$J,$A144,'ДДС месяц'!$C:$C,I$2)</f>
        <v>0</v>
      </c>
      <c r="J144" s="31">
        <f>SUMIFS('ДДС месяц'!$E:$E,'ДДС месяц'!$F:$F,$A$1,'ДДС месяц'!$J:$J,$A144,'ДДС месяц'!$C:$C,J$2)</f>
        <v>0</v>
      </c>
      <c r="K144" s="31">
        <f>SUMIFS('ДДС месяц'!$E:$E,'ДДС месяц'!$F:$F,$A$1,'ДДС месяц'!$J:$J,$A144,'ДДС месяц'!$C:$C,K$2)</f>
        <v>0</v>
      </c>
      <c r="L144" s="31">
        <f>SUMIFS('ДДС месяц'!$E:$E,'ДДС месяц'!$F:$F,$A$1,'ДДС месяц'!$J:$J,$A144,'ДДС месяц'!$C:$C,L$2)</f>
        <v>0</v>
      </c>
      <c r="M144" s="31">
        <f>SUMIFS('ДДС месяц'!$E:$E,'ДДС месяц'!$F:$F,$A$1,'ДДС месяц'!$J:$J,$A144,'ДДС месяц'!$C:$C,M$2)</f>
        <v>0</v>
      </c>
    </row>
    <row r="145" hidden="1">
      <c r="A145" s="30"/>
      <c r="B145" s="31">
        <f>SUMIFS('ДДС месяц'!$E:$E,'ДДС месяц'!$F:$F,$A$1,'ДДС месяц'!$J:$J,$A145,'ДДС месяц'!$C:$C,B$2)</f>
        <v>0</v>
      </c>
      <c r="C145" s="31">
        <f>SUMIFS('ДДС месяц'!$E:$E,'ДДС месяц'!$F:$F,$A$1,'ДДС месяц'!$J:$J,$A145,'ДДС месяц'!$C:$C,C$2)</f>
        <v>0</v>
      </c>
      <c r="D145" s="31">
        <f>SUMIFS('ДДС месяц'!$E:$E,'ДДС месяц'!$F:$F,$A$1,'ДДС месяц'!$J:$J,$A145,'ДДС месяц'!$C:$C,D$2)</f>
        <v>0</v>
      </c>
      <c r="E145" s="31">
        <f>SUMIFS('ДДС месяц'!$E:$E,'ДДС месяц'!$F:$F,$A$1,'ДДС месяц'!$J:$J,$A145,'ДДС месяц'!$C:$C,E$2)</f>
        <v>0</v>
      </c>
      <c r="F145" s="31">
        <f>SUMIFS('ДДС месяц'!$E:$E,'ДДС месяц'!$F:$F,$A$1,'ДДС месяц'!$J:$J,$A145,'ДДС месяц'!$C:$C,F$2)</f>
        <v>0</v>
      </c>
      <c r="G145" s="31">
        <f>SUMIFS('ДДС месяц'!$E:$E,'ДДС месяц'!$F:$F,$A$1,'ДДС месяц'!$J:$J,$A145,'ДДС месяц'!$C:$C,G$2)</f>
        <v>0</v>
      </c>
      <c r="H145" s="31">
        <f>SUMIFS('ДДС месяц'!$E:$E,'ДДС месяц'!$F:$F,$A$1,'ДДС месяц'!$J:$J,$A145,'ДДС месяц'!$C:$C,H$2)</f>
        <v>0</v>
      </c>
      <c r="I145" s="31">
        <f>SUMIFS('ДДС месяц'!$E:$E,'ДДС месяц'!$F:$F,$A$1,'ДДС месяц'!$J:$J,$A145,'ДДС месяц'!$C:$C,I$2)</f>
        <v>0</v>
      </c>
      <c r="J145" s="31">
        <f>SUMIFS('ДДС месяц'!$E:$E,'ДДС месяц'!$F:$F,$A$1,'ДДС месяц'!$J:$J,$A145,'ДДС месяц'!$C:$C,J$2)</f>
        <v>0</v>
      </c>
      <c r="K145" s="31">
        <f>SUMIFS('ДДС месяц'!$E:$E,'ДДС месяц'!$F:$F,$A$1,'ДДС месяц'!$J:$J,$A145,'ДДС месяц'!$C:$C,K$2)</f>
        <v>0</v>
      </c>
      <c r="L145" s="31">
        <f>SUMIFS('ДДС месяц'!$E:$E,'ДДС месяц'!$F:$F,$A$1,'ДДС месяц'!$J:$J,$A145,'ДДС месяц'!$C:$C,L$2)</f>
        <v>0</v>
      </c>
      <c r="M145" s="31">
        <f>SUMIFS('ДДС месяц'!$E:$E,'ДДС месяц'!$F:$F,$A$1,'ДДС месяц'!$J:$J,$A145,'ДДС месяц'!$C:$C,M$2)</f>
        <v>0</v>
      </c>
    </row>
    <row r="146" hidden="1">
      <c r="A146" s="30"/>
      <c r="B146" s="31">
        <f>SUMIFS('ДДС месяц'!$E:$E,'ДДС месяц'!$F:$F,$A$1,'ДДС месяц'!$J:$J,$A146,'ДДС месяц'!$C:$C,B$2)</f>
        <v>0</v>
      </c>
      <c r="C146" s="31">
        <f>SUMIFS('ДДС месяц'!$E:$E,'ДДС месяц'!$F:$F,$A$1,'ДДС месяц'!$J:$J,$A146,'ДДС месяц'!$C:$C,C$2)</f>
        <v>0</v>
      </c>
      <c r="D146" s="31">
        <f>SUMIFS('ДДС месяц'!$E:$E,'ДДС месяц'!$F:$F,$A$1,'ДДС месяц'!$J:$J,$A146,'ДДС месяц'!$C:$C,D$2)</f>
        <v>0</v>
      </c>
      <c r="E146" s="31">
        <f>SUMIFS('ДДС месяц'!$E:$E,'ДДС месяц'!$F:$F,$A$1,'ДДС месяц'!$J:$J,$A146,'ДДС месяц'!$C:$C,E$2)</f>
        <v>0</v>
      </c>
      <c r="F146" s="31">
        <f>SUMIFS('ДДС месяц'!$E:$E,'ДДС месяц'!$F:$F,$A$1,'ДДС месяц'!$J:$J,$A146,'ДДС месяц'!$C:$C,F$2)</f>
        <v>0</v>
      </c>
      <c r="G146" s="31">
        <f>SUMIFS('ДДС месяц'!$E:$E,'ДДС месяц'!$F:$F,$A$1,'ДДС месяц'!$J:$J,$A146,'ДДС месяц'!$C:$C,G$2)</f>
        <v>0</v>
      </c>
      <c r="H146" s="31">
        <f>SUMIFS('ДДС месяц'!$E:$E,'ДДС месяц'!$F:$F,$A$1,'ДДС месяц'!$J:$J,$A146,'ДДС месяц'!$C:$C,H$2)</f>
        <v>0</v>
      </c>
      <c r="I146" s="31">
        <f>SUMIFS('ДДС месяц'!$E:$E,'ДДС месяц'!$F:$F,$A$1,'ДДС месяц'!$J:$J,$A146,'ДДС месяц'!$C:$C,I$2)</f>
        <v>0</v>
      </c>
      <c r="J146" s="31">
        <f>SUMIFS('ДДС месяц'!$E:$E,'ДДС месяц'!$F:$F,$A$1,'ДДС месяц'!$J:$J,$A146,'ДДС месяц'!$C:$C,J$2)</f>
        <v>0</v>
      </c>
      <c r="K146" s="31">
        <f>SUMIFS('ДДС месяц'!$E:$E,'ДДС месяц'!$F:$F,$A$1,'ДДС месяц'!$J:$J,$A146,'ДДС месяц'!$C:$C,K$2)</f>
        <v>0</v>
      </c>
      <c r="L146" s="31">
        <f>SUMIFS('ДДС месяц'!$E:$E,'ДДС месяц'!$F:$F,$A$1,'ДДС месяц'!$J:$J,$A146,'ДДС месяц'!$C:$C,L$2)</f>
        <v>0</v>
      </c>
      <c r="M146" s="31">
        <f>SUMIFS('ДДС месяц'!$E:$E,'ДДС месяц'!$F:$F,$A$1,'ДДС месяц'!$J:$J,$A146,'ДДС месяц'!$C:$C,M$2)</f>
        <v>0</v>
      </c>
    </row>
    <row r="147" hidden="1">
      <c r="A147" s="30"/>
      <c r="B147" s="31">
        <f>SUMIFS('ДДС месяц'!$E:$E,'ДДС месяц'!$F:$F,$A$1,'ДДС месяц'!$J:$J,$A147,'ДДС месяц'!$C:$C,B$2)</f>
        <v>0</v>
      </c>
      <c r="C147" s="31">
        <f>SUMIFS('ДДС месяц'!$E:$E,'ДДС месяц'!$F:$F,$A$1,'ДДС месяц'!$J:$J,$A147,'ДДС месяц'!$C:$C,C$2)</f>
        <v>0</v>
      </c>
      <c r="D147" s="31">
        <f>SUMIFS('ДДС месяц'!$E:$E,'ДДС месяц'!$F:$F,$A$1,'ДДС месяц'!$J:$J,$A147,'ДДС месяц'!$C:$C,D$2)</f>
        <v>0</v>
      </c>
      <c r="E147" s="31">
        <f>SUMIFS('ДДС месяц'!$E:$E,'ДДС месяц'!$F:$F,$A$1,'ДДС месяц'!$J:$J,$A147,'ДДС месяц'!$C:$C,E$2)</f>
        <v>0</v>
      </c>
      <c r="F147" s="31">
        <f>SUMIFS('ДДС месяц'!$E:$E,'ДДС месяц'!$F:$F,$A$1,'ДДС месяц'!$J:$J,$A147,'ДДС месяц'!$C:$C,F$2)</f>
        <v>0</v>
      </c>
      <c r="G147" s="31">
        <f>SUMIFS('ДДС месяц'!$E:$E,'ДДС месяц'!$F:$F,$A$1,'ДДС месяц'!$J:$J,$A147,'ДДС месяц'!$C:$C,G$2)</f>
        <v>0</v>
      </c>
      <c r="H147" s="31">
        <f>SUMIFS('ДДС месяц'!$E:$E,'ДДС месяц'!$F:$F,$A$1,'ДДС месяц'!$J:$J,$A147,'ДДС месяц'!$C:$C,H$2)</f>
        <v>0</v>
      </c>
      <c r="I147" s="31">
        <f>SUMIFS('ДДС месяц'!$E:$E,'ДДС месяц'!$F:$F,$A$1,'ДДС месяц'!$J:$J,$A147,'ДДС месяц'!$C:$C,I$2)</f>
        <v>0</v>
      </c>
      <c r="J147" s="31">
        <f>SUMIFS('ДДС месяц'!$E:$E,'ДДС месяц'!$F:$F,$A$1,'ДДС месяц'!$J:$J,$A147,'ДДС месяц'!$C:$C,J$2)</f>
        <v>0</v>
      </c>
      <c r="K147" s="31">
        <f>SUMIFS('ДДС месяц'!$E:$E,'ДДС месяц'!$F:$F,$A$1,'ДДС месяц'!$J:$J,$A147,'ДДС месяц'!$C:$C,K$2)</f>
        <v>0</v>
      </c>
      <c r="L147" s="31">
        <f>SUMIFS('ДДС месяц'!$E:$E,'ДДС месяц'!$F:$F,$A$1,'ДДС месяц'!$J:$J,$A147,'ДДС месяц'!$C:$C,L$2)</f>
        <v>0</v>
      </c>
      <c r="M147" s="31">
        <f>SUMIFS('ДДС месяц'!$E:$E,'ДДС месяц'!$F:$F,$A$1,'ДДС месяц'!$J:$J,$A147,'ДДС месяц'!$C:$C,M$2)</f>
        <v>0</v>
      </c>
    </row>
    <row r="148" hidden="1">
      <c r="A148" s="30"/>
      <c r="B148" s="31">
        <f>SUMIFS('ДДС месяц'!$E:$E,'ДДС месяц'!$F:$F,$A$1,'ДДС месяц'!$J:$J,$A148,'ДДС месяц'!$C:$C,B$2)</f>
        <v>0</v>
      </c>
      <c r="C148" s="31">
        <f>SUMIFS('ДДС месяц'!$E:$E,'ДДС месяц'!$F:$F,$A$1,'ДДС месяц'!$J:$J,$A148,'ДДС месяц'!$C:$C,C$2)</f>
        <v>0</v>
      </c>
      <c r="D148" s="31">
        <f>SUMIFS('ДДС месяц'!$E:$E,'ДДС месяц'!$F:$F,$A$1,'ДДС месяц'!$J:$J,$A148,'ДДС месяц'!$C:$C,D$2)</f>
        <v>0</v>
      </c>
      <c r="E148" s="31">
        <f>SUMIFS('ДДС месяц'!$E:$E,'ДДС месяц'!$F:$F,$A$1,'ДДС месяц'!$J:$J,$A148,'ДДС месяц'!$C:$C,E$2)</f>
        <v>0</v>
      </c>
      <c r="F148" s="31">
        <f>SUMIFS('ДДС месяц'!$E:$E,'ДДС месяц'!$F:$F,$A$1,'ДДС месяц'!$J:$J,$A148,'ДДС месяц'!$C:$C,F$2)</f>
        <v>0</v>
      </c>
      <c r="G148" s="31">
        <f>SUMIFS('ДДС месяц'!$E:$E,'ДДС месяц'!$F:$F,$A$1,'ДДС месяц'!$J:$J,$A148,'ДДС месяц'!$C:$C,G$2)</f>
        <v>0</v>
      </c>
      <c r="H148" s="31">
        <f>SUMIFS('ДДС месяц'!$E:$E,'ДДС месяц'!$F:$F,$A$1,'ДДС месяц'!$J:$J,$A148,'ДДС месяц'!$C:$C,H$2)</f>
        <v>0</v>
      </c>
      <c r="I148" s="31">
        <f>SUMIFS('ДДС месяц'!$E:$E,'ДДС месяц'!$F:$F,$A$1,'ДДС месяц'!$J:$J,$A148,'ДДС месяц'!$C:$C,I$2)</f>
        <v>0</v>
      </c>
      <c r="J148" s="31">
        <f>SUMIFS('ДДС месяц'!$E:$E,'ДДС месяц'!$F:$F,$A$1,'ДДС месяц'!$J:$J,$A148,'ДДС месяц'!$C:$C,J$2)</f>
        <v>0</v>
      </c>
      <c r="K148" s="31">
        <f>SUMIFS('ДДС месяц'!$E:$E,'ДДС месяц'!$F:$F,$A$1,'ДДС месяц'!$J:$J,$A148,'ДДС месяц'!$C:$C,K$2)</f>
        <v>0</v>
      </c>
      <c r="L148" s="31">
        <f>SUMIFS('ДДС месяц'!$E:$E,'ДДС месяц'!$F:$F,$A$1,'ДДС месяц'!$J:$J,$A148,'ДДС месяц'!$C:$C,L$2)</f>
        <v>0</v>
      </c>
      <c r="M148" s="31">
        <f>SUMIFS('ДДС месяц'!$E:$E,'ДДС месяц'!$F:$F,$A$1,'ДДС месяц'!$J:$J,$A148,'ДДС месяц'!$C:$C,M$2)</f>
        <v>0</v>
      </c>
    </row>
    <row r="149" hidden="1">
      <c r="A149" s="30"/>
      <c r="B149" s="31">
        <f>SUMIFS('ДДС месяц'!$E:$E,'ДДС месяц'!$F:$F,$A$1,'ДДС месяц'!$J:$J,$A149,'ДДС месяц'!$C:$C,B$2)</f>
        <v>0</v>
      </c>
      <c r="C149" s="31">
        <f>SUMIFS('ДДС месяц'!$E:$E,'ДДС месяц'!$F:$F,$A$1,'ДДС месяц'!$J:$J,$A149,'ДДС месяц'!$C:$C,C$2)</f>
        <v>0</v>
      </c>
      <c r="D149" s="31">
        <f>SUMIFS('ДДС месяц'!$E:$E,'ДДС месяц'!$F:$F,$A$1,'ДДС месяц'!$J:$J,$A149,'ДДС месяц'!$C:$C,D$2)</f>
        <v>0</v>
      </c>
      <c r="E149" s="31">
        <f>SUMIFS('ДДС месяц'!$E:$E,'ДДС месяц'!$F:$F,$A$1,'ДДС месяц'!$J:$J,$A149,'ДДС месяц'!$C:$C,E$2)</f>
        <v>0</v>
      </c>
      <c r="F149" s="31">
        <f>SUMIFS('ДДС месяц'!$E:$E,'ДДС месяц'!$F:$F,$A$1,'ДДС месяц'!$J:$J,$A149,'ДДС месяц'!$C:$C,F$2)</f>
        <v>0</v>
      </c>
      <c r="G149" s="31">
        <f>SUMIFS('ДДС месяц'!$E:$E,'ДДС месяц'!$F:$F,$A$1,'ДДС месяц'!$J:$J,$A149,'ДДС месяц'!$C:$C,G$2)</f>
        <v>0</v>
      </c>
      <c r="H149" s="31">
        <f>SUMIFS('ДДС месяц'!$E:$E,'ДДС месяц'!$F:$F,$A$1,'ДДС месяц'!$J:$J,$A149,'ДДС месяц'!$C:$C,H$2)</f>
        <v>0</v>
      </c>
      <c r="I149" s="31">
        <f>SUMIFS('ДДС месяц'!$E:$E,'ДДС месяц'!$F:$F,$A$1,'ДДС месяц'!$J:$J,$A149,'ДДС месяц'!$C:$C,I$2)</f>
        <v>0</v>
      </c>
      <c r="J149" s="31">
        <f>SUMIFS('ДДС месяц'!$E:$E,'ДДС месяц'!$F:$F,$A$1,'ДДС месяц'!$J:$J,$A149,'ДДС месяц'!$C:$C,J$2)</f>
        <v>0</v>
      </c>
      <c r="K149" s="31">
        <f>SUMIFS('ДДС месяц'!$E:$E,'ДДС месяц'!$F:$F,$A$1,'ДДС месяц'!$J:$J,$A149,'ДДС месяц'!$C:$C,K$2)</f>
        <v>0</v>
      </c>
      <c r="L149" s="31">
        <f>SUMIFS('ДДС месяц'!$E:$E,'ДДС месяц'!$F:$F,$A$1,'ДДС месяц'!$J:$J,$A149,'ДДС месяц'!$C:$C,L$2)</f>
        <v>0</v>
      </c>
      <c r="M149" s="31">
        <f>SUMIFS('ДДС месяц'!$E:$E,'ДДС месяц'!$F:$F,$A$1,'ДДС месяц'!$J:$J,$A149,'ДДС месяц'!$C:$C,M$2)</f>
        <v>0</v>
      </c>
    </row>
    <row r="150" hidden="1">
      <c r="A150" s="30"/>
      <c r="B150" s="31">
        <f>SUMIFS('ДДС месяц'!$E:$E,'ДДС месяц'!$F:$F,$A$1,'ДДС месяц'!$J:$J,$A150,'ДДС месяц'!$C:$C,B$2)</f>
        <v>0</v>
      </c>
      <c r="C150" s="31">
        <f>SUMIFS('ДДС месяц'!$E:$E,'ДДС месяц'!$F:$F,$A$1,'ДДС месяц'!$J:$J,$A150,'ДДС месяц'!$C:$C,C$2)</f>
        <v>0</v>
      </c>
      <c r="D150" s="31">
        <f>SUMIFS('ДДС месяц'!$E:$E,'ДДС месяц'!$F:$F,$A$1,'ДДС месяц'!$J:$J,$A150,'ДДС месяц'!$C:$C,D$2)</f>
        <v>0</v>
      </c>
      <c r="E150" s="31">
        <f>SUMIFS('ДДС месяц'!$E:$E,'ДДС месяц'!$F:$F,$A$1,'ДДС месяц'!$J:$J,$A150,'ДДС месяц'!$C:$C,E$2)</f>
        <v>0</v>
      </c>
      <c r="F150" s="31">
        <f>SUMIFS('ДДС месяц'!$E:$E,'ДДС месяц'!$F:$F,$A$1,'ДДС месяц'!$J:$J,$A150,'ДДС месяц'!$C:$C,F$2)</f>
        <v>0</v>
      </c>
      <c r="G150" s="31">
        <f>SUMIFS('ДДС месяц'!$E:$E,'ДДС месяц'!$F:$F,$A$1,'ДДС месяц'!$J:$J,$A150,'ДДС месяц'!$C:$C,G$2)</f>
        <v>0</v>
      </c>
      <c r="H150" s="31">
        <f>SUMIFS('ДДС месяц'!$E:$E,'ДДС месяц'!$F:$F,$A$1,'ДДС месяц'!$J:$J,$A150,'ДДС месяц'!$C:$C,H$2)</f>
        <v>0</v>
      </c>
      <c r="I150" s="31">
        <f>SUMIFS('ДДС месяц'!$E:$E,'ДДС месяц'!$F:$F,$A$1,'ДДС месяц'!$J:$J,$A150,'ДДС месяц'!$C:$C,I$2)</f>
        <v>0</v>
      </c>
      <c r="J150" s="31">
        <f>SUMIFS('ДДС месяц'!$E:$E,'ДДС месяц'!$F:$F,$A$1,'ДДС месяц'!$J:$J,$A150,'ДДС месяц'!$C:$C,J$2)</f>
        <v>0</v>
      </c>
      <c r="K150" s="31">
        <f>SUMIFS('ДДС месяц'!$E:$E,'ДДС месяц'!$F:$F,$A$1,'ДДС месяц'!$J:$J,$A150,'ДДС месяц'!$C:$C,K$2)</f>
        <v>0</v>
      </c>
      <c r="L150" s="31">
        <f>SUMIFS('ДДС месяц'!$E:$E,'ДДС месяц'!$F:$F,$A$1,'ДДС месяц'!$J:$J,$A150,'ДДС месяц'!$C:$C,L$2)</f>
        <v>0</v>
      </c>
      <c r="M150" s="31">
        <f>SUMIFS('ДДС месяц'!$E:$E,'ДДС месяц'!$F:$F,$A$1,'ДДС месяц'!$J:$J,$A150,'ДДС месяц'!$C:$C,M$2)</f>
        <v>0</v>
      </c>
    </row>
    <row r="151" hidden="1">
      <c r="A151" s="30"/>
      <c r="B151" s="31">
        <f>SUMIFS('ДДС месяц'!$E:$E,'ДДС месяц'!$F:$F,$A$1,'ДДС месяц'!$J:$J,$A151,'ДДС месяц'!$C:$C,B$2)</f>
        <v>0</v>
      </c>
      <c r="C151" s="31">
        <f>SUMIFS('ДДС месяц'!$E:$E,'ДДС месяц'!$F:$F,$A$1,'ДДС месяц'!$J:$J,$A151,'ДДС месяц'!$C:$C,C$2)</f>
        <v>0</v>
      </c>
      <c r="D151" s="31">
        <f>SUMIFS('ДДС месяц'!$E:$E,'ДДС месяц'!$F:$F,$A$1,'ДДС месяц'!$J:$J,$A151,'ДДС месяц'!$C:$C,D$2)</f>
        <v>0</v>
      </c>
      <c r="E151" s="31">
        <f>SUMIFS('ДДС месяц'!$E:$E,'ДДС месяц'!$F:$F,$A$1,'ДДС месяц'!$J:$J,$A151,'ДДС месяц'!$C:$C,E$2)</f>
        <v>0</v>
      </c>
      <c r="F151" s="31">
        <f>SUMIFS('ДДС месяц'!$E:$E,'ДДС месяц'!$F:$F,$A$1,'ДДС месяц'!$J:$J,$A151,'ДДС месяц'!$C:$C,F$2)</f>
        <v>0</v>
      </c>
      <c r="G151" s="31">
        <f>SUMIFS('ДДС месяц'!$E:$E,'ДДС месяц'!$F:$F,$A$1,'ДДС месяц'!$J:$J,$A151,'ДДС месяц'!$C:$C,G$2)</f>
        <v>0</v>
      </c>
      <c r="H151" s="31">
        <f>SUMIFS('ДДС месяц'!$E:$E,'ДДС месяц'!$F:$F,$A$1,'ДДС месяц'!$J:$J,$A151,'ДДС месяц'!$C:$C,H$2)</f>
        <v>0</v>
      </c>
      <c r="I151" s="31">
        <f>SUMIFS('ДДС месяц'!$E:$E,'ДДС месяц'!$F:$F,$A$1,'ДДС месяц'!$J:$J,$A151,'ДДС месяц'!$C:$C,I$2)</f>
        <v>0</v>
      </c>
      <c r="J151" s="31">
        <f>SUMIFS('ДДС месяц'!$E:$E,'ДДС месяц'!$F:$F,$A$1,'ДДС месяц'!$J:$J,$A151,'ДДС месяц'!$C:$C,J$2)</f>
        <v>0</v>
      </c>
      <c r="K151" s="31">
        <f>SUMIFS('ДДС месяц'!$E:$E,'ДДС месяц'!$F:$F,$A$1,'ДДС месяц'!$J:$J,$A151,'ДДС месяц'!$C:$C,K$2)</f>
        <v>0</v>
      </c>
      <c r="L151" s="31">
        <f>SUMIFS('ДДС месяц'!$E:$E,'ДДС месяц'!$F:$F,$A$1,'ДДС месяц'!$J:$J,$A151,'ДДС месяц'!$C:$C,L$2)</f>
        <v>0</v>
      </c>
      <c r="M151" s="31">
        <f>SUMIFS('ДДС месяц'!$E:$E,'ДДС месяц'!$F:$F,$A$1,'ДДС месяц'!$J:$J,$A151,'ДДС месяц'!$C:$C,M$2)</f>
        <v>0</v>
      </c>
    </row>
    <row r="152" hidden="1">
      <c r="A152" s="30"/>
      <c r="B152" s="31">
        <f>SUMIFS('ДДС месяц'!$E:$E,'ДДС месяц'!$F:$F,$A$1,'ДДС месяц'!$J:$J,$A152,'ДДС месяц'!$C:$C,B$2)</f>
        <v>0</v>
      </c>
      <c r="C152" s="31">
        <f>SUMIFS('ДДС месяц'!$E:$E,'ДДС месяц'!$F:$F,$A$1,'ДДС месяц'!$J:$J,$A152,'ДДС месяц'!$C:$C,C$2)</f>
        <v>0</v>
      </c>
      <c r="D152" s="31">
        <f>SUMIFS('ДДС месяц'!$E:$E,'ДДС месяц'!$F:$F,$A$1,'ДДС месяц'!$J:$J,$A152,'ДДС месяц'!$C:$C,D$2)</f>
        <v>0</v>
      </c>
      <c r="E152" s="31">
        <f>SUMIFS('ДДС месяц'!$E:$E,'ДДС месяц'!$F:$F,$A$1,'ДДС месяц'!$J:$J,$A152,'ДДС месяц'!$C:$C,E$2)</f>
        <v>0</v>
      </c>
      <c r="F152" s="31">
        <f>SUMIFS('ДДС месяц'!$E:$E,'ДДС месяц'!$F:$F,$A$1,'ДДС месяц'!$J:$J,$A152,'ДДС месяц'!$C:$C,F$2)</f>
        <v>0</v>
      </c>
      <c r="G152" s="31">
        <f>SUMIFS('ДДС месяц'!$E:$E,'ДДС месяц'!$F:$F,$A$1,'ДДС месяц'!$J:$J,$A152,'ДДС месяц'!$C:$C,G$2)</f>
        <v>0</v>
      </c>
      <c r="H152" s="31">
        <f>SUMIFS('ДДС месяц'!$E:$E,'ДДС месяц'!$F:$F,$A$1,'ДДС месяц'!$J:$J,$A152,'ДДС месяц'!$C:$C,H$2)</f>
        <v>0</v>
      </c>
      <c r="I152" s="31">
        <f>SUMIFS('ДДС месяц'!$E:$E,'ДДС месяц'!$F:$F,$A$1,'ДДС месяц'!$J:$J,$A152,'ДДС месяц'!$C:$C,I$2)</f>
        <v>0</v>
      </c>
      <c r="J152" s="31">
        <f>SUMIFS('ДДС месяц'!$E:$E,'ДДС месяц'!$F:$F,$A$1,'ДДС месяц'!$J:$J,$A152,'ДДС месяц'!$C:$C,J$2)</f>
        <v>0</v>
      </c>
      <c r="K152" s="31">
        <f>SUMIFS('ДДС месяц'!$E:$E,'ДДС месяц'!$F:$F,$A$1,'ДДС месяц'!$J:$J,$A152,'ДДС месяц'!$C:$C,K$2)</f>
        <v>0</v>
      </c>
      <c r="L152" s="31">
        <f>SUMIFS('ДДС месяц'!$E:$E,'ДДС месяц'!$F:$F,$A$1,'ДДС месяц'!$J:$J,$A152,'ДДС месяц'!$C:$C,L$2)</f>
        <v>0</v>
      </c>
      <c r="M152" s="31">
        <f>SUMIFS('ДДС месяц'!$E:$E,'ДДС месяц'!$F:$F,$A$1,'ДДС месяц'!$J:$J,$A152,'ДДС месяц'!$C:$C,M$2)</f>
        <v>0</v>
      </c>
    </row>
    <row r="153" hidden="1">
      <c r="A153" s="30"/>
      <c r="B153" s="31">
        <f>SUMIFS('ДДС месяц'!$E:$E,'ДДС месяц'!$F:$F,$A$1,'ДДС месяц'!$J:$J,$A153,'ДДС месяц'!$C:$C,B$2)</f>
        <v>0</v>
      </c>
      <c r="C153" s="31">
        <f>SUMIFS('ДДС месяц'!$E:$E,'ДДС месяц'!$F:$F,$A$1,'ДДС месяц'!$J:$J,$A153,'ДДС месяц'!$C:$C,C$2)</f>
        <v>0</v>
      </c>
      <c r="D153" s="31">
        <f>SUMIFS('ДДС месяц'!$E:$E,'ДДС месяц'!$F:$F,$A$1,'ДДС месяц'!$J:$J,$A153,'ДДС месяц'!$C:$C,D$2)</f>
        <v>0</v>
      </c>
      <c r="E153" s="31">
        <f>SUMIFS('ДДС месяц'!$E:$E,'ДДС месяц'!$F:$F,$A$1,'ДДС месяц'!$J:$J,$A153,'ДДС месяц'!$C:$C,E$2)</f>
        <v>0</v>
      </c>
      <c r="F153" s="31">
        <f>SUMIFS('ДДС месяц'!$E:$E,'ДДС месяц'!$F:$F,$A$1,'ДДС месяц'!$J:$J,$A153,'ДДС месяц'!$C:$C,F$2)</f>
        <v>0</v>
      </c>
      <c r="G153" s="31">
        <f>SUMIFS('ДДС месяц'!$E:$E,'ДДС месяц'!$F:$F,$A$1,'ДДС месяц'!$J:$J,$A153,'ДДС месяц'!$C:$C,G$2)</f>
        <v>0</v>
      </c>
      <c r="H153" s="31">
        <f>SUMIFS('ДДС месяц'!$E:$E,'ДДС месяц'!$F:$F,$A$1,'ДДС месяц'!$J:$J,$A153,'ДДС месяц'!$C:$C,H$2)</f>
        <v>0</v>
      </c>
      <c r="I153" s="31">
        <f>SUMIFS('ДДС месяц'!$E:$E,'ДДС месяц'!$F:$F,$A$1,'ДДС месяц'!$J:$J,$A153,'ДДС месяц'!$C:$C,I$2)</f>
        <v>0</v>
      </c>
      <c r="J153" s="31">
        <f>SUMIFS('ДДС месяц'!$E:$E,'ДДС месяц'!$F:$F,$A$1,'ДДС месяц'!$J:$J,$A153,'ДДС месяц'!$C:$C,J$2)</f>
        <v>0</v>
      </c>
      <c r="K153" s="31">
        <f>SUMIFS('ДДС месяц'!$E:$E,'ДДС месяц'!$F:$F,$A$1,'ДДС месяц'!$J:$J,$A153,'ДДС месяц'!$C:$C,K$2)</f>
        <v>0</v>
      </c>
      <c r="L153" s="31">
        <f>SUMIFS('ДДС месяц'!$E:$E,'ДДС месяц'!$F:$F,$A$1,'ДДС месяц'!$J:$J,$A153,'ДДС месяц'!$C:$C,L$2)</f>
        <v>0</v>
      </c>
      <c r="M153" s="31">
        <f>SUMIFS('ДДС месяц'!$E:$E,'ДДС месяц'!$F:$F,$A$1,'ДДС месяц'!$J:$J,$A153,'ДДС месяц'!$C:$C,M$2)</f>
        <v>0</v>
      </c>
    </row>
    <row r="154" hidden="1">
      <c r="A154" s="30"/>
      <c r="B154" s="31">
        <f>SUMIFS('ДДС месяц'!$E:$E,'ДДС месяц'!$F:$F,$A$1,'ДДС месяц'!$J:$J,$A154,'ДДС месяц'!$C:$C,B$2)</f>
        <v>0</v>
      </c>
      <c r="C154" s="31">
        <f>SUMIFS('ДДС месяц'!$E:$E,'ДДС месяц'!$F:$F,$A$1,'ДДС месяц'!$J:$J,$A154,'ДДС месяц'!$C:$C,C$2)</f>
        <v>0</v>
      </c>
      <c r="D154" s="31">
        <f>SUMIFS('ДДС месяц'!$E:$E,'ДДС месяц'!$F:$F,$A$1,'ДДС месяц'!$J:$J,$A154,'ДДС месяц'!$C:$C,D$2)</f>
        <v>0</v>
      </c>
      <c r="E154" s="31">
        <f>SUMIFS('ДДС месяц'!$E:$E,'ДДС месяц'!$F:$F,$A$1,'ДДС месяц'!$J:$J,$A154,'ДДС месяц'!$C:$C,E$2)</f>
        <v>0</v>
      </c>
      <c r="F154" s="31">
        <f>SUMIFS('ДДС месяц'!$E:$E,'ДДС месяц'!$F:$F,$A$1,'ДДС месяц'!$J:$J,$A154,'ДДС месяц'!$C:$C,F$2)</f>
        <v>0</v>
      </c>
      <c r="G154" s="31">
        <f>SUMIFS('ДДС месяц'!$E:$E,'ДДС месяц'!$F:$F,$A$1,'ДДС месяц'!$J:$J,$A154,'ДДС месяц'!$C:$C,G$2)</f>
        <v>0</v>
      </c>
      <c r="H154" s="31">
        <f>SUMIFS('ДДС месяц'!$E:$E,'ДДС месяц'!$F:$F,$A$1,'ДДС месяц'!$J:$J,$A154,'ДДС месяц'!$C:$C,H$2)</f>
        <v>0</v>
      </c>
      <c r="I154" s="31">
        <f>SUMIFS('ДДС месяц'!$E:$E,'ДДС месяц'!$F:$F,$A$1,'ДДС месяц'!$J:$J,$A154,'ДДС месяц'!$C:$C,I$2)</f>
        <v>0</v>
      </c>
      <c r="J154" s="31">
        <f>SUMIFS('ДДС месяц'!$E:$E,'ДДС месяц'!$F:$F,$A$1,'ДДС месяц'!$J:$J,$A154,'ДДС месяц'!$C:$C,J$2)</f>
        <v>0</v>
      </c>
      <c r="K154" s="31">
        <f>SUMIFS('ДДС месяц'!$E:$E,'ДДС месяц'!$F:$F,$A$1,'ДДС месяц'!$J:$J,$A154,'ДДС месяц'!$C:$C,K$2)</f>
        <v>0</v>
      </c>
      <c r="L154" s="31">
        <f>SUMIFS('ДДС месяц'!$E:$E,'ДДС месяц'!$F:$F,$A$1,'ДДС месяц'!$J:$J,$A154,'ДДС месяц'!$C:$C,L$2)</f>
        <v>0</v>
      </c>
      <c r="M154" s="31">
        <f>SUMIFS('ДДС месяц'!$E:$E,'ДДС месяц'!$F:$F,$A$1,'ДДС месяц'!$J:$J,$A154,'ДДС месяц'!$C:$C,M$2)</f>
        <v>0</v>
      </c>
    </row>
    <row r="155" hidden="1">
      <c r="A155" s="30"/>
      <c r="B155" s="31">
        <f>SUMIFS('ДДС месяц'!$E:$E,'ДДС месяц'!$F:$F,$A$1,'ДДС месяц'!$J:$J,$A155,'ДДС месяц'!$C:$C,B$2)</f>
        <v>0</v>
      </c>
      <c r="C155" s="31">
        <f>SUMIFS('ДДС месяц'!$E:$E,'ДДС месяц'!$F:$F,$A$1,'ДДС месяц'!$J:$J,$A155,'ДДС месяц'!$C:$C,C$2)</f>
        <v>0</v>
      </c>
      <c r="D155" s="31">
        <f>SUMIFS('ДДС месяц'!$E:$E,'ДДС месяц'!$F:$F,$A$1,'ДДС месяц'!$J:$J,$A155,'ДДС месяц'!$C:$C,D$2)</f>
        <v>0</v>
      </c>
      <c r="E155" s="31">
        <f>SUMIFS('ДДС месяц'!$E:$E,'ДДС месяц'!$F:$F,$A$1,'ДДС месяц'!$J:$J,$A155,'ДДС месяц'!$C:$C,E$2)</f>
        <v>0</v>
      </c>
      <c r="F155" s="31">
        <f>SUMIFS('ДДС месяц'!$E:$E,'ДДС месяц'!$F:$F,$A$1,'ДДС месяц'!$J:$J,$A155,'ДДС месяц'!$C:$C,F$2)</f>
        <v>0</v>
      </c>
      <c r="G155" s="31">
        <f>SUMIFS('ДДС месяц'!$E:$E,'ДДС месяц'!$F:$F,$A$1,'ДДС месяц'!$J:$J,$A155,'ДДС месяц'!$C:$C,G$2)</f>
        <v>0</v>
      </c>
      <c r="H155" s="31">
        <f>SUMIFS('ДДС месяц'!$E:$E,'ДДС месяц'!$F:$F,$A$1,'ДДС месяц'!$J:$J,$A155,'ДДС месяц'!$C:$C,H$2)</f>
        <v>0</v>
      </c>
      <c r="I155" s="31">
        <f>SUMIFS('ДДС месяц'!$E:$E,'ДДС месяц'!$F:$F,$A$1,'ДДС месяц'!$J:$J,$A155,'ДДС месяц'!$C:$C,I$2)</f>
        <v>0</v>
      </c>
      <c r="J155" s="31">
        <f>SUMIFS('ДДС месяц'!$E:$E,'ДДС месяц'!$F:$F,$A$1,'ДДС месяц'!$J:$J,$A155,'ДДС месяц'!$C:$C,J$2)</f>
        <v>0</v>
      </c>
      <c r="K155" s="31">
        <f>SUMIFS('ДДС месяц'!$E:$E,'ДДС месяц'!$F:$F,$A$1,'ДДС месяц'!$J:$J,$A155,'ДДС месяц'!$C:$C,K$2)</f>
        <v>0</v>
      </c>
      <c r="L155" s="31">
        <f>SUMIFS('ДДС месяц'!$E:$E,'ДДС месяц'!$F:$F,$A$1,'ДДС месяц'!$J:$J,$A155,'ДДС месяц'!$C:$C,L$2)</f>
        <v>0</v>
      </c>
      <c r="M155" s="31">
        <f>SUMIFS('ДДС месяц'!$E:$E,'ДДС месяц'!$F:$F,$A$1,'ДДС месяц'!$J:$J,$A155,'ДДС месяц'!$C:$C,M$2)</f>
        <v>0</v>
      </c>
    </row>
    <row r="156" hidden="1">
      <c r="A156" s="30"/>
      <c r="B156" s="31">
        <f>SUMIFS('ДДС месяц'!$E:$E,'ДДС месяц'!$F:$F,$A$1,'ДДС месяц'!$J:$J,$A156,'ДДС месяц'!$C:$C,B$2)</f>
        <v>0</v>
      </c>
      <c r="C156" s="31">
        <f>SUMIFS('ДДС месяц'!$E:$E,'ДДС месяц'!$F:$F,$A$1,'ДДС месяц'!$J:$J,$A156,'ДДС месяц'!$C:$C,C$2)</f>
        <v>0</v>
      </c>
      <c r="D156" s="31">
        <f>SUMIFS('ДДС месяц'!$E:$E,'ДДС месяц'!$F:$F,$A$1,'ДДС месяц'!$J:$J,$A156,'ДДС месяц'!$C:$C,D$2)</f>
        <v>0</v>
      </c>
      <c r="E156" s="31">
        <f>SUMIFS('ДДС месяц'!$E:$E,'ДДС месяц'!$F:$F,$A$1,'ДДС месяц'!$J:$J,$A156,'ДДС месяц'!$C:$C,E$2)</f>
        <v>0</v>
      </c>
      <c r="F156" s="31">
        <f>SUMIFS('ДДС месяц'!$E:$E,'ДДС месяц'!$F:$F,$A$1,'ДДС месяц'!$J:$J,$A156,'ДДС месяц'!$C:$C,F$2)</f>
        <v>0</v>
      </c>
      <c r="G156" s="31">
        <f>SUMIFS('ДДС месяц'!$E:$E,'ДДС месяц'!$F:$F,$A$1,'ДДС месяц'!$J:$J,$A156,'ДДС месяц'!$C:$C,G$2)</f>
        <v>0</v>
      </c>
      <c r="H156" s="31">
        <f>SUMIFS('ДДС месяц'!$E:$E,'ДДС месяц'!$F:$F,$A$1,'ДДС месяц'!$J:$J,$A156,'ДДС месяц'!$C:$C,H$2)</f>
        <v>0</v>
      </c>
      <c r="I156" s="31">
        <f>SUMIFS('ДДС месяц'!$E:$E,'ДДС месяц'!$F:$F,$A$1,'ДДС месяц'!$J:$J,$A156,'ДДС месяц'!$C:$C,I$2)</f>
        <v>0</v>
      </c>
      <c r="J156" s="31">
        <f>SUMIFS('ДДС месяц'!$E:$E,'ДДС месяц'!$F:$F,$A$1,'ДДС месяц'!$J:$J,$A156,'ДДС месяц'!$C:$C,J$2)</f>
        <v>0</v>
      </c>
      <c r="K156" s="31">
        <f>SUMIFS('ДДС месяц'!$E:$E,'ДДС месяц'!$F:$F,$A$1,'ДДС месяц'!$J:$J,$A156,'ДДС месяц'!$C:$C,K$2)</f>
        <v>0</v>
      </c>
      <c r="L156" s="31">
        <f>SUMIFS('ДДС месяц'!$E:$E,'ДДС месяц'!$F:$F,$A$1,'ДДС месяц'!$J:$J,$A156,'ДДС месяц'!$C:$C,L$2)</f>
        <v>0</v>
      </c>
      <c r="M156" s="31">
        <f>SUMIFS('ДДС месяц'!$E:$E,'ДДС месяц'!$F:$F,$A$1,'ДДС месяц'!$J:$J,$A156,'ДДС месяц'!$C:$C,M$2)</f>
        <v>0</v>
      </c>
    </row>
    <row r="157" hidden="1">
      <c r="A157" s="30"/>
      <c r="B157" s="31">
        <f>SUMIFS('ДДС месяц'!$E:$E,'ДДС месяц'!$F:$F,$A$1,'ДДС месяц'!$J:$J,$A157,'ДДС месяц'!$C:$C,B$2)</f>
        <v>0</v>
      </c>
      <c r="C157" s="31">
        <f>SUMIFS('ДДС месяц'!$E:$E,'ДДС месяц'!$F:$F,$A$1,'ДДС месяц'!$J:$J,$A157,'ДДС месяц'!$C:$C,C$2)</f>
        <v>0</v>
      </c>
      <c r="D157" s="31">
        <f>SUMIFS('ДДС месяц'!$E:$E,'ДДС месяц'!$F:$F,$A$1,'ДДС месяц'!$J:$J,$A157,'ДДС месяц'!$C:$C,D$2)</f>
        <v>0</v>
      </c>
      <c r="E157" s="31">
        <f>SUMIFS('ДДС месяц'!$E:$E,'ДДС месяц'!$F:$F,$A$1,'ДДС месяц'!$J:$J,$A157,'ДДС месяц'!$C:$C,E$2)</f>
        <v>0</v>
      </c>
      <c r="F157" s="31">
        <f>SUMIFS('ДДС месяц'!$E:$E,'ДДС месяц'!$F:$F,$A$1,'ДДС месяц'!$J:$J,$A157,'ДДС месяц'!$C:$C,F$2)</f>
        <v>0</v>
      </c>
      <c r="G157" s="31">
        <f>SUMIFS('ДДС месяц'!$E:$E,'ДДС месяц'!$F:$F,$A$1,'ДДС месяц'!$J:$J,$A157,'ДДС месяц'!$C:$C,G$2)</f>
        <v>0</v>
      </c>
      <c r="H157" s="31">
        <f>SUMIFS('ДДС месяц'!$E:$E,'ДДС месяц'!$F:$F,$A$1,'ДДС месяц'!$J:$J,$A157,'ДДС месяц'!$C:$C,H$2)</f>
        <v>0</v>
      </c>
      <c r="I157" s="31">
        <f>SUMIFS('ДДС месяц'!$E:$E,'ДДС месяц'!$F:$F,$A$1,'ДДС месяц'!$J:$J,$A157,'ДДС месяц'!$C:$C,I$2)</f>
        <v>0</v>
      </c>
      <c r="J157" s="31">
        <f>SUMIFS('ДДС месяц'!$E:$E,'ДДС месяц'!$F:$F,$A$1,'ДДС месяц'!$J:$J,$A157,'ДДС месяц'!$C:$C,J$2)</f>
        <v>0</v>
      </c>
      <c r="K157" s="31">
        <f>SUMIFS('ДДС месяц'!$E:$E,'ДДС месяц'!$F:$F,$A$1,'ДДС месяц'!$J:$J,$A157,'ДДС месяц'!$C:$C,K$2)</f>
        <v>0</v>
      </c>
      <c r="L157" s="31">
        <f>SUMIFS('ДДС месяц'!$E:$E,'ДДС месяц'!$F:$F,$A$1,'ДДС месяц'!$J:$J,$A157,'ДДС месяц'!$C:$C,L$2)</f>
        <v>0</v>
      </c>
      <c r="M157" s="31">
        <f>SUMIFS('ДДС месяц'!$E:$E,'ДДС месяц'!$F:$F,$A$1,'ДДС месяц'!$J:$J,$A157,'ДДС месяц'!$C:$C,M$2)</f>
        <v>0</v>
      </c>
    </row>
    <row r="158" hidden="1">
      <c r="A158" s="30"/>
      <c r="B158" s="31">
        <f>SUMIFS('ДДС месяц'!$E:$E,'ДДС месяц'!$F:$F,$A$1,'ДДС месяц'!$J:$J,$A158,'ДДС месяц'!$C:$C,B$2)</f>
        <v>0</v>
      </c>
      <c r="C158" s="31">
        <f>SUMIFS('ДДС месяц'!$E:$E,'ДДС месяц'!$F:$F,$A$1,'ДДС месяц'!$J:$J,$A158,'ДДС месяц'!$C:$C,C$2)</f>
        <v>0</v>
      </c>
      <c r="D158" s="31">
        <f>SUMIFS('ДДС месяц'!$E:$E,'ДДС месяц'!$F:$F,$A$1,'ДДС месяц'!$J:$J,$A158,'ДДС месяц'!$C:$C,D$2)</f>
        <v>0</v>
      </c>
      <c r="E158" s="31">
        <f>SUMIFS('ДДС месяц'!$E:$E,'ДДС месяц'!$F:$F,$A$1,'ДДС месяц'!$J:$J,$A158,'ДДС месяц'!$C:$C,E$2)</f>
        <v>0</v>
      </c>
      <c r="F158" s="31">
        <f>SUMIFS('ДДС месяц'!$E:$E,'ДДС месяц'!$F:$F,$A$1,'ДДС месяц'!$J:$J,$A158,'ДДС месяц'!$C:$C,F$2)</f>
        <v>0</v>
      </c>
      <c r="G158" s="31">
        <f>SUMIFS('ДДС месяц'!$E:$E,'ДДС месяц'!$F:$F,$A$1,'ДДС месяц'!$J:$J,$A158,'ДДС месяц'!$C:$C,G$2)</f>
        <v>0</v>
      </c>
      <c r="H158" s="31">
        <f>SUMIFS('ДДС месяц'!$E:$E,'ДДС месяц'!$F:$F,$A$1,'ДДС месяц'!$J:$J,$A158,'ДДС месяц'!$C:$C,H$2)</f>
        <v>0</v>
      </c>
      <c r="I158" s="31">
        <f>SUMIFS('ДДС месяц'!$E:$E,'ДДС месяц'!$F:$F,$A$1,'ДДС месяц'!$J:$J,$A158,'ДДС месяц'!$C:$C,I$2)</f>
        <v>0</v>
      </c>
      <c r="J158" s="31">
        <f>SUMIFS('ДДС месяц'!$E:$E,'ДДС месяц'!$F:$F,$A$1,'ДДС месяц'!$J:$J,$A158,'ДДС месяц'!$C:$C,J$2)</f>
        <v>0</v>
      </c>
      <c r="K158" s="31">
        <f>SUMIFS('ДДС месяц'!$E:$E,'ДДС месяц'!$F:$F,$A$1,'ДДС месяц'!$J:$J,$A158,'ДДС месяц'!$C:$C,K$2)</f>
        <v>0</v>
      </c>
      <c r="L158" s="31">
        <f>SUMIFS('ДДС месяц'!$E:$E,'ДДС месяц'!$F:$F,$A$1,'ДДС месяц'!$J:$J,$A158,'ДДС месяц'!$C:$C,L$2)</f>
        <v>0</v>
      </c>
      <c r="M158" s="31">
        <f>SUMIFS('ДДС месяц'!$E:$E,'ДДС месяц'!$F:$F,$A$1,'ДДС месяц'!$J:$J,$A158,'ДДС месяц'!$C:$C,M$2)</f>
        <v>0</v>
      </c>
    </row>
    <row r="159" hidden="1">
      <c r="A159" s="30"/>
      <c r="B159" s="31">
        <f>SUMIFS('ДДС месяц'!$E:$E,'ДДС месяц'!$F:$F,$A$1,'ДДС месяц'!$J:$J,$A159,'ДДС месяц'!$C:$C,B$2)</f>
        <v>0</v>
      </c>
      <c r="C159" s="31">
        <f>SUMIFS('ДДС месяц'!$E:$E,'ДДС месяц'!$F:$F,$A$1,'ДДС месяц'!$J:$J,$A159,'ДДС месяц'!$C:$C,C$2)</f>
        <v>0</v>
      </c>
      <c r="D159" s="31">
        <f>SUMIFS('ДДС месяц'!$E:$E,'ДДС месяц'!$F:$F,$A$1,'ДДС месяц'!$J:$J,$A159,'ДДС месяц'!$C:$C,D$2)</f>
        <v>0</v>
      </c>
      <c r="E159" s="31">
        <f>SUMIFS('ДДС месяц'!$E:$E,'ДДС месяц'!$F:$F,$A$1,'ДДС месяц'!$J:$J,$A159,'ДДС месяц'!$C:$C,E$2)</f>
        <v>0</v>
      </c>
      <c r="F159" s="31">
        <f>SUMIFS('ДДС месяц'!$E:$E,'ДДС месяц'!$F:$F,$A$1,'ДДС месяц'!$J:$J,$A159,'ДДС месяц'!$C:$C,F$2)</f>
        <v>0</v>
      </c>
      <c r="G159" s="31">
        <f>SUMIFS('ДДС месяц'!$E:$E,'ДДС месяц'!$F:$F,$A$1,'ДДС месяц'!$J:$J,$A159,'ДДС месяц'!$C:$C,G$2)</f>
        <v>0</v>
      </c>
      <c r="H159" s="31">
        <f>SUMIFS('ДДС месяц'!$E:$E,'ДДС месяц'!$F:$F,$A$1,'ДДС месяц'!$J:$J,$A159,'ДДС месяц'!$C:$C,H$2)</f>
        <v>0</v>
      </c>
      <c r="I159" s="31">
        <f>SUMIFS('ДДС месяц'!$E:$E,'ДДС месяц'!$F:$F,$A$1,'ДДС месяц'!$J:$J,$A159,'ДДС месяц'!$C:$C,I$2)</f>
        <v>0</v>
      </c>
      <c r="J159" s="31">
        <f>SUMIFS('ДДС месяц'!$E:$E,'ДДС месяц'!$F:$F,$A$1,'ДДС месяц'!$J:$J,$A159,'ДДС месяц'!$C:$C,J$2)</f>
        <v>0</v>
      </c>
      <c r="K159" s="31">
        <f>SUMIFS('ДДС месяц'!$E:$E,'ДДС месяц'!$F:$F,$A$1,'ДДС месяц'!$J:$J,$A159,'ДДС месяц'!$C:$C,K$2)</f>
        <v>0</v>
      </c>
      <c r="L159" s="31">
        <f>SUMIFS('ДДС месяц'!$E:$E,'ДДС месяц'!$F:$F,$A$1,'ДДС месяц'!$J:$J,$A159,'ДДС месяц'!$C:$C,L$2)</f>
        <v>0</v>
      </c>
      <c r="M159" s="31">
        <f>SUMIFS('ДДС месяц'!$E:$E,'ДДС месяц'!$F:$F,$A$1,'ДДС месяц'!$J:$J,$A159,'ДДС месяц'!$C:$C,M$2)</f>
        <v>0</v>
      </c>
    </row>
    <row r="160" hidden="1">
      <c r="A160" s="30"/>
      <c r="B160" s="31">
        <f>SUMIFS('ДДС месяц'!$E:$E,'ДДС месяц'!$F:$F,$A$1,'ДДС месяц'!$J:$J,$A160,'ДДС месяц'!$C:$C,B$2)</f>
        <v>0</v>
      </c>
      <c r="C160" s="31">
        <f>SUMIFS('ДДС месяц'!$E:$E,'ДДС месяц'!$F:$F,$A$1,'ДДС месяц'!$J:$J,$A160,'ДДС месяц'!$C:$C,C$2)</f>
        <v>0</v>
      </c>
      <c r="D160" s="31">
        <f>SUMIFS('ДДС месяц'!$E:$E,'ДДС месяц'!$F:$F,$A$1,'ДДС месяц'!$J:$J,$A160,'ДДС месяц'!$C:$C,D$2)</f>
        <v>0</v>
      </c>
      <c r="E160" s="31">
        <f>SUMIFS('ДДС месяц'!$E:$E,'ДДС месяц'!$F:$F,$A$1,'ДДС месяц'!$J:$J,$A160,'ДДС месяц'!$C:$C,E$2)</f>
        <v>0</v>
      </c>
      <c r="F160" s="31">
        <f>SUMIFS('ДДС месяц'!$E:$E,'ДДС месяц'!$F:$F,$A$1,'ДДС месяц'!$J:$J,$A160,'ДДС месяц'!$C:$C,F$2)</f>
        <v>0</v>
      </c>
      <c r="G160" s="31">
        <f>SUMIFS('ДДС месяц'!$E:$E,'ДДС месяц'!$F:$F,$A$1,'ДДС месяц'!$J:$J,$A160,'ДДС месяц'!$C:$C,G$2)</f>
        <v>0</v>
      </c>
      <c r="H160" s="31">
        <f>SUMIFS('ДДС месяц'!$E:$E,'ДДС месяц'!$F:$F,$A$1,'ДДС месяц'!$J:$J,$A160,'ДДС месяц'!$C:$C,H$2)</f>
        <v>0</v>
      </c>
      <c r="I160" s="31">
        <f>SUMIFS('ДДС месяц'!$E:$E,'ДДС месяц'!$F:$F,$A$1,'ДДС месяц'!$J:$J,$A160,'ДДС месяц'!$C:$C,I$2)</f>
        <v>0</v>
      </c>
      <c r="J160" s="31">
        <f>SUMIFS('ДДС месяц'!$E:$E,'ДДС месяц'!$F:$F,$A$1,'ДДС месяц'!$J:$J,$A160,'ДДС месяц'!$C:$C,J$2)</f>
        <v>0</v>
      </c>
      <c r="K160" s="31">
        <f>SUMIFS('ДДС месяц'!$E:$E,'ДДС месяц'!$F:$F,$A$1,'ДДС месяц'!$J:$J,$A160,'ДДС месяц'!$C:$C,K$2)</f>
        <v>0</v>
      </c>
      <c r="L160" s="31">
        <f>SUMIFS('ДДС месяц'!$E:$E,'ДДС месяц'!$F:$F,$A$1,'ДДС месяц'!$J:$J,$A160,'ДДС месяц'!$C:$C,L$2)</f>
        <v>0</v>
      </c>
      <c r="M160" s="31">
        <f>SUMIFS('ДДС месяц'!$E:$E,'ДДС месяц'!$F:$F,$A$1,'ДДС месяц'!$J:$J,$A160,'ДДС месяц'!$C:$C,M$2)</f>
        <v>0</v>
      </c>
    </row>
    <row r="161" hidden="1">
      <c r="A161" s="30"/>
      <c r="B161" s="31">
        <f>SUMIFS('ДДС месяц'!$E:$E,'ДДС месяц'!$F:$F,$A$1,'ДДС месяц'!$J:$J,$A161,'ДДС месяц'!$C:$C,B$2)</f>
        <v>0</v>
      </c>
      <c r="C161" s="31">
        <f>SUMIFS('ДДС месяц'!$E:$E,'ДДС месяц'!$F:$F,$A$1,'ДДС месяц'!$J:$J,$A161,'ДДС месяц'!$C:$C,C$2)</f>
        <v>0</v>
      </c>
      <c r="D161" s="31">
        <f>SUMIFS('ДДС месяц'!$E:$E,'ДДС месяц'!$F:$F,$A$1,'ДДС месяц'!$J:$J,$A161,'ДДС месяц'!$C:$C,D$2)</f>
        <v>0</v>
      </c>
      <c r="E161" s="31">
        <f>SUMIFS('ДДС месяц'!$E:$E,'ДДС месяц'!$F:$F,$A$1,'ДДС месяц'!$J:$J,$A161,'ДДС месяц'!$C:$C,E$2)</f>
        <v>0</v>
      </c>
      <c r="F161" s="31">
        <f>SUMIFS('ДДС месяц'!$E:$E,'ДДС месяц'!$F:$F,$A$1,'ДДС месяц'!$J:$J,$A161,'ДДС месяц'!$C:$C,F$2)</f>
        <v>0</v>
      </c>
      <c r="G161" s="31">
        <f>SUMIFS('ДДС месяц'!$E:$E,'ДДС месяц'!$F:$F,$A$1,'ДДС месяц'!$J:$J,$A161,'ДДС месяц'!$C:$C,G$2)</f>
        <v>0</v>
      </c>
      <c r="H161" s="31">
        <f>SUMIFS('ДДС месяц'!$E:$E,'ДДС месяц'!$F:$F,$A$1,'ДДС месяц'!$J:$J,$A161,'ДДС месяц'!$C:$C,H$2)</f>
        <v>0</v>
      </c>
      <c r="I161" s="31">
        <f>SUMIFS('ДДС месяц'!$E:$E,'ДДС месяц'!$F:$F,$A$1,'ДДС месяц'!$J:$J,$A161,'ДДС месяц'!$C:$C,I$2)</f>
        <v>0</v>
      </c>
      <c r="J161" s="31">
        <f>SUMIFS('ДДС месяц'!$E:$E,'ДДС месяц'!$F:$F,$A$1,'ДДС месяц'!$J:$J,$A161,'ДДС месяц'!$C:$C,J$2)</f>
        <v>0</v>
      </c>
      <c r="K161" s="31">
        <f>SUMIFS('ДДС месяц'!$E:$E,'ДДС месяц'!$F:$F,$A$1,'ДДС месяц'!$J:$J,$A161,'ДДС месяц'!$C:$C,K$2)</f>
        <v>0</v>
      </c>
      <c r="L161" s="31">
        <f>SUMIFS('ДДС месяц'!$E:$E,'ДДС месяц'!$F:$F,$A$1,'ДДС месяц'!$J:$J,$A161,'ДДС месяц'!$C:$C,L$2)</f>
        <v>0</v>
      </c>
      <c r="M161" s="31">
        <f>SUMIFS('ДДС месяц'!$E:$E,'ДДС месяц'!$F:$F,$A$1,'ДДС месяц'!$J:$J,$A161,'ДДС месяц'!$C:$C,M$2)</f>
        <v>0</v>
      </c>
    </row>
    <row r="162" hidden="1">
      <c r="A162" s="30"/>
      <c r="B162" s="31">
        <f>SUMIFS('ДДС месяц'!$E:$E,'ДДС месяц'!$F:$F,$A$1,'ДДС месяц'!$J:$J,$A162,'ДДС месяц'!$C:$C,B$2)</f>
        <v>0</v>
      </c>
      <c r="C162" s="31">
        <f>SUMIFS('ДДС месяц'!$E:$E,'ДДС месяц'!$F:$F,$A$1,'ДДС месяц'!$J:$J,$A162,'ДДС месяц'!$C:$C,C$2)</f>
        <v>0</v>
      </c>
      <c r="D162" s="31">
        <f>SUMIFS('ДДС месяц'!$E:$E,'ДДС месяц'!$F:$F,$A$1,'ДДС месяц'!$J:$J,$A162,'ДДС месяц'!$C:$C,D$2)</f>
        <v>0</v>
      </c>
      <c r="E162" s="31">
        <f>SUMIFS('ДДС месяц'!$E:$E,'ДДС месяц'!$F:$F,$A$1,'ДДС месяц'!$J:$J,$A162,'ДДС месяц'!$C:$C,E$2)</f>
        <v>0</v>
      </c>
      <c r="F162" s="31">
        <f>SUMIFS('ДДС месяц'!$E:$E,'ДДС месяц'!$F:$F,$A$1,'ДДС месяц'!$J:$J,$A162,'ДДС месяц'!$C:$C,F$2)</f>
        <v>0</v>
      </c>
      <c r="G162" s="31">
        <f>SUMIFS('ДДС месяц'!$E:$E,'ДДС месяц'!$F:$F,$A$1,'ДДС месяц'!$J:$J,$A162,'ДДС месяц'!$C:$C,G$2)</f>
        <v>0</v>
      </c>
      <c r="H162" s="31">
        <f>SUMIFS('ДДС месяц'!$E:$E,'ДДС месяц'!$F:$F,$A$1,'ДДС месяц'!$J:$J,$A162,'ДДС месяц'!$C:$C,H$2)</f>
        <v>0</v>
      </c>
      <c r="I162" s="31">
        <f>SUMIFS('ДДС месяц'!$E:$E,'ДДС месяц'!$F:$F,$A$1,'ДДС месяц'!$J:$J,$A162,'ДДС месяц'!$C:$C,I$2)</f>
        <v>0</v>
      </c>
      <c r="J162" s="31">
        <f>SUMIFS('ДДС месяц'!$E:$E,'ДДС месяц'!$F:$F,$A$1,'ДДС месяц'!$J:$J,$A162,'ДДС месяц'!$C:$C,J$2)</f>
        <v>0</v>
      </c>
      <c r="K162" s="31">
        <f>SUMIFS('ДДС месяц'!$E:$E,'ДДС месяц'!$F:$F,$A$1,'ДДС месяц'!$J:$J,$A162,'ДДС месяц'!$C:$C,K$2)</f>
        <v>0</v>
      </c>
      <c r="L162" s="31">
        <f>SUMIFS('ДДС месяц'!$E:$E,'ДДС месяц'!$F:$F,$A$1,'ДДС месяц'!$J:$J,$A162,'ДДС месяц'!$C:$C,L$2)</f>
        <v>0</v>
      </c>
      <c r="M162" s="31">
        <f>SUMIFS('ДДС месяц'!$E:$E,'ДДС месяц'!$F:$F,$A$1,'ДДС месяц'!$J:$J,$A162,'ДДС месяц'!$C:$C,M$2)</f>
        <v>0</v>
      </c>
    </row>
    <row r="163" hidden="1">
      <c r="A163" s="30"/>
      <c r="B163" s="31">
        <f>SUMIFS('ДДС месяц'!$E:$E,'ДДС месяц'!$F:$F,$A$1,'ДДС месяц'!$J:$J,$A163,'ДДС месяц'!$C:$C,B$2)</f>
        <v>0</v>
      </c>
      <c r="C163" s="31">
        <f>SUMIFS('ДДС месяц'!$E:$E,'ДДС месяц'!$F:$F,$A$1,'ДДС месяц'!$J:$J,$A163,'ДДС месяц'!$C:$C,C$2)</f>
        <v>0</v>
      </c>
      <c r="D163" s="31">
        <f>SUMIFS('ДДС месяц'!$E:$E,'ДДС месяц'!$F:$F,$A$1,'ДДС месяц'!$J:$J,$A163,'ДДС месяц'!$C:$C,D$2)</f>
        <v>0</v>
      </c>
      <c r="E163" s="31">
        <f>SUMIFS('ДДС месяц'!$E:$E,'ДДС месяц'!$F:$F,$A$1,'ДДС месяц'!$J:$J,$A163,'ДДС месяц'!$C:$C,E$2)</f>
        <v>0</v>
      </c>
      <c r="F163" s="31">
        <f>SUMIFS('ДДС месяц'!$E:$E,'ДДС месяц'!$F:$F,$A$1,'ДДС месяц'!$J:$J,$A163,'ДДС месяц'!$C:$C,F$2)</f>
        <v>0</v>
      </c>
      <c r="G163" s="31">
        <f>SUMIFS('ДДС месяц'!$E:$E,'ДДС месяц'!$F:$F,$A$1,'ДДС месяц'!$J:$J,$A163,'ДДС месяц'!$C:$C,G$2)</f>
        <v>0</v>
      </c>
      <c r="H163" s="31">
        <f>SUMIFS('ДДС месяц'!$E:$E,'ДДС месяц'!$F:$F,$A$1,'ДДС месяц'!$J:$J,$A163,'ДДС месяц'!$C:$C,H$2)</f>
        <v>0</v>
      </c>
      <c r="I163" s="31">
        <f>SUMIFS('ДДС месяц'!$E:$E,'ДДС месяц'!$F:$F,$A$1,'ДДС месяц'!$J:$J,$A163,'ДДС месяц'!$C:$C,I$2)</f>
        <v>0</v>
      </c>
      <c r="J163" s="31">
        <f>SUMIFS('ДДС месяц'!$E:$E,'ДДС месяц'!$F:$F,$A$1,'ДДС месяц'!$J:$J,$A163,'ДДС месяц'!$C:$C,J$2)</f>
        <v>0</v>
      </c>
      <c r="K163" s="31">
        <f>SUMIFS('ДДС месяц'!$E:$E,'ДДС месяц'!$F:$F,$A$1,'ДДС месяц'!$J:$J,$A163,'ДДС месяц'!$C:$C,K$2)</f>
        <v>0</v>
      </c>
      <c r="L163" s="31">
        <f>SUMIFS('ДДС месяц'!$E:$E,'ДДС месяц'!$F:$F,$A$1,'ДДС месяц'!$J:$J,$A163,'ДДС месяц'!$C:$C,L$2)</f>
        <v>0</v>
      </c>
      <c r="M163" s="31">
        <f>SUMIFS('ДДС месяц'!$E:$E,'ДДС месяц'!$F:$F,$A$1,'ДДС месяц'!$J:$J,$A163,'ДДС месяц'!$C:$C,M$2)</f>
        <v>0</v>
      </c>
    </row>
    <row r="164" hidden="1">
      <c r="A164" s="30"/>
      <c r="B164" s="31">
        <f>SUMIFS('ДДС месяц'!$E:$E,'ДДС месяц'!$F:$F,$A$1,'ДДС месяц'!$J:$J,$A164,'ДДС месяц'!$C:$C,B$2)</f>
        <v>0</v>
      </c>
      <c r="C164" s="31">
        <f>SUMIFS('ДДС месяц'!$E:$E,'ДДС месяц'!$F:$F,$A$1,'ДДС месяц'!$J:$J,$A164,'ДДС месяц'!$C:$C,C$2)</f>
        <v>0</v>
      </c>
      <c r="D164" s="31">
        <f>SUMIFS('ДДС месяц'!$E:$E,'ДДС месяц'!$F:$F,$A$1,'ДДС месяц'!$J:$J,$A164,'ДДС месяц'!$C:$C,D$2)</f>
        <v>0</v>
      </c>
      <c r="E164" s="31">
        <f>SUMIFS('ДДС месяц'!$E:$E,'ДДС месяц'!$F:$F,$A$1,'ДДС месяц'!$J:$J,$A164,'ДДС месяц'!$C:$C,E$2)</f>
        <v>0</v>
      </c>
      <c r="F164" s="31">
        <f>SUMIFS('ДДС месяц'!$E:$E,'ДДС месяц'!$F:$F,$A$1,'ДДС месяц'!$J:$J,$A164,'ДДС месяц'!$C:$C,F$2)</f>
        <v>0</v>
      </c>
      <c r="G164" s="31">
        <f>SUMIFS('ДДС месяц'!$E:$E,'ДДС месяц'!$F:$F,$A$1,'ДДС месяц'!$J:$J,$A164,'ДДС месяц'!$C:$C,G$2)</f>
        <v>0</v>
      </c>
      <c r="H164" s="31">
        <f>SUMIFS('ДДС месяц'!$E:$E,'ДДС месяц'!$F:$F,$A$1,'ДДС месяц'!$J:$J,$A164,'ДДС месяц'!$C:$C,H$2)</f>
        <v>0</v>
      </c>
      <c r="I164" s="31">
        <f>SUMIFS('ДДС месяц'!$E:$E,'ДДС месяц'!$F:$F,$A$1,'ДДС месяц'!$J:$J,$A164,'ДДС месяц'!$C:$C,I$2)</f>
        <v>0</v>
      </c>
      <c r="J164" s="31">
        <f>SUMIFS('ДДС месяц'!$E:$E,'ДДС месяц'!$F:$F,$A$1,'ДДС месяц'!$J:$J,$A164,'ДДС месяц'!$C:$C,J$2)</f>
        <v>0</v>
      </c>
      <c r="K164" s="31">
        <f>SUMIFS('ДДС месяц'!$E:$E,'ДДС месяц'!$F:$F,$A$1,'ДДС месяц'!$J:$J,$A164,'ДДС месяц'!$C:$C,K$2)</f>
        <v>0</v>
      </c>
      <c r="L164" s="31">
        <f>SUMIFS('ДДС месяц'!$E:$E,'ДДС месяц'!$F:$F,$A$1,'ДДС месяц'!$J:$J,$A164,'ДДС месяц'!$C:$C,L$2)</f>
        <v>0</v>
      </c>
      <c r="M164" s="31">
        <f>SUMIFS('ДДС месяц'!$E:$E,'ДДС месяц'!$F:$F,$A$1,'ДДС месяц'!$J:$J,$A164,'ДДС месяц'!$C:$C,M$2)</f>
        <v>0</v>
      </c>
    </row>
    <row r="165" hidden="1">
      <c r="A165" s="30"/>
      <c r="B165" s="31">
        <f>SUMIFS('ДДС месяц'!$E:$E,'ДДС месяц'!$F:$F,$A$1,'ДДС месяц'!$J:$J,$A165,'ДДС месяц'!$C:$C,B$2)</f>
        <v>0</v>
      </c>
      <c r="C165" s="31">
        <f>SUMIFS('ДДС месяц'!$E:$E,'ДДС месяц'!$F:$F,$A$1,'ДДС месяц'!$J:$J,$A165,'ДДС месяц'!$C:$C,C$2)</f>
        <v>0</v>
      </c>
      <c r="D165" s="31">
        <f>SUMIFS('ДДС месяц'!$E:$E,'ДДС месяц'!$F:$F,$A$1,'ДДС месяц'!$J:$J,$A165,'ДДС месяц'!$C:$C,D$2)</f>
        <v>0</v>
      </c>
      <c r="E165" s="31">
        <f>SUMIFS('ДДС месяц'!$E:$E,'ДДС месяц'!$F:$F,$A$1,'ДДС месяц'!$J:$J,$A165,'ДДС месяц'!$C:$C,E$2)</f>
        <v>0</v>
      </c>
      <c r="F165" s="31">
        <f>SUMIFS('ДДС месяц'!$E:$E,'ДДС месяц'!$F:$F,$A$1,'ДДС месяц'!$J:$J,$A165,'ДДС месяц'!$C:$C,F$2)</f>
        <v>0</v>
      </c>
      <c r="G165" s="31">
        <f>SUMIFS('ДДС месяц'!$E:$E,'ДДС месяц'!$F:$F,$A$1,'ДДС месяц'!$J:$J,$A165,'ДДС месяц'!$C:$C,G$2)</f>
        <v>0</v>
      </c>
      <c r="H165" s="31">
        <f>SUMIFS('ДДС месяц'!$E:$E,'ДДС месяц'!$F:$F,$A$1,'ДДС месяц'!$J:$J,$A165,'ДДС месяц'!$C:$C,H$2)</f>
        <v>0</v>
      </c>
      <c r="I165" s="31">
        <f>SUMIFS('ДДС месяц'!$E:$E,'ДДС месяц'!$F:$F,$A$1,'ДДС месяц'!$J:$J,$A165,'ДДС месяц'!$C:$C,I$2)</f>
        <v>0</v>
      </c>
      <c r="J165" s="31">
        <f>SUMIFS('ДДС месяц'!$E:$E,'ДДС месяц'!$F:$F,$A$1,'ДДС месяц'!$J:$J,$A165,'ДДС месяц'!$C:$C,J$2)</f>
        <v>0</v>
      </c>
      <c r="K165" s="31">
        <f>SUMIFS('ДДС месяц'!$E:$E,'ДДС месяц'!$F:$F,$A$1,'ДДС месяц'!$J:$J,$A165,'ДДС месяц'!$C:$C,K$2)</f>
        <v>0</v>
      </c>
      <c r="L165" s="31">
        <f>SUMIFS('ДДС месяц'!$E:$E,'ДДС месяц'!$F:$F,$A$1,'ДДС месяц'!$J:$J,$A165,'ДДС месяц'!$C:$C,L$2)</f>
        <v>0</v>
      </c>
      <c r="M165" s="31">
        <f>SUMIFS('ДДС месяц'!$E:$E,'ДДС месяц'!$F:$F,$A$1,'ДДС месяц'!$J:$J,$A165,'ДДС месяц'!$C:$C,M$2)</f>
        <v>0</v>
      </c>
    </row>
    <row r="166" hidden="1">
      <c r="A166" s="30"/>
      <c r="B166" s="31">
        <f>SUMIFS('ДДС месяц'!$E:$E,'ДДС месяц'!$F:$F,$A$1,'ДДС месяц'!$J:$J,$A166,'ДДС месяц'!$C:$C,B$2)</f>
        <v>0</v>
      </c>
      <c r="C166" s="31">
        <f>SUMIFS('ДДС месяц'!$E:$E,'ДДС месяц'!$F:$F,$A$1,'ДДС месяц'!$J:$J,$A166,'ДДС месяц'!$C:$C,C$2)</f>
        <v>0</v>
      </c>
      <c r="D166" s="31">
        <f>SUMIFS('ДДС месяц'!$E:$E,'ДДС месяц'!$F:$F,$A$1,'ДДС месяц'!$J:$J,$A166,'ДДС месяц'!$C:$C,D$2)</f>
        <v>0</v>
      </c>
      <c r="E166" s="31">
        <f>SUMIFS('ДДС месяц'!$E:$E,'ДДС месяц'!$F:$F,$A$1,'ДДС месяц'!$J:$J,$A166,'ДДС месяц'!$C:$C,E$2)</f>
        <v>0</v>
      </c>
      <c r="F166" s="31">
        <f>SUMIFS('ДДС месяц'!$E:$E,'ДДС месяц'!$F:$F,$A$1,'ДДС месяц'!$J:$J,$A166,'ДДС месяц'!$C:$C,F$2)</f>
        <v>0</v>
      </c>
      <c r="G166" s="31">
        <f>SUMIFS('ДДС месяц'!$E:$E,'ДДС месяц'!$F:$F,$A$1,'ДДС месяц'!$J:$J,$A166,'ДДС месяц'!$C:$C,G$2)</f>
        <v>0</v>
      </c>
      <c r="H166" s="31">
        <f>SUMIFS('ДДС месяц'!$E:$E,'ДДС месяц'!$F:$F,$A$1,'ДДС месяц'!$J:$J,$A166,'ДДС месяц'!$C:$C,H$2)</f>
        <v>0</v>
      </c>
      <c r="I166" s="31">
        <f>SUMIFS('ДДС месяц'!$E:$E,'ДДС месяц'!$F:$F,$A$1,'ДДС месяц'!$J:$J,$A166,'ДДС месяц'!$C:$C,I$2)</f>
        <v>0</v>
      </c>
      <c r="J166" s="31">
        <f>SUMIFS('ДДС месяц'!$E:$E,'ДДС месяц'!$F:$F,$A$1,'ДДС месяц'!$J:$J,$A166,'ДДС месяц'!$C:$C,J$2)</f>
        <v>0</v>
      </c>
      <c r="K166" s="31">
        <f>SUMIFS('ДДС месяц'!$E:$E,'ДДС месяц'!$F:$F,$A$1,'ДДС месяц'!$J:$J,$A166,'ДДС месяц'!$C:$C,K$2)</f>
        <v>0</v>
      </c>
      <c r="L166" s="31">
        <f>SUMIFS('ДДС месяц'!$E:$E,'ДДС месяц'!$F:$F,$A$1,'ДДС месяц'!$J:$J,$A166,'ДДС месяц'!$C:$C,L$2)</f>
        <v>0</v>
      </c>
      <c r="M166" s="31">
        <f>SUMIFS('ДДС месяц'!$E:$E,'ДДС месяц'!$F:$F,$A$1,'ДДС месяц'!$J:$J,$A166,'ДДС месяц'!$C:$C,M$2)</f>
        <v>0</v>
      </c>
    </row>
    <row r="167" hidden="1">
      <c r="A167" s="30"/>
      <c r="B167" s="31">
        <f>SUMIFS('ДДС месяц'!$E:$E,'ДДС месяц'!$F:$F,$A$1,'ДДС месяц'!$J:$J,$A167,'ДДС месяц'!$C:$C,B$2)</f>
        <v>0</v>
      </c>
      <c r="C167" s="31">
        <f>SUMIFS('ДДС месяц'!$E:$E,'ДДС месяц'!$F:$F,$A$1,'ДДС месяц'!$J:$J,$A167,'ДДС месяц'!$C:$C,C$2)</f>
        <v>0</v>
      </c>
      <c r="D167" s="31">
        <f>SUMIFS('ДДС месяц'!$E:$E,'ДДС месяц'!$F:$F,$A$1,'ДДС месяц'!$J:$J,$A167,'ДДС месяц'!$C:$C,D$2)</f>
        <v>0</v>
      </c>
      <c r="E167" s="31">
        <f>SUMIFS('ДДС месяц'!$E:$E,'ДДС месяц'!$F:$F,$A$1,'ДДС месяц'!$J:$J,$A167,'ДДС месяц'!$C:$C,E$2)</f>
        <v>0</v>
      </c>
      <c r="F167" s="31">
        <f>SUMIFS('ДДС месяц'!$E:$E,'ДДС месяц'!$F:$F,$A$1,'ДДС месяц'!$J:$J,$A167,'ДДС месяц'!$C:$C,F$2)</f>
        <v>0</v>
      </c>
      <c r="G167" s="31">
        <f>SUMIFS('ДДС месяц'!$E:$E,'ДДС месяц'!$F:$F,$A$1,'ДДС месяц'!$J:$J,$A167,'ДДС месяц'!$C:$C,G$2)</f>
        <v>0</v>
      </c>
      <c r="H167" s="31">
        <f>SUMIFS('ДДС месяц'!$E:$E,'ДДС месяц'!$F:$F,$A$1,'ДДС месяц'!$J:$J,$A167,'ДДС месяц'!$C:$C,H$2)</f>
        <v>0</v>
      </c>
      <c r="I167" s="31">
        <f>SUMIFS('ДДС месяц'!$E:$E,'ДДС месяц'!$F:$F,$A$1,'ДДС месяц'!$J:$J,$A167,'ДДС месяц'!$C:$C,I$2)</f>
        <v>0</v>
      </c>
      <c r="J167" s="31">
        <f>SUMIFS('ДДС месяц'!$E:$E,'ДДС месяц'!$F:$F,$A$1,'ДДС месяц'!$J:$J,$A167,'ДДС месяц'!$C:$C,J$2)</f>
        <v>0</v>
      </c>
      <c r="K167" s="31">
        <f>SUMIFS('ДДС месяц'!$E:$E,'ДДС месяц'!$F:$F,$A$1,'ДДС месяц'!$J:$J,$A167,'ДДС месяц'!$C:$C,K$2)</f>
        <v>0</v>
      </c>
      <c r="L167" s="31">
        <f>SUMIFS('ДДС месяц'!$E:$E,'ДДС месяц'!$F:$F,$A$1,'ДДС месяц'!$J:$J,$A167,'ДДС месяц'!$C:$C,L$2)</f>
        <v>0</v>
      </c>
      <c r="M167" s="31">
        <f>SUMIFS('ДДС месяц'!$E:$E,'ДДС месяц'!$F:$F,$A$1,'ДДС месяц'!$J:$J,$A167,'ДДС месяц'!$C:$C,M$2)</f>
        <v>0</v>
      </c>
    </row>
    <row r="168" hidden="1">
      <c r="A168" s="30"/>
      <c r="B168" s="31">
        <f>SUMIFS('ДДС месяц'!$E:$E,'ДДС месяц'!$F:$F,$A$1,'ДДС месяц'!$J:$J,$A168,'ДДС месяц'!$C:$C,B$2)</f>
        <v>0</v>
      </c>
      <c r="C168" s="31">
        <f>SUMIFS('ДДС месяц'!$E:$E,'ДДС месяц'!$F:$F,$A$1,'ДДС месяц'!$J:$J,$A168,'ДДС месяц'!$C:$C,C$2)</f>
        <v>0</v>
      </c>
      <c r="D168" s="31">
        <f>SUMIFS('ДДС месяц'!$E:$E,'ДДС месяц'!$F:$F,$A$1,'ДДС месяц'!$J:$J,$A168,'ДДС месяц'!$C:$C,D$2)</f>
        <v>0</v>
      </c>
      <c r="E168" s="31">
        <f>SUMIFS('ДДС месяц'!$E:$E,'ДДС месяц'!$F:$F,$A$1,'ДДС месяц'!$J:$J,$A168,'ДДС месяц'!$C:$C,E$2)</f>
        <v>0</v>
      </c>
      <c r="F168" s="31">
        <f>SUMIFS('ДДС месяц'!$E:$E,'ДДС месяц'!$F:$F,$A$1,'ДДС месяц'!$J:$J,$A168,'ДДС месяц'!$C:$C,F$2)</f>
        <v>0</v>
      </c>
      <c r="G168" s="31">
        <f>SUMIFS('ДДС месяц'!$E:$E,'ДДС месяц'!$F:$F,$A$1,'ДДС месяц'!$J:$J,$A168,'ДДС месяц'!$C:$C,G$2)</f>
        <v>0</v>
      </c>
      <c r="H168" s="31">
        <f>SUMIFS('ДДС месяц'!$E:$E,'ДДС месяц'!$F:$F,$A$1,'ДДС месяц'!$J:$J,$A168,'ДДС месяц'!$C:$C,H$2)</f>
        <v>0</v>
      </c>
      <c r="I168" s="31">
        <f>SUMIFS('ДДС месяц'!$E:$E,'ДДС месяц'!$F:$F,$A$1,'ДДС месяц'!$J:$J,$A168,'ДДС месяц'!$C:$C,I$2)</f>
        <v>0</v>
      </c>
      <c r="J168" s="31">
        <f>SUMIFS('ДДС месяц'!$E:$E,'ДДС месяц'!$F:$F,$A$1,'ДДС месяц'!$J:$J,$A168,'ДДС месяц'!$C:$C,J$2)</f>
        <v>0</v>
      </c>
      <c r="K168" s="31">
        <f>SUMIFS('ДДС месяц'!$E:$E,'ДДС месяц'!$F:$F,$A$1,'ДДС месяц'!$J:$J,$A168,'ДДС месяц'!$C:$C,K$2)</f>
        <v>0</v>
      </c>
      <c r="L168" s="31">
        <f>SUMIFS('ДДС месяц'!$E:$E,'ДДС месяц'!$F:$F,$A$1,'ДДС месяц'!$J:$J,$A168,'ДДС месяц'!$C:$C,L$2)</f>
        <v>0</v>
      </c>
      <c r="M168" s="31">
        <f>SUMIFS('ДДС месяц'!$E:$E,'ДДС месяц'!$F:$F,$A$1,'ДДС месяц'!$J:$J,$A168,'ДДС месяц'!$C:$C,M$2)</f>
        <v>0</v>
      </c>
    </row>
    <row r="169" hidden="1">
      <c r="A169" s="30"/>
      <c r="B169" s="31">
        <f>SUMIFS('ДДС месяц'!$E:$E,'ДДС месяц'!$F:$F,$A$1,'ДДС месяц'!$J:$J,$A169,'ДДС месяц'!$C:$C,B$2)</f>
        <v>0</v>
      </c>
      <c r="C169" s="31">
        <f>SUMIFS('ДДС месяц'!$E:$E,'ДДС месяц'!$F:$F,$A$1,'ДДС месяц'!$J:$J,$A169,'ДДС месяц'!$C:$C,C$2)</f>
        <v>0</v>
      </c>
      <c r="D169" s="31">
        <f>SUMIFS('ДДС месяц'!$E:$E,'ДДС месяц'!$F:$F,$A$1,'ДДС месяц'!$J:$J,$A169,'ДДС месяц'!$C:$C,D$2)</f>
        <v>0</v>
      </c>
      <c r="E169" s="31">
        <f>SUMIFS('ДДС месяц'!$E:$E,'ДДС месяц'!$F:$F,$A$1,'ДДС месяц'!$J:$J,$A169,'ДДС месяц'!$C:$C,E$2)</f>
        <v>0</v>
      </c>
      <c r="F169" s="31">
        <f>SUMIFS('ДДС месяц'!$E:$E,'ДДС месяц'!$F:$F,$A$1,'ДДС месяц'!$J:$J,$A169,'ДДС месяц'!$C:$C,F$2)</f>
        <v>0</v>
      </c>
      <c r="G169" s="31">
        <f>SUMIFS('ДДС месяц'!$E:$E,'ДДС месяц'!$F:$F,$A$1,'ДДС месяц'!$J:$J,$A169,'ДДС месяц'!$C:$C,G$2)</f>
        <v>0</v>
      </c>
      <c r="H169" s="31">
        <f>SUMIFS('ДДС месяц'!$E:$E,'ДДС месяц'!$F:$F,$A$1,'ДДС месяц'!$J:$J,$A169,'ДДС месяц'!$C:$C,H$2)</f>
        <v>0</v>
      </c>
      <c r="I169" s="31">
        <f>SUMIFS('ДДС месяц'!$E:$E,'ДДС месяц'!$F:$F,$A$1,'ДДС месяц'!$J:$J,$A169,'ДДС месяц'!$C:$C,I$2)</f>
        <v>0</v>
      </c>
      <c r="J169" s="31">
        <f>SUMIFS('ДДС месяц'!$E:$E,'ДДС месяц'!$F:$F,$A$1,'ДДС месяц'!$J:$J,$A169,'ДДС месяц'!$C:$C,J$2)</f>
        <v>0</v>
      </c>
      <c r="K169" s="31">
        <f>SUMIFS('ДДС месяц'!$E:$E,'ДДС месяц'!$F:$F,$A$1,'ДДС месяц'!$J:$J,$A169,'ДДС месяц'!$C:$C,K$2)</f>
        <v>0</v>
      </c>
      <c r="L169" s="31">
        <f>SUMIFS('ДДС месяц'!$E:$E,'ДДС месяц'!$F:$F,$A$1,'ДДС месяц'!$J:$J,$A169,'ДДС месяц'!$C:$C,L$2)</f>
        <v>0</v>
      </c>
      <c r="M169" s="31">
        <f>SUMIFS('ДДС месяц'!$E:$E,'ДДС месяц'!$F:$F,$A$1,'ДДС месяц'!$J:$J,$A169,'ДДС месяц'!$C:$C,M$2)</f>
        <v>0</v>
      </c>
    </row>
    <row r="170" hidden="1">
      <c r="A170" s="30"/>
      <c r="B170" s="31">
        <f>SUMIFS('ДДС месяц'!$E:$E,'ДДС месяц'!$F:$F,$A$1,'ДДС месяц'!$J:$J,$A170,'ДДС месяц'!$C:$C,B$2)</f>
        <v>0</v>
      </c>
      <c r="C170" s="31">
        <f>SUMIFS('ДДС месяц'!$E:$E,'ДДС месяц'!$F:$F,$A$1,'ДДС месяц'!$J:$J,$A170,'ДДС месяц'!$C:$C,C$2)</f>
        <v>0</v>
      </c>
      <c r="D170" s="31">
        <f>SUMIFS('ДДС месяц'!$E:$E,'ДДС месяц'!$F:$F,$A$1,'ДДС месяц'!$J:$J,$A170,'ДДС месяц'!$C:$C,D$2)</f>
        <v>0</v>
      </c>
      <c r="E170" s="31">
        <f>SUMIFS('ДДС месяц'!$E:$E,'ДДС месяц'!$F:$F,$A$1,'ДДС месяц'!$J:$J,$A170,'ДДС месяц'!$C:$C,E$2)</f>
        <v>0</v>
      </c>
      <c r="F170" s="31">
        <f>SUMIFS('ДДС месяц'!$E:$E,'ДДС месяц'!$F:$F,$A$1,'ДДС месяц'!$J:$J,$A170,'ДДС месяц'!$C:$C,F$2)</f>
        <v>0</v>
      </c>
      <c r="G170" s="31">
        <f>SUMIFS('ДДС месяц'!$E:$E,'ДДС месяц'!$F:$F,$A$1,'ДДС месяц'!$J:$J,$A170,'ДДС месяц'!$C:$C,G$2)</f>
        <v>0</v>
      </c>
      <c r="H170" s="31">
        <f>SUMIFS('ДДС месяц'!$E:$E,'ДДС месяц'!$F:$F,$A$1,'ДДС месяц'!$J:$J,$A170,'ДДС месяц'!$C:$C,H$2)</f>
        <v>0</v>
      </c>
      <c r="I170" s="31">
        <f>SUMIFS('ДДС месяц'!$E:$E,'ДДС месяц'!$F:$F,$A$1,'ДДС месяц'!$J:$J,$A170,'ДДС месяц'!$C:$C,I$2)</f>
        <v>0</v>
      </c>
      <c r="J170" s="31">
        <f>SUMIFS('ДДС месяц'!$E:$E,'ДДС месяц'!$F:$F,$A$1,'ДДС месяц'!$J:$J,$A170,'ДДС месяц'!$C:$C,J$2)</f>
        <v>0</v>
      </c>
      <c r="K170" s="31">
        <f>SUMIFS('ДДС месяц'!$E:$E,'ДДС месяц'!$F:$F,$A$1,'ДДС месяц'!$J:$J,$A170,'ДДС месяц'!$C:$C,K$2)</f>
        <v>0</v>
      </c>
      <c r="L170" s="31">
        <f>SUMIFS('ДДС месяц'!$E:$E,'ДДС месяц'!$F:$F,$A$1,'ДДС месяц'!$J:$J,$A170,'ДДС месяц'!$C:$C,L$2)</f>
        <v>0</v>
      </c>
      <c r="M170" s="31">
        <f>SUMIFS('ДДС месяц'!$E:$E,'ДДС месяц'!$F:$F,$A$1,'ДДС месяц'!$J:$J,$A170,'ДДС месяц'!$C:$C,M$2)</f>
        <v>0</v>
      </c>
    </row>
    <row r="171" hidden="1">
      <c r="A171" s="30"/>
      <c r="B171" s="31">
        <f>SUMIFS('ДДС месяц'!$E:$E,'ДДС месяц'!$F:$F,$A$1,'ДДС месяц'!$J:$J,$A171,'ДДС месяц'!$C:$C,B$2)</f>
        <v>0</v>
      </c>
      <c r="C171" s="31">
        <f>SUMIFS('ДДС месяц'!$E:$E,'ДДС месяц'!$F:$F,$A$1,'ДДС месяц'!$J:$J,$A171,'ДДС месяц'!$C:$C,C$2)</f>
        <v>0</v>
      </c>
      <c r="D171" s="31">
        <f>SUMIFS('ДДС месяц'!$E:$E,'ДДС месяц'!$F:$F,$A$1,'ДДС месяц'!$J:$J,$A171,'ДДС месяц'!$C:$C,D$2)</f>
        <v>0</v>
      </c>
      <c r="E171" s="31">
        <f>SUMIFS('ДДС месяц'!$E:$E,'ДДС месяц'!$F:$F,$A$1,'ДДС месяц'!$J:$J,$A171,'ДДС месяц'!$C:$C,E$2)</f>
        <v>0</v>
      </c>
      <c r="F171" s="31">
        <f>SUMIFS('ДДС месяц'!$E:$E,'ДДС месяц'!$F:$F,$A$1,'ДДС месяц'!$J:$J,$A171,'ДДС месяц'!$C:$C,F$2)</f>
        <v>0</v>
      </c>
      <c r="G171" s="31">
        <f>SUMIFS('ДДС месяц'!$E:$E,'ДДС месяц'!$F:$F,$A$1,'ДДС месяц'!$J:$J,$A171,'ДДС месяц'!$C:$C,G$2)</f>
        <v>0</v>
      </c>
      <c r="H171" s="31">
        <f>SUMIFS('ДДС месяц'!$E:$E,'ДДС месяц'!$F:$F,$A$1,'ДДС месяц'!$J:$J,$A171,'ДДС месяц'!$C:$C,H$2)</f>
        <v>0</v>
      </c>
      <c r="I171" s="31">
        <f>SUMIFS('ДДС месяц'!$E:$E,'ДДС месяц'!$F:$F,$A$1,'ДДС месяц'!$J:$J,$A171,'ДДС месяц'!$C:$C,I$2)</f>
        <v>0</v>
      </c>
      <c r="J171" s="31">
        <f>SUMIFS('ДДС месяц'!$E:$E,'ДДС месяц'!$F:$F,$A$1,'ДДС месяц'!$J:$J,$A171,'ДДС месяц'!$C:$C,J$2)</f>
        <v>0</v>
      </c>
      <c r="K171" s="31">
        <f>SUMIFS('ДДС месяц'!$E:$E,'ДДС месяц'!$F:$F,$A$1,'ДДС месяц'!$J:$J,$A171,'ДДС месяц'!$C:$C,K$2)</f>
        <v>0</v>
      </c>
      <c r="L171" s="31">
        <f>SUMIFS('ДДС месяц'!$E:$E,'ДДС месяц'!$F:$F,$A$1,'ДДС месяц'!$J:$J,$A171,'ДДС месяц'!$C:$C,L$2)</f>
        <v>0</v>
      </c>
      <c r="M171" s="31">
        <f>SUMIFS('ДДС месяц'!$E:$E,'ДДС месяц'!$F:$F,$A$1,'ДДС месяц'!$J:$J,$A171,'ДДС месяц'!$C:$C,M$2)</f>
        <v>0</v>
      </c>
    </row>
    <row r="172" hidden="1">
      <c r="A172" s="30"/>
      <c r="B172" s="31">
        <f>SUMIFS('ДДС месяц'!$E:$E,'ДДС месяц'!$F:$F,$A$1,'ДДС месяц'!$J:$J,$A172,'ДДС месяц'!$C:$C,B$2)</f>
        <v>0</v>
      </c>
      <c r="C172" s="31">
        <f>SUMIFS('ДДС месяц'!$E:$E,'ДДС месяц'!$F:$F,$A$1,'ДДС месяц'!$J:$J,$A172,'ДДС месяц'!$C:$C,C$2)</f>
        <v>0</v>
      </c>
      <c r="D172" s="31">
        <f>SUMIFS('ДДС месяц'!$E:$E,'ДДС месяц'!$F:$F,$A$1,'ДДС месяц'!$J:$J,$A172,'ДДС месяц'!$C:$C,D$2)</f>
        <v>0</v>
      </c>
      <c r="E172" s="31">
        <f>SUMIFS('ДДС месяц'!$E:$E,'ДДС месяц'!$F:$F,$A$1,'ДДС месяц'!$J:$J,$A172,'ДДС месяц'!$C:$C,E$2)</f>
        <v>0</v>
      </c>
      <c r="F172" s="31">
        <f>SUMIFS('ДДС месяц'!$E:$E,'ДДС месяц'!$F:$F,$A$1,'ДДС месяц'!$J:$J,$A172,'ДДС месяц'!$C:$C,F$2)</f>
        <v>0</v>
      </c>
      <c r="G172" s="31">
        <f>SUMIFS('ДДС месяц'!$E:$E,'ДДС месяц'!$F:$F,$A$1,'ДДС месяц'!$J:$J,$A172,'ДДС месяц'!$C:$C,G$2)</f>
        <v>0</v>
      </c>
      <c r="H172" s="31">
        <f>SUMIFS('ДДС месяц'!$E:$E,'ДДС месяц'!$F:$F,$A$1,'ДДС месяц'!$J:$J,$A172,'ДДС месяц'!$C:$C,H$2)</f>
        <v>0</v>
      </c>
      <c r="I172" s="31">
        <f>SUMIFS('ДДС месяц'!$E:$E,'ДДС месяц'!$F:$F,$A$1,'ДДС месяц'!$J:$J,$A172,'ДДС месяц'!$C:$C,I$2)</f>
        <v>0</v>
      </c>
      <c r="J172" s="31">
        <f>SUMIFS('ДДС месяц'!$E:$E,'ДДС месяц'!$F:$F,$A$1,'ДДС месяц'!$J:$J,$A172,'ДДС месяц'!$C:$C,J$2)</f>
        <v>0</v>
      </c>
      <c r="K172" s="31">
        <f>SUMIFS('ДДС месяц'!$E:$E,'ДДС месяц'!$F:$F,$A$1,'ДДС месяц'!$J:$J,$A172,'ДДС месяц'!$C:$C,K$2)</f>
        <v>0</v>
      </c>
      <c r="L172" s="31">
        <f>SUMIFS('ДДС месяц'!$E:$E,'ДДС месяц'!$F:$F,$A$1,'ДДС месяц'!$J:$J,$A172,'ДДС месяц'!$C:$C,L$2)</f>
        <v>0</v>
      </c>
      <c r="M172" s="31">
        <f>SUMIFS('ДДС месяц'!$E:$E,'ДДС месяц'!$F:$F,$A$1,'ДДС месяц'!$J:$J,$A172,'ДДС месяц'!$C:$C,M$2)</f>
        <v>0</v>
      </c>
    </row>
    <row r="173" hidden="1">
      <c r="A173" s="30"/>
      <c r="B173" s="31">
        <f>SUMIFS('ДДС месяц'!$E:$E,'ДДС месяц'!$F:$F,$A$1,'ДДС месяц'!$J:$J,$A173,'ДДС месяц'!$C:$C,B$2)</f>
        <v>0</v>
      </c>
      <c r="C173" s="31">
        <f>SUMIFS('ДДС месяц'!$E:$E,'ДДС месяц'!$F:$F,$A$1,'ДДС месяц'!$J:$J,$A173,'ДДС месяц'!$C:$C,C$2)</f>
        <v>0</v>
      </c>
      <c r="D173" s="31">
        <f>SUMIFS('ДДС месяц'!$E:$E,'ДДС месяц'!$F:$F,$A$1,'ДДС месяц'!$J:$J,$A173,'ДДС месяц'!$C:$C,D$2)</f>
        <v>0</v>
      </c>
      <c r="E173" s="31">
        <f>SUMIFS('ДДС месяц'!$E:$E,'ДДС месяц'!$F:$F,$A$1,'ДДС месяц'!$J:$J,$A173,'ДДС месяц'!$C:$C,E$2)</f>
        <v>0</v>
      </c>
      <c r="F173" s="31">
        <f>SUMIFS('ДДС месяц'!$E:$E,'ДДС месяц'!$F:$F,$A$1,'ДДС месяц'!$J:$J,$A173,'ДДС месяц'!$C:$C,F$2)</f>
        <v>0</v>
      </c>
      <c r="G173" s="31">
        <f>SUMIFS('ДДС месяц'!$E:$E,'ДДС месяц'!$F:$F,$A$1,'ДДС месяц'!$J:$J,$A173,'ДДС месяц'!$C:$C,G$2)</f>
        <v>0</v>
      </c>
      <c r="H173" s="31">
        <f>SUMIFS('ДДС месяц'!$E:$E,'ДДС месяц'!$F:$F,$A$1,'ДДС месяц'!$J:$J,$A173,'ДДС месяц'!$C:$C,H$2)</f>
        <v>0</v>
      </c>
      <c r="I173" s="31">
        <f>SUMIFS('ДДС месяц'!$E:$E,'ДДС месяц'!$F:$F,$A$1,'ДДС месяц'!$J:$J,$A173,'ДДС месяц'!$C:$C,I$2)</f>
        <v>0</v>
      </c>
      <c r="J173" s="31">
        <f>SUMIFS('ДДС месяц'!$E:$E,'ДДС месяц'!$F:$F,$A$1,'ДДС месяц'!$J:$J,$A173,'ДДС месяц'!$C:$C,J$2)</f>
        <v>0</v>
      </c>
      <c r="K173" s="31">
        <f>SUMIFS('ДДС месяц'!$E:$E,'ДДС месяц'!$F:$F,$A$1,'ДДС месяц'!$J:$J,$A173,'ДДС месяц'!$C:$C,K$2)</f>
        <v>0</v>
      </c>
      <c r="L173" s="31">
        <f>SUMIFS('ДДС месяц'!$E:$E,'ДДС месяц'!$F:$F,$A$1,'ДДС месяц'!$J:$J,$A173,'ДДС месяц'!$C:$C,L$2)</f>
        <v>0</v>
      </c>
      <c r="M173" s="31">
        <f>SUMIFS('ДДС месяц'!$E:$E,'ДДС месяц'!$F:$F,$A$1,'ДДС месяц'!$J:$J,$A173,'ДДС месяц'!$C:$C,M$2)</f>
        <v>0</v>
      </c>
    </row>
    <row r="174" hidden="1">
      <c r="A174" s="30"/>
      <c r="B174" s="31">
        <f>SUMIFS('ДДС месяц'!$E:$E,'ДДС месяц'!$F:$F,$A$1,'ДДС месяц'!$J:$J,$A174,'ДДС месяц'!$C:$C,B$2)</f>
        <v>0</v>
      </c>
      <c r="C174" s="31">
        <f>SUMIFS('ДДС месяц'!$E:$E,'ДДС месяц'!$F:$F,$A$1,'ДДС месяц'!$J:$J,$A174,'ДДС месяц'!$C:$C,C$2)</f>
        <v>0</v>
      </c>
      <c r="D174" s="31">
        <f>SUMIFS('ДДС месяц'!$E:$E,'ДДС месяц'!$F:$F,$A$1,'ДДС месяц'!$J:$J,$A174,'ДДС месяц'!$C:$C,D$2)</f>
        <v>0</v>
      </c>
      <c r="E174" s="31">
        <f>SUMIFS('ДДС месяц'!$E:$E,'ДДС месяц'!$F:$F,$A$1,'ДДС месяц'!$J:$J,$A174,'ДДС месяц'!$C:$C,E$2)</f>
        <v>0</v>
      </c>
      <c r="F174" s="31">
        <f>SUMIFS('ДДС месяц'!$E:$E,'ДДС месяц'!$F:$F,$A$1,'ДДС месяц'!$J:$J,$A174,'ДДС месяц'!$C:$C,F$2)</f>
        <v>0</v>
      </c>
      <c r="G174" s="31">
        <f>SUMIFS('ДДС месяц'!$E:$E,'ДДС месяц'!$F:$F,$A$1,'ДДС месяц'!$J:$J,$A174,'ДДС месяц'!$C:$C,G$2)</f>
        <v>0</v>
      </c>
      <c r="H174" s="31">
        <f>SUMIFS('ДДС месяц'!$E:$E,'ДДС месяц'!$F:$F,$A$1,'ДДС месяц'!$J:$J,$A174,'ДДС месяц'!$C:$C,H$2)</f>
        <v>0</v>
      </c>
      <c r="I174" s="31">
        <f>SUMIFS('ДДС месяц'!$E:$E,'ДДС месяц'!$F:$F,$A$1,'ДДС месяц'!$J:$J,$A174,'ДДС месяц'!$C:$C,I$2)</f>
        <v>0</v>
      </c>
      <c r="J174" s="31">
        <f>SUMIFS('ДДС месяц'!$E:$E,'ДДС месяц'!$F:$F,$A$1,'ДДС месяц'!$J:$J,$A174,'ДДС месяц'!$C:$C,J$2)</f>
        <v>0</v>
      </c>
      <c r="K174" s="31">
        <f>SUMIFS('ДДС месяц'!$E:$E,'ДДС месяц'!$F:$F,$A$1,'ДДС месяц'!$J:$J,$A174,'ДДС месяц'!$C:$C,K$2)</f>
        <v>0</v>
      </c>
      <c r="L174" s="31">
        <f>SUMIFS('ДДС месяц'!$E:$E,'ДДС месяц'!$F:$F,$A$1,'ДДС месяц'!$J:$J,$A174,'ДДС месяц'!$C:$C,L$2)</f>
        <v>0</v>
      </c>
      <c r="M174" s="31">
        <f>SUMIFS('ДДС месяц'!$E:$E,'ДДС месяц'!$F:$F,$A$1,'ДДС месяц'!$J:$J,$A174,'ДДС месяц'!$C:$C,M$2)</f>
        <v>0</v>
      </c>
    </row>
    <row r="175" hidden="1">
      <c r="A175" s="30"/>
      <c r="B175" s="31">
        <f>SUMIFS('ДДС месяц'!$E:$E,'ДДС месяц'!$F:$F,$A$1,'ДДС месяц'!$J:$J,$A175,'ДДС месяц'!$C:$C,B$2)</f>
        <v>0</v>
      </c>
      <c r="C175" s="31">
        <f>SUMIFS('ДДС месяц'!$E:$E,'ДДС месяц'!$F:$F,$A$1,'ДДС месяц'!$J:$J,$A175,'ДДС месяц'!$C:$C,C$2)</f>
        <v>0</v>
      </c>
      <c r="D175" s="31">
        <f>SUMIFS('ДДС месяц'!$E:$E,'ДДС месяц'!$F:$F,$A$1,'ДДС месяц'!$J:$J,$A175,'ДДС месяц'!$C:$C,D$2)</f>
        <v>0</v>
      </c>
      <c r="E175" s="31">
        <f>SUMIFS('ДДС месяц'!$E:$E,'ДДС месяц'!$F:$F,$A$1,'ДДС месяц'!$J:$J,$A175,'ДДС месяц'!$C:$C,E$2)</f>
        <v>0</v>
      </c>
      <c r="F175" s="31">
        <f>SUMIFS('ДДС месяц'!$E:$E,'ДДС месяц'!$F:$F,$A$1,'ДДС месяц'!$J:$J,$A175,'ДДС месяц'!$C:$C,F$2)</f>
        <v>0</v>
      </c>
      <c r="G175" s="31">
        <f>SUMIFS('ДДС месяц'!$E:$E,'ДДС месяц'!$F:$F,$A$1,'ДДС месяц'!$J:$J,$A175,'ДДС месяц'!$C:$C,G$2)</f>
        <v>0</v>
      </c>
      <c r="H175" s="31">
        <f>SUMIFS('ДДС месяц'!$E:$E,'ДДС месяц'!$F:$F,$A$1,'ДДС месяц'!$J:$J,$A175,'ДДС месяц'!$C:$C,H$2)</f>
        <v>0</v>
      </c>
      <c r="I175" s="31">
        <f>SUMIFS('ДДС месяц'!$E:$E,'ДДС месяц'!$F:$F,$A$1,'ДДС месяц'!$J:$J,$A175,'ДДС месяц'!$C:$C,I$2)</f>
        <v>0</v>
      </c>
      <c r="J175" s="31">
        <f>SUMIFS('ДДС месяц'!$E:$E,'ДДС месяц'!$F:$F,$A$1,'ДДС месяц'!$J:$J,$A175,'ДДС месяц'!$C:$C,J$2)</f>
        <v>0</v>
      </c>
      <c r="K175" s="31">
        <f>SUMIFS('ДДС месяц'!$E:$E,'ДДС месяц'!$F:$F,$A$1,'ДДС месяц'!$J:$J,$A175,'ДДС месяц'!$C:$C,K$2)</f>
        <v>0</v>
      </c>
      <c r="L175" s="31">
        <f>SUMIFS('ДДС месяц'!$E:$E,'ДДС месяц'!$F:$F,$A$1,'ДДС месяц'!$J:$J,$A175,'ДДС месяц'!$C:$C,L$2)</f>
        <v>0</v>
      </c>
      <c r="M175" s="31">
        <f>SUMIFS('ДДС месяц'!$E:$E,'ДДС месяц'!$F:$F,$A$1,'ДДС месяц'!$J:$J,$A175,'ДДС месяц'!$C:$C,M$2)</f>
        <v>0</v>
      </c>
    </row>
    <row r="176" hidden="1">
      <c r="A176" s="30"/>
      <c r="B176" s="31">
        <f>SUMIFS('ДДС месяц'!$E:$E,'ДДС месяц'!$F:$F,$A$1,'ДДС месяц'!$J:$J,$A176,'ДДС месяц'!$C:$C,B$2)</f>
        <v>0</v>
      </c>
      <c r="C176" s="31">
        <f>SUMIFS('ДДС месяц'!$E:$E,'ДДС месяц'!$F:$F,$A$1,'ДДС месяц'!$J:$J,$A176,'ДДС месяц'!$C:$C,C$2)</f>
        <v>0</v>
      </c>
      <c r="D176" s="31">
        <f>SUMIFS('ДДС месяц'!$E:$E,'ДДС месяц'!$F:$F,$A$1,'ДДС месяц'!$J:$J,$A176,'ДДС месяц'!$C:$C,D$2)</f>
        <v>0</v>
      </c>
      <c r="E176" s="31">
        <f>SUMIFS('ДДС месяц'!$E:$E,'ДДС месяц'!$F:$F,$A$1,'ДДС месяц'!$J:$J,$A176,'ДДС месяц'!$C:$C,E$2)</f>
        <v>0</v>
      </c>
      <c r="F176" s="31">
        <f>SUMIFS('ДДС месяц'!$E:$E,'ДДС месяц'!$F:$F,$A$1,'ДДС месяц'!$J:$J,$A176,'ДДС месяц'!$C:$C,F$2)</f>
        <v>0</v>
      </c>
      <c r="G176" s="31">
        <f>SUMIFS('ДДС месяц'!$E:$E,'ДДС месяц'!$F:$F,$A$1,'ДДС месяц'!$J:$J,$A176,'ДДС месяц'!$C:$C,G$2)</f>
        <v>0</v>
      </c>
      <c r="H176" s="31">
        <f>SUMIFS('ДДС месяц'!$E:$E,'ДДС месяц'!$F:$F,$A$1,'ДДС месяц'!$J:$J,$A176,'ДДС месяц'!$C:$C,H$2)</f>
        <v>0</v>
      </c>
      <c r="I176" s="31">
        <f>SUMIFS('ДДС месяц'!$E:$E,'ДДС месяц'!$F:$F,$A$1,'ДДС месяц'!$J:$J,$A176,'ДДС месяц'!$C:$C,I$2)</f>
        <v>0</v>
      </c>
      <c r="J176" s="31">
        <f>SUMIFS('ДДС месяц'!$E:$E,'ДДС месяц'!$F:$F,$A$1,'ДДС месяц'!$J:$J,$A176,'ДДС месяц'!$C:$C,J$2)</f>
        <v>0</v>
      </c>
      <c r="K176" s="31">
        <f>SUMIFS('ДДС месяц'!$E:$E,'ДДС месяц'!$F:$F,$A$1,'ДДС месяц'!$J:$J,$A176,'ДДС месяц'!$C:$C,K$2)</f>
        <v>0</v>
      </c>
      <c r="L176" s="31">
        <f>SUMIFS('ДДС месяц'!$E:$E,'ДДС месяц'!$F:$F,$A$1,'ДДС месяц'!$J:$J,$A176,'ДДС месяц'!$C:$C,L$2)</f>
        <v>0</v>
      </c>
      <c r="M176" s="31">
        <f>SUMIFS('ДДС месяц'!$E:$E,'ДДС месяц'!$F:$F,$A$1,'ДДС месяц'!$J:$J,$A176,'ДДС месяц'!$C:$C,M$2)</f>
        <v>0</v>
      </c>
    </row>
    <row r="177" hidden="1">
      <c r="A177" s="30"/>
      <c r="B177" s="31">
        <f>SUMIFS('ДДС месяц'!$E:$E,'ДДС месяц'!$F:$F,$A$1,'ДДС месяц'!$J:$J,$A177,'ДДС месяц'!$C:$C,B$2)</f>
        <v>0</v>
      </c>
      <c r="C177" s="31">
        <f>SUMIFS('ДДС месяц'!$E:$E,'ДДС месяц'!$F:$F,$A$1,'ДДС месяц'!$J:$J,$A177,'ДДС месяц'!$C:$C,C$2)</f>
        <v>0</v>
      </c>
      <c r="D177" s="31">
        <f>SUMIFS('ДДС месяц'!$E:$E,'ДДС месяц'!$F:$F,$A$1,'ДДС месяц'!$J:$J,$A177,'ДДС месяц'!$C:$C,D$2)</f>
        <v>0</v>
      </c>
      <c r="E177" s="31">
        <f>SUMIFS('ДДС месяц'!$E:$E,'ДДС месяц'!$F:$F,$A$1,'ДДС месяц'!$J:$J,$A177,'ДДС месяц'!$C:$C,E$2)</f>
        <v>0</v>
      </c>
      <c r="F177" s="31">
        <f>SUMIFS('ДДС месяц'!$E:$E,'ДДС месяц'!$F:$F,$A$1,'ДДС месяц'!$J:$J,$A177,'ДДС месяц'!$C:$C,F$2)</f>
        <v>0</v>
      </c>
      <c r="G177" s="31">
        <f>SUMIFS('ДДС месяц'!$E:$E,'ДДС месяц'!$F:$F,$A$1,'ДДС месяц'!$J:$J,$A177,'ДДС месяц'!$C:$C,G$2)</f>
        <v>0</v>
      </c>
      <c r="H177" s="31">
        <f>SUMIFS('ДДС месяц'!$E:$E,'ДДС месяц'!$F:$F,$A$1,'ДДС месяц'!$J:$J,$A177,'ДДС месяц'!$C:$C,H$2)</f>
        <v>0</v>
      </c>
      <c r="I177" s="31">
        <f>SUMIFS('ДДС месяц'!$E:$E,'ДДС месяц'!$F:$F,$A$1,'ДДС месяц'!$J:$J,$A177,'ДДС месяц'!$C:$C,I$2)</f>
        <v>0</v>
      </c>
      <c r="J177" s="31">
        <f>SUMIFS('ДДС месяц'!$E:$E,'ДДС месяц'!$F:$F,$A$1,'ДДС месяц'!$J:$J,$A177,'ДДС месяц'!$C:$C,J$2)</f>
        <v>0</v>
      </c>
      <c r="K177" s="31">
        <f>SUMIFS('ДДС месяц'!$E:$E,'ДДС месяц'!$F:$F,$A$1,'ДДС месяц'!$J:$J,$A177,'ДДС месяц'!$C:$C,K$2)</f>
        <v>0</v>
      </c>
      <c r="L177" s="31">
        <f>SUMIFS('ДДС месяц'!$E:$E,'ДДС месяц'!$F:$F,$A$1,'ДДС месяц'!$J:$J,$A177,'ДДС месяц'!$C:$C,L$2)</f>
        <v>0</v>
      </c>
      <c r="M177" s="31">
        <f>SUMIFS('ДДС месяц'!$E:$E,'ДДС месяц'!$F:$F,$A$1,'ДДС месяц'!$J:$J,$A177,'ДДС месяц'!$C:$C,M$2)</f>
        <v>0</v>
      </c>
    </row>
    <row r="178" hidden="1">
      <c r="A178" s="30"/>
      <c r="B178" s="31">
        <f>SUMIFS('ДДС месяц'!$E:$E,'ДДС месяц'!$F:$F,$A$1,'ДДС месяц'!$J:$J,$A178,'ДДС месяц'!$C:$C,B$2)</f>
        <v>0</v>
      </c>
      <c r="C178" s="31">
        <f>SUMIFS('ДДС месяц'!$E:$E,'ДДС месяц'!$F:$F,$A$1,'ДДС месяц'!$J:$J,$A178,'ДДС месяц'!$C:$C,C$2)</f>
        <v>0</v>
      </c>
      <c r="D178" s="31">
        <f>SUMIFS('ДДС месяц'!$E:$E,'ДДС месяц'!$F:$F,$A$1,'ДДС месяц'!$J:$J,$A178,'ДДС месяц'!$C:$C,D$2)</f>
        <v>0</v>
      </c>
      <c r="E178" s="31">
        <f>SUMIFS('ДДС месяц'!$E:$E,'ДДС месяц'!$F:$F,$A$1,'ДДС месяц'!$J:$J,$A178,'ДДС месяц'!$C:$C,E$2)</f>
        <v>0</v>
      </c>
      <c r="F178" s="31">
        <f>SUMIFS('ДДС месяц'!$E:$E,'ДДС месяц'!$F:$F,$A$1,'ДДС месяц'!$J:$J,$A178,'ДДС месяц'!$C:$C,F$2)</f>
        <v>0</v>
      </c>
      <c r="G178" s="31">
        <f>SUMIFS('ДДС месяц'!$E:$E,'ДДС месяц'!$F:$F,$A$1,'ДДС месяц'!$J:$J,$A178,'ДДС месяц'!$C:$C,G$2)</f>
        <v>0</v>
      </c>
      <c r="H178" s="31">
        <f>SUMIFS('ДДС месяц'!$E:$E,'ДДС месяц'!$F:$F,$A$1,'ДДС месяц'!$J:$J,$A178,'ДДС месяц'!$C:$C,H$2)</f>
        <v>0</v>
      </c>
      <c r="I178" s="31">
        <f>SUMIFS('ДДС месяц'!$E:$E,'ДДС месяц'!$F:$F,$A$1,'ДДС месяц'!$J:$J,$A178,'ДДС месяц'!$C:$C,I$2)</f>
        <v>0</v>
      </c>
      <c r="J178" s="31">
        <f>SUMIFS('ДДС месяц'!$E:$E,'ДДС месяц'!$F:$F,$A$1,'ДДС месяц'!$J:$J,$A178,'ДДС месяц'!$C:$C,J$2)</f>
        <v>0</v>
      </c>
      <c r="K178" s="31">
        <f>SUMIFS('ДДС месяц'!$E:$E,'ДДС месяц'!$F:$F,$A$1,'ДДС месяц'!$J:$J,$A178,'ДДС месяц'!$C:$C,K$2)</f>
        <v>0</v>
      </c>
      <c r="L178" s="31">
        <f>SUMIFS('ДДС месяц'!$E:$E,'ДДС месяц'!$F:$F,$A$1,'ДДС месяц'!$J:$J,$A178,'ДДС месяц'!$C:$C,L$2)</f>
        <v>0</v>
      </c>
      <c r="M178" s="31">
        <f>SUMIFS('ДДС месяц'!$E:$E,'ДДС месяц'!$F:$F,$A$1,'ДДС месяц'!$J:$J,$A178,'ДДС месяц'!$C:$C,M$2)</f>
        <v>0</v>
      </c>
    </row>
    <row r="179" hidden="1">
      <c r="A179" s="30"/>
      <c r="B179" s="31">
        <f>SUMIFS('ДДС месяц'!$E:$E,'ДДС месяц'!$F:$F,$A$1,'ДДС месяц'!$J:$J,$A179,'ДДС месяц'!$C:$C,B$2)</f>
        <v>0</v>
      </c>
      <c r="C179" s="31">
        <f>SUMIFS('ДДС месяц'!$E:$E,'ДДС месяц'!$F:$F,$A$1,'ДДС месяц'!$J:$J,$A179,'ДДС месяц'!$C:$C,C$2)</f>
        <v>0</v>
      </c>
      <c r="D179" s="31">
        <f>SUMIFS('ДДС месяц'!$E:$E,'ДДС месяц'!$F:$F,$A$1,'ДДС месяц'!$J:$J,$A179,'ДДС месяц'!$C:$C,D$2)</f>
        <v>0</v>
      </c>
      <c r="E179" s="31">
        <f>SUMIFS('ДДС месяц'!$E:$E,'ДДС месяц'!$F:$F,$A$1,'ДДС месяц'!$J:$J,$A179,'ДДС месяц'!$C:$C,E$2)</f>
        <v>0</v>
      </c>
      <c r="F179" s="31">
        <f>SUMIFS('ДДС месяц'!$E:$E,'ДДС месяц'!$F:$F,$A$1,'ДДС месяц'!$J:$J,$A179,'ДДС месяц'!$C:$C,F$2)</f>
        <v>0</v>
      </c>
      <c r="G179" s="31">
        <f>SUMIFS('ДДС месяц'!$E:$E,'ДДС месяц'!$F:$F,$A$1,'ДДС месяц'!$J:$J,$A179,'ДДС месяц'!$C:$C,G$2)</f>
        <v>0</v>
      </c>
      <c r="H179" s="31">
        <f>SUMIFS('ДДС месяц'!$E:$E,'ДДС месяц'!$F:$F,$A$1,'ДДС месяц'!$J:$J,$A179,'ДДС месяц'!$C:$C,H$2)</f>
        <v>0</v>
      </c>
      <c r="I179" s="31">
        <f>SUMIFS('ДДС месяц'!$E:$E,'ДДС месяц'!$F:$F,$A$1,'ДДС месяц'!$J:$J,$A179,'ДДС месяц'!$C:$C,I$2)</f>
        <v>0</v>
      </c>
      <c r="J179" s="31">
        <f>SUMIFS('ДДС месяц'!$E:$E,'ДДС месяц'!$F:$F,$A$1,'ДДС месяц'!$J:$J,$A179,'ДДС месяц'!$C:$C,J$2)</f>
        <v>0</v>
      </c>
      <c r="K179" s="31">
        <f>SUMIFS('ДДС месяц'!$E:$E,'ДДС месяц'!$F:$F,$A$1,'ДДС месяц'!$J:$J,$A179,'ДДС месяц'!$C:$C,K$2)</f>
        <v>0</v>
      </c>
      <c r="L179" s="31">
        <f>SUMIFS('ДДС месяц'!$E:$E,'ДДС месяц'!$F:$F,$A$1,'ДДС месяц'!$J:$J,$A179,'ДДС месяц'!$C:$C,L$2)</f>
        <v>0</v>
      </c>
      <c r="M179" s="31">
        <f>SUMIFS('ДДС месяц'!$E:$E,'ДДС месяц'!$F:$F,$A$1,'ДДС месяц'!$J:$J,$A179,'ДДС месяц'!$C:$C,M$2)</f>
        <v>0</v>
      </c>
    </row>
    <row r="180" hidden="1">
      <c r="A180" s="30"/>
      <c r="B180" s="31">
        <f>SUMIFS('ДДС месяц'!$E:$E,'ДДС месяц'!$F:$F,$A$1,'ДДС месяц'!$J:$J,$A180,'ДДС месяц'!$C:$C,B$2)</f>
        <v>0</v>
      </c>
      <c r="C180" s="31">
        <f>SUMIFS('ДДС месяц'!$E:$E,'ДДС месяц'!$F:$F,$A$1,'ДДС месяц'!$J:$J,$A180,'ДДС месяц'!$C:$C,C$2)</f>
        <v>0</v>
      </c>
      <c r="D180" s="31">
        <f>SUMIFS('ДДС месяц'!$E:$E,'ДДС месяц'!$F:$F,$A$1,'ДДС месяц'!$J:$J,$A180,'ДДС месяц'!$C:$C,D$2)</f>
        <v>0</v>
      </c>
      <c r="E180" s="31">
        <f>SUMIFS('ДДС месяц'!$E:$E,'ДДС месяц'!$F:$F,$A$1,'ДДС месяц'!$J:$J,$A180,'ДДС месяц'!$C:$C,E$2)</f>
        <v>0</v>
      </c>
      <c r="F180" s="31">
        <f>SUMIFS('ДДС месяц'!$E:$E,'ДДС месяц'!$F:$F,$A$1,'ДДС месяц'!$J:$J,$A180,'ДДС месяц'!$C:$C,F$2)</f>
        <v>0</v>
      </c>
      <c r="G180" s="31">
        <f>SUMIFS('ДДС месяц'!$E:$E,'ДДС месяц'!$F:$F,$A$1,'ДДС месяц'!$J:$J,$A180,'ДДС месяц'!$C:$C,G$2)</f>
        <v>0</v>
      </c>
      <c r="H180" s="31">
        <f>SUMIFS('ДДС месяц'!$E:$E,'ДДС месяц'!$F:$F,$A$1,'ДДС месяц'!$J:$J,$A180,'ДДС месяц'!$C:$C,H$2)</f>
        <v>0</v>
      </c>
      <c r="I180" s="31">
        <f>SUMIFS('ДДС месяц'!$E:$E,'ДДС месяц'!$F:$F,$A$1,'ДДС месяц'!$J:$J,$A180,'ДДС месяц'!$C:$C,I$2)</f>
        <v>0</v>
      </c>
      <c r="J180" s="31">
        <f>SUMIFS('ДДС месяц'!$E:$E,'ДДС месяц'!$F:$F,$A$1,'ДДС месяц'!$J:$J,$A180,'ДДС месяц'!$C:$C,J$2)</f>
        <v>0</v>
      </c>
      <c r="K180" s="31">
        <f>SUMIFS('ДДС месяц'!$E:$E,'ДДС месяц'!$F:$F,$A$1,'ДДС месяц'!$J:$J,$A180,'ДДС месяц'!$C:$C,K$2)</f>
        <v>0</v>
      </c>
      <c r="L180" s="31">
        <f>SUMIFS('ДДС месяц'!$E:$E,'ДДС месяц'!$F:$F,$A$1,'ДДС месяц'!$J:$J,$A180,'ДДС месяц'!$C:$C,L$2)</f>
        <v>0</v>
      </c>
      <c r="M180" s="31">
        <f>SUMIFS('ДДС месяц'!$E:$E,'ДДС месяц'!$F:$F,$A$1,'ДДС месяц'!$J:$J,$A180,'ДДС месяц'!$C:$C,M$2)</f>
        <v>0</v>
      </c>
    </row>
    <row r="181" hidden="1">
      <c r="A181" s="30"/>
      <c r="B181" s="31">
        <f>SUMIFS('ДДС месяц'!$E:$E,'ДДС месяц'!$F:$F,$A$1,'ДДС месяц'!$J:$J,$A181,'ДДС месяц'!$C:$C,B$2)</f>
        <v>0</v>
      </c>
      <c r="C181" s="31">
        <f>SUMIFS('ДДС месяц'!$E:$E,'ДДС месяц'!$F:$F,$A$1,'ДДС месяц'!$J:$J,$A181,'ДДС месяц'!$C:$C,C$2)</f>
        <v>0</v>
      </c>
      <c r="D181" s="31">
        <f>SUMIFS('ДДС месяц'!$E:$E,'ДДС месяц'!$F:$F,$A$1,'ДДС месяц'!$J:$J,$A181,'ДДС месяц'!$C:$C,D$2)</f>
        <v>0</v>
      </c>
      <c r="E181" s="31">
        <f>SUMIFS('ДДС месяц'!$E:$E,'ДДС месяц'!$F:$F,$A$1,'ДДС месяц'!$J:$J,$A181,'ДДС месяц'!$C:$C,E$2)</f>
        <v>0</v>
      </c>
      <c r="F181" s="31">
        <f>SUMIFS('ДДС месяц'!$E:$E,'ДДС месяц'!$F:$F,$A$1,'ДДС месяц'!$J:$J,$A181,'ДДС месяц'!$C:$C,F$2)</f>
        <v>0</v>
      </c>
      <c r="G181" s="31">
        <f>SUMIFS('ДДС месяц'!$E:$E,'ДДС месяц'!$F:$F,$A$1,'ДДС месяц'!$J:$J,$A181,'ДДС месяц'!$C:$C,G$2)</f>
        <v>0</v>
      </c>
      <c r="H181" s="31">
        <f>SUMIFS('ДДС месяц'!$E:$E,'ДДС месяц'!$F:$F,$A$1,'ДДС месяц'!$J:$J,$A181,'ДДС месяц'!$C:$C,H$2)</f>
        <v>0</v>
      </c>
      <c r="I181" s="31">
        <f>SUMIFS('ДДС месяц'!$E:$E,'ДДС месяц'!$F:$F,$A$1,'ДДС месяц'!$J:$J,$A181,'ДДС месяц'!$C:$C,I$2)</f>
        <v>0</v>
      </c>
      <c r="J181" s="31">
        <f>SUMIFS('ДДС месяц'!$E:$E,'ДДС месяц'!$F:$F,$A$1,'ДДС месяц'!$J:$J,$A181,'ДДС месяц'!$C:$C,J$2)</f>
        <v>0</v>
      </c>
      <c r="K181" s="31">
        <f>SUMIFS('ДДС месяц'!$E:$E,'ДДС месяц'!$F:$F,$A$1,'ДДС месяц'!$J:$J,$A181,'ДДС месяц'!$C:$C,K$2)</f>
        <v>0</v>
      </c>
      <c r="L181" s="31">
        <f>SUMIFS('ДДС месяц'!$E:$E,'ДДС месяц'!$F:$F,$A$1,'ДДС месяц'!$J:$J,$A181,'ДДС месяц'!$C:$C,L$2)</f>
        <v>0</v>
      </c>
      <c r="M181" s="31">
        <f>SUMIFS('ДДС месяц'!$E:$E,'ДДС месяц'!$F:$F,$A$1,'ДДС месяц'!$J:$J,$A181,'ДДС месяц'!$C:$C,M$2)</f>
        <v>0</v>
      </c>
    </row>
    <row r="182" hidden="1">
      <c r="A182" s="30"/>
      <c r="B182" s="31">
        <f>SUMIFS('ДДС месяц'!$E:$E,'ДДС месяц'!$F:$F,$A$1,'ДДС месяц'!$J:$J,$A182,'ДДС месяц'!$C:$C,B$2)</f>
        <v>0</v>
      </c>
      <c r="C182" s="31">
        <f>SUMIFS('ДДС месяц'!$E:$E,'ДДС месяц'!$F:$F,$A$1,'ДДС месяц'!$J:$J,$A182,'ДДС месяц'!$C:$C,C$2)</f>
        <v>0</v>
      </c>
      <c r="D182" s="31">
        <f>SUMIFS('ДДС месяц'!$E:$E,'ДДС месяц'!$F:$F,$A$1,'ДДС месяц'!$J:$J,$A182,'ДДС месяц'!$C:$C,D$2)</f>
        <v>0</v>
      </c>
      <c r="E182" s="31">
        <f>SUMIFS('ДДС месяц'!$E:$E,'ДДС месяц'!$F:$F,$A$1,'ДДС месяц'!$J:$J,$A182,'ДДС месяц'!$C:$C,E$2)</f>
        <v>0</v>
      </c>
      <c r="F182" s="31">
        <f>SUMIFS('ДДС месяц'!$E:$E,'ДДС месяц'!$F:$F,$A$1,'ДДС месяц'!$J:$J,$A182,'ДДС месяц'!$C:$C,F$2)</f>
        <v>0</v>
      </c>
      <c r="G182" s="31">
        <f>SUMIFS('ДДС месяц'!$E:$E,'ДДС месяц'!$F:$F,$A$1,'ДДС месяц'!$J:$J,$A182,'ДДС месяц'!$C:$C,G$2)</f>
        <v>0</v>
      </c>
      <c r="H182" s="31">
        <f>SUMIFS('ДДС месяц'!$E:$E,'ДДС месяц'!$F:$F,$A$1,'ДДС месяц'!$J:$J,$A182,'ДДС месяц'!$C:$C,H$2)</f>
        <v>0</v>
      </c>
      <c r="I182" s="31">
        <f>SUMIFS('ДДС месяц'!$E:$E,'ДДС месяц'!$F:$F,$A$1,'ДДС месяц'!$J:$J,$A182,'ДДС месяц'!$C:$C,I$2)</f>
        <v>0</v>
      </c>
      <c r="J182" s="31">
        <f>SUMIFS('ДДС месяц'!$E:$E,'ДДС месяц'!$F:$F,$A$1,'ДДС месяц'!$J:$J,$A182,'ДДС месяц'!$C:$C,J$2)</f>
        <v>0</v>
      </c>
      <c r="K182" s="31">
        <f>SUMIFS('ДДС месяц'!$E:$E,'ДДС месяц'!$F:$F,$A$1,'ДДС месяц'!$J:$J,$A182,'ДДС месяц'!$C:$C,K$2)</f>
        <v>0</v>
      </c>
      <c r="L182" s="31">
        <f>SUMIFS('ДДС месяц'!$E:$E,'ДДС месяц'!$F:$F,$A$1,'ДДС месяц'!$J:$J,$A182,'ДДС месяц'!$C:$C,L$2)</f>
        <v>0</v>
      </c>
      <c r="M182" s="31">
        <f>SUMIFS('ДДС месяц'!$E:$E,'ДДС месяц'!$F:$F,$A$1,'ДДС месяц'!$J:$J,$A182,'ДДС месяц'!$C:$C,M$2)</f>
        <v>0</v>
      </c>
    </row>
    <row r="183" hidden="1">
      <c r="A183" s="30"/>
      <c r="B183" s="31">
        <f>SUMIFS('ДДС месяц'!$E:$E,'ДДС месяц'!$F:$F,$A$1,'ДДС месяц'!$J:$J,$A183,'ДДС месяц'!$C:$C,B$2)</f>
        <v>0</v>
      </c>
      <c r="C183" s="31">
        <f>SUMIFS('ДДС месяц'!$E:$E,'ДДС месяц'!$F:$F,$A$1,'ДДС месяц'!$J:$J,$A183,'ДДС месяц'!$C:$C,C$2)</f>
        <v>0</v>
      </c>
      <c r="D183" s="31">
        <f>SUMIFS('ДДС месяц'!$E:$E,'ДДС месяц'!$F:$F,$A$1,'ДДС месяц'!$J:$J,$A183,'ДДС месяц'!$C:$C,D$2)</f>
        <v>0</v>
      </c>
      <c r="E183" s="31">
        <f>SUMIFS('ДДС месяц'!$E:$E,'ДДС месяц'!$F:$F,$A$1,'ДДС месяц'!$J:$J,$A183,'ДДС месяц'!$C:$C,E$2)</f>
        <v>0</v>
      </c>
      <c r="F183" s="31">
        <f>SUMIFS('ДДС месяц'!$E:$E,'ДДС месяц'!$F:$F,$A$1,'ДДС месяц'!$J:$J,$A183,'ДДС месяц'!$C:$C,F$2)</f>
        <v>0</v>
      </c>
      <c r="G183" s="31">
        <f>SUMIFS('ДДС месяц'!$E:$E,'ДДС месяц'!$F:$F,$A$1,'ДДС месяц'!$J:$J,$A183,'ДДС месяц'!$C:$C,G$2)</f>
        <v>0</v>
      </c>
      <c r="H183" s="31">
        <f>SUMIFS('ДДС месяц'!$E:$E,'ДДС месяц'!$F:$F,$A$1,'ДДС месяц'!$J:$J,$A183,'ДДС месяц'!$C:$C,H$2)</f>
        <v>0</v>
      </c>
      <c r="I183" s="31">
        <f>SUMIFS('ДДС месяц'!$E:$E,'ДДС месяц'!$F:$F,$A$1,'ДДС месяц'!$J:$J,$A183,'ДДС месяц'!$C:$C,I$2)</f>
        <v>0</v>
      </c>
      <c r="J183" s="31">
        <f>SUMIFS('ДДС месяц'!$E:$E,'ДДС месяц'!$F:$F,$A$1,'ДДС месяц'!$J:$J,$A183,'ДДС месяц'!$C:$C,J$2)</f>
        <v>0</v>
      </c>
      <c r="K183" s="31">
        <f>SUMIFS('ДДС месяц'!$E:$E,'ДДС месяц'!$F:$F,$A$1,'ДДС месяц'!$J:$J,$A183,'ДДС месяц'!$C:$C,K$2)</f>
        <v>0</v>
      </c>
      <c r="L183" s="31">
        <f>SUMIFS('ДДС месяц'!$E:$E,'ДДС месяц'!$F:$F,$A$1,'ДДС месяц'!$J:$J,$A183,'ДДС месяц'!$C:$C,L$2)</f>
        <v>0</v>
      </c>
      <c r="M183" s="31">
        <f>SUMIFS('ДДС месяц'!$E:$E,'ДДС месяц'!$F:$F,$A$1,'ДДС месяц'!$J:$J,$A183,'ДДС месяц'!$C:$C,M$2)</f>
        <v>0</v>
      </c>
    </row>
    <row r="184" hidden="1">
      <c r="A184" s="30"/>
      <c r="B184" s="31">
        <f>SUMIFS('ДДС месяц'!$E:$E,'ДДС месяц'!$F:$F,$A$1,'ДДС месяц'!$J:$J,$A184,'ДДС месяц'!$C:$C,B$2)</f>
        <v>0</v>
      </c>
      <c r="C184" s="31">
        <f>SUMIFS('ДДС месяц'!$E:$E,'ДДС месяц'!$F:$F,$A$1,'ДДС месяц'!$J:$J,$A184,'ДДС месяц'!$C:$C,C$2)</f>
        <v>0</v>
      </c>
      <c r="D184" s="31">
        <f>SUMIFS('ДДС месяц'!$E:$E,'ДДС месяц'!$F:$F,$A$1,'ДДС месяц'!$J:$J,$A184,'ДДС месяц'!$C:$C,D$2)</f>
        <v>0</v>
      </c>
      <c r="E184" s="31">
        <f>SUMIFS('ДДС месяц'!$E:$E,'ДДС месяц'!$F:$F,$A$1,'ДДС месяц'!$J:$J,$A184,'ДДС месяц'!$C:$C,E$2)</f>
        <v>0</v>
      </c>
      <c r="F184" s="31">
        <f>SUMIFS('ДДС месяц'!$E:$E,'ДДС месяц'!$F:$F,$A$1,'ДДС месяц'!$J:$J,$A184,'ДДС месяц'!$C:$C,F$2)</f>
        <v>0</v>
      </c>
      <c r="G184" s="31">
        <f>SUMIFS('ДДС месяц'!$E:$E,'ДДС месяц'!$F:$F,$A$1,'ДДС месяц'!$J:$J,$A184,'ДДС месяц'!$C:$C,G$2)</f>
        <v>0</v>
      </c>
      <c r="H184" s="31">
        <f>SUMIFS('ДДС месяц'!$E:$E,'ДДС месяц'!$F:$F,$A$1,'ДДС месяц'!$J:$J,$A184,'ДДС месяц'!$C:$C,H$2)</f>
        <v>0</v>
      </c>
      <c r="I184" s="31">
        <f>SUMIFS('ДДС месяц'!$E:$E,'ДДС месяц'!$F:$F,$A$1,'ДДС месяц'!$J:$J,$A184,'ДДС месяц'!$C:$C,I$2)</f>
        <v>0</v>
      </c>
      <c r="J184" s="31">
        <f>SUMIFS('ДДС месяц'!$E:$E,'ДДС месяц'!$F:$F,$A$1,'ДДС месяц'!$J:$J,$A184,'ДДС месяц'!$C:$C,J$2)</f>
        <v>0</v>
      </c>
      <c r="K184" s="31">
        <f>SUMIFS('ДДС месяц'!$E:$E,'ДДС месяц'!$F:$F,$A$1,'ДДС месяц'!$J:$J,$A184,'ДДС месяц'!$C:$C,K$2)</f>
        <v>0</v>
      </c>
      <c r="L184" s="31">
        <f>SUMIFS('ДДС месяц'!$E:$E,'ДДС месяц'!$F:$F,$A$1,'ДДС месяц'!$J:$J,$A184,'ДДС месяц'!$C:$C,L$2)</f>
        <v>0</v>
      </c>
      <c r="M184" s="31">
        <f>SUMIFS('ДДС месяц'!$E:$E,'ДДС месяц'!$F:$F,$A$1,'ДДС месяц'!$J:$J,$A184,'ДДС месяц'!$C:$C,M$2)</f>
        <v>0</v>
      </c>
    </row>
    <row r="185" hidden="1">
      <c r="A185" s="30"/>
      <c r="B185" s="31">
        <f>SUMIFS('ДДС месяц'!$E:$E,'ДДС месяц'!$F:$F,$A$1,'ДДС месяц'!$J:$J,$A185,'ДДС месяц'!$C:$C,B$2)</f>
        <v>0</v>
      </c>
      <c r="C185" s="31">
        <f>SUMIFS('ДДС месяц'!$E:$E,'ДДС месяц'!$F:$F,$A$1,'ДДС месяц'!$J:$J,$A185,'ДДС месяц'!$C:$C,C$2)</f>
        <v>0</v>
      </c>
      <c r="D185" s="31">
        <f>SUMIFS('ДДС месяц'!$E:$E,'ДДС месяц'!$F:$F,$A$1,'ДДС месяц'!$J:$J,$A185,'ДДС месяц'!$C:$C,D$2)</f>
        <v>0</v>
      </c>
      <c r="E185" s="31">
        <f>SUMIFS('ДДС месяц'!$E:$E,'ДДС месяц'!$F:$F,$A$1,'ДДС месяц'!$J:$J,$A185,'ДДС месяц'!$C:$C,E$2)</f>
        <v>0</v>
      </c>
      <c r="F185" s="31">
        <f>SUMIFS('ДДС месяц'!$E:$E,'ДДС месяц'!$F:$F,$A$1,'ДДС месяц'!$J:$J,$A185,'ДДС месяц'!$C:$C,F$2)</f>
        <v>0</v>
      </c>
      <c r="G185" s="31">
        <f>SUMIFS('ДДС месяц'!$E:$E,'ДДС месяц'!$F:$F,$A$1,'ДДС месяц'!$J:$J,$A185,'ДДС месяц'!$C:$C,G$2)</f>
        <v>0</v>
      </c>
      <c r="H185" s="31">
        <f>SUMIFS('ДДС месяц'!$E:$E,'ДДС месяц'!$F:$F,$A$1,'ДДС месяц'!$J:$J,$A185,'ДДС месяц'!$C:$C,H$2)</f>
        <v>0</v>
      </c>
      <c r="I185" s="31">
        <f>SUMIFS('ДДС месяц'!$E:$E,'ДДС месяц'!$F:$F,$A$1,'ДДС месяц'!$J:$J,$A185,'ДДС месяц'!$C:$C,I$2)</f>
        <v>0</v>
      </c>
      <c r="J185" s="31">
        <f>SUMIFS('ДДС месяц'!$E:$E,'ДДС месяц'!$F:$F,$A$1,'ДДС месяц'!$J:$J,$A185,'ДДС месяц'!$C:$C,J$2)</f>
        <v>0</v>
      </c>
      <c r="K185" s="31">
        <f>SUMIFS('ДДС месяц'!$E:$E,'ДДС месяц'!$F:$F,$A$1,'ДДС месяц'!$J:$J,$A185,'ДДС месяц'!$C:$C,K$2)</f>
        <v>0</v>
      </c>
      <c r="L185" s="31">
        <f>SUMIFS('ДДС месяц'!$E:$E,'ДДС месяц'!$F:$F,$A$1,'ДДС месяц'!$J:$J,$A185,'ДДС месяц'!$C:$C,L$2)</f>
        <v>0</v>
      </c>
      <c r="M185" s="31">
        <f>SUMIFS('ДДС месяц'!$E:$E,'ДДС месяц'!$F:$F,$A$1,'ДДС месяц'!$J:$J,$A185,'ДДС месяц'!$C:$C,M$2)</f>
        <v>0</v>
      </c>
    </row>
    <row r="186" hidden="1">
      <c r="A186" s="30"/>
      <c r="B186" s="31">
        <f>SUMIFS('ДДС месяц'!$E:$E,'ДДС месяц'!$F:$F,$A$1,'ДДС месяц'!$J:$J,$A186,'ДДС месяц'!$C:$C,B$2)</f>
        <v>0</v>
      </c>
      <c r="C186" s="31">
        <f>SUMIFS('ДДС месяц'!$E:$E,'ДДС месяц'!$F:$F,$A$1,'ДДС месяц'!$J:$J,$A186,'ДДС месяц'!$C:$C,C$2)</f>
        <v>0</v>
      </c>
      <c r="D186" s="31">
        <f>SUMIFS('ДДС месяц'!$E:$E,'ДДС месяц'!$F:$F,$A$1,'ДДС месяц'!$J:$J,$A186,'ДДС месяц'!$C:$C,D$2)</f>
        <v>0</v>
      </c>
      <c r="E186" s="31">
        <f>SUMIFS('ДДС месяц'!$E:$E,'ДДС месяц'!$F:$F,$A$1,'ДДС месяц'!$J:$J,$A186,'ДДС месяц'!$C:$C,E$2)</f>
        <v>0</v>
      </c>
      <c r="F186" s="31">
        <f>SUMIFS('ДДС месяц'!$E:$E,'ДДС месяц'!$F:$F,$A$1,'ДДС месяц'!$J:$J,$A186,'ДДС месяц'!$C:$C,F$2)</f>
        <v>0</v>
      </c>
      <c r="G186" s="31">
        <f>SUMIFS('ДДС месяц'!$E:$E,'ДДС месяц'!$F:$F,$A$1,'ДДС месяц'!$J:$J,$A186,'ДДС месяц'!$C:$C,G$2)</f>
        <v>0</v>
      </c>
      <c r="H186" s="31">
        <f>SUMIFS('ДДС месяц'!$E:$E,'ДДС месяц'!$F:$F,$A$1,'ДДС месяц'!$J:$J,$A186,'ДДС месяц'!$C:$C,H$2)</f>
        <v>0</v>
      </c>
      <c r="I186" s="31">
        <f>SUMIFS('ДДС месяц'!$E:$E,'ДДС месяц'!$F:$F,$A$1,'ДДС месяц'!$J:$J,$A186,'ДДС месяц'!$C:$C,I$2)</f>
        <v>0</v>
      </c>
      <c r="J186" s="31">
        <f>SUMIFS('ДДС месяц'!$E:$E,'ДДС месяц'!$F:$F,$A$1,'ДДС месяц'!$J:$J,$A186,'ДДС месяц'!$C:$C,J$2)</f>
        <v>0</v>
      </c>
      <c r="K186" s="31">
        <f>SUMIFS('ДДС месяц'!$E:$E,'ДДС месяц'!$F:$F,$A$1,'ДДС месяц'!$J:$J,$A186,'ДДС месяц'!$C:$C,K$2)</f>
        <v>0</v>
      </c>
      <c r="L186" s="31">
        <f>SUMIFS('ДДС месяц'!$E:$E,'ДДС месяц'!$F:$F,$A$1,'ДДС месяц'!$J:$J,$A186,'ДДС месяц'!$C:$C,L$2)</f>
        <v>0</v>
      </c>
      <c r="M186" s="31">
        <f>SUMIFS('ДДС месяц'!$E:$E,'ДДС месяц'!$F:$F,$A$1,'ДДС месяц'!$J:$J,$A186,'ДДС месяц'!$C:$C,M$2)</f>
        <v>0</v>
      </c>
    </row>
    <row r="187" hidden="1">
      <c r="A187" s="30"/>
      <c r="B187" s="31">
        <f>SUMIFS('ДДС месяц'!$E:$E,'ДДС месяц'!$F:$F,$A$1,'ДДС месяц'!$J:$J,$A187,'ДДС месяц'!$C:$C,B$2)</f>
        <v>0</v>
      </c>
      <c r="C187" s="31">
        <f>SUMIFS('ДДС месяц'!$E:$E,'ДДС месяц'!$F:$F,$A$1,'ДДС месяц'!$J:$J,$A187,'ДДС месяц'!$C:$C,C$2)</f>
        <v>0</v>
      </c>
      <c r="D187" s="31">
        <f>SUMIFS('ДДС месяц'!$E:$E,'ДДС месяц'!$F:$F,$A$1,'ДДС месяц'!$J:$J,$A187,'ДДС месяц'!$C:$C,D$2)</f>
        <v>0</v>
      </c>
      <c r="E187" s="31">
        <f>SUMIFS('ДДС месяц'!$E:$E,'ДДС месяц'!$F:$F,$A$1,'ДДС месяц'!$J:$J,$A187,'ДДС месяц'!$C:$C,E$2)</f>
        <v>0</v>
      </c>
      <c r="F187" s="31">
        <f>SUMIFS('ДДС месяц'!$E:$E,'ДДС месяц'!$F:$F,$A$1,'ДДС месяц'!$J:$J,$A187,'ДДС месяц'!$C:$C,F$2)</f>
        <v>0</v>
      </c>
      <c r="G187" s="31">
        <f>SUMIFS('ДДС месяц'!$E:$E,'ДДС месяц'!$F:$F,$A$1,'ДДС месяц'!$J:$J,$A187,'ДДС месяц'!$C:$C,G$2)</f>
        <v>0</v>
      </c>
      <c r="H187" s="31">
        <f>SUMIFS('ДДС месяц'!$E:$E,'ДДС месяц'!$F:$F,$A$1,'ДДС месяц'!$J:$J,$A187,'ДДС месяц'!$C:$C,H$2)</f>
        <v>0</v>
      </c>
      <c r="I187" s="31">
        <f>SUMIFS('ДДС месяц'!$E:$E,'ДДС месяц'!$F:$F,$A$1,'ДДС месяц'!$J:$J,$A187,'ДДС месяц'!$C:$C,I$2)</f>
        <v>0</v>
      </c>
      <c r="J187" s="31">
        <f>SUMIFS('ДДС месяц'!$E:$E,'ДДС месяц'!$F:$F,$A$1,'ДДС месяц'!$J:$J,$A187,'ДДС месяц'!$C:$C,J$2)</f>
        <v>0</v>
      </c>
      <c r="K187" s="31">
        <f>SUMIFS('ДДС месяц'!$E:$E,'ДДС месяц'!$F:$F,$A$1,'ДДС месяц'!$J:$J,$A187,'ДДС месяц'!$C:$C,K$2)</f>
        <v>0</v>
      </c>
      <c r="L187" s="31">
        <f>SUMIFS('ДДС месяц'!$E:$E,'ДДС месяц'!$F:$F,$A$1,'ДДС месяц'!$J:$J,$A187,'ДДС месяц'!$C:$C,L$2)</f>
        <v>0</v>
      </c>
      <c r="M187" s="31">
        <f>SUMIFS('ДДС месяц'!$E:$E,'ДДС месяц'!$F:$F,$A$1,'ДДС месяц'!$J:$J,$A187,'ДДС месяц'!$C:$C,M$2)</f>
        <v>0</v>
      </c>
    </row>
    <row r="188" hidden="1">
      <c r="A188" s="30"/>
      <c r="B188" s="31">
        <f>SUMIFS('ДДС месяц'!$E:$E,'ДДС месяц'!$F:$F,$A$1,'ДДС месяц'!$J:$J,$A188,'ДДС месяц'!$C:$C,B$2)</f>
        <v>0</v>
      </c>
      <c r="C188" s="31">
        <f>SUMIFS('ДДС месяц'!$E:$E,'ДДС месяц'!$F:$F,$A$1,'ДДС месяц'!$J:$J,$A188,'ДДС месяц'!$C:$C,C$2)</f>
        <v>0</v>
      </c>
      <c r="D188" s="31">
        <f>SUMIFS('ДДС месяц'!$E:$E,'ДДС месяц'!$F:$F,$A$1,'ДДС месяц'!$J:$J,$A188,'ДДС месяц'!$C:$C,D$2)</f>
        <v>0</v>
      </c>
      <c r="E188" s="31">
        <f>SUMIFS('ДДС месяц'!$E:$E,'ДДС месяц'!$F:$F,$A$1,'ДДС месяц'!$J:$J,$A188,'ДДС месяц'!$C:$C,E$2)</f>
        <v>0</v>
      </c>
      <c r="F188" s="31">
        <f>SUMIFS('ДДС месяц'!$E:$E,'ДДС месяц'!$F:$F,$A$1,'ДДС месяц'!$J:$J,$A188,'ДДС месяц'!$C:$C,F$2)</f>
        <v>0</v>
      </c>
      <c r="G188" s="31">
        <f>SUMIFS('ДДС месяц'!$E:$E,'ДДС месяц'!$F:$F,$A$1,'ДДС месяц'!$J:$J,$A188,'ДДС месяц'!$C:$C,G$2)</f>
        <v>0</v>
      </c>
      <c r="H188" s="31">
        <f>SUMIFS('ДДС месяц'!$E:$E,'ДДС месяц'!$F:$F,$A$1,'ДДС месяц'!$J:$J,$A188,'ДДС месяц'!$C:$C,H$2)</f>
        <v>0</v>
      </c>
      <c r="I188" s="31">
        <f>SUMIFS('ДДС месяц'!$E:$E,'ДДС месяц'!$F:$F,$A$1,'ДДС месяц'!$J:$J,$A188,'ДДС месяц'!$C:$C,I$2)</f>
        <v>0</v>
      </c>
      <c r="J188" s="31">
        <f>SUMIFS('ДДС месяц'!$E:$E,'ДДС месяц'!$F:$F,$A$1,'ДДС месяц'!$J:$J,$A188,'ДДС месяц'!$C:$C,J$2)</f>
        <v>0</v>
      </c>
      <c r="K188" s="31">
        <f>SUMIFS('ДДС месяц'!$E:$E,'ДДС месяц'!$F:$F,$A$1,'ДДС месяц'!$J:$J,$A188,'ДДС месяц'!$C:$C,K$2)</f>
        <v>0</v>
      </c>
      <c r="L188" s="31">
        <f>SUMIFS('ДДС месяц'!$E:$E,'ДДС месяц'!$F:$F,$A$1,'ДДС месяц'!$J:$J,$A188,'ДДС месяц'!$C:$C,L$2)</f>
        <v>0</v>
      </c>
      <c r="M188" s="31">
        <f>SUMIFS('ДДС месяц'!$E:$E,'ДДС месяц'!$F:$F,$A$1,'ДДС месяц'!$J:$J,$A188,'ДДС месяц'!$C:$C,M$2)</f>
        <v>0</v>
      </c>
    </row>
    <row r="189" hidden="1">
      <c r="A189" s="30"/>
      <c r="B189" s="31">
        <f>SUMIFS('ДДС месяц'!$E:$E,'ДДС месяц'!$F:$F,$A$1,'ДДС месяц'!$J:$J,$A189,'ДДС месяц'!$C:$C,B$2)</f>
        <v>0</v>
      </c>
      <c r="C189" s="31">
        <f>SUMIFS('ДДС месяц'!$E:$E,'ДДС месяц'!$F:$F,$A$1,'ДДС месяц'!$J:$J,$A189,'ДДС месяц'!$C:$C,C$2)</f>
        <v>0</v>
      </c>
      <c r="D189" s="31">
        <f>SUMIFS('ДДС месяц'!$E:$E,'ДДС месяц'!$F:$F,$A$1,'ДДС месяц'!$J:$J,$A189,'ДДС месяц'!$C:$C,D$2)</f>
        <v>0</v>
      </c>
      <c r="E189" s="31">
        <f>SUMIFS('ДДС месяц'!$E:$E,'ДДС месяц'!$F:$F,$A$1,'ДДС месяц'!$J:$J,$A189,'ДДС месяц'!$C:$C,E$2)</f>
        <v>0</v>
      </c>
      <c r="F189" s="31">
        <f>SUMIFS('ДДС месяц'!$E:$E,'ДДС месяц'!$F:$F,$A$1,'ДДС месяц'!$J:$J,$A189,'ДДС месяц'!$C:$C,F$2)</f>
        <v>0</v>
      </c>
      <c r="G189" s="31">
        <f>SUMIFS('ДДС месяц'!$E:$E,'ДДС месяц'!$F:$F,$A$1,'ДДС месяц'!$J:$J,$A189,'ДДС месяц'!$C:$C,G$2)</f>
        <v>0</v>
      </c>
      <c r="H189" s="31">
        <f>SUMIFS('ДДС месяц'!$E:$E,'ДДС месяц'!$F:$F,$A$1,'ДДС месяц'!$J:$J,$A189,'ДДС месяц'!$C:$C,H$2)</f>
        <v>0</v>
      </c>
      <c r="I189" s="31">
        <f>SUMIFS('ДДС месяц'!$E:$E,'ДДС месяц'!$F:$F,$A$1,'ДДС месяц'!$J:$J,$A189,'ДДС месяц'!$C:$C,I$2)</f>
        <v>0</v>
      </c>
      <c r="J189" s="31">
        <f>SUMIFS('ДДС месяц'!$E:$E,'ДДС месяц'!$F:$F,$A$1,'ДДС месяц'!$J:$J,$A189,'ДДС месяц'!$C:$C,J$2)</f>
        <v>0</v>
      </c>
      <c r="K189" s="31">
        <f>SUMIFS('ДДС месяц'!$E:$E,'ДДС месяц'!$F:$F,$A$1,'ДДС месяц'!$J:$J,$A189,'ДДС месяц'!$C:$C,K$2)</f>
        <v>0</v>
      </c>
      <c r="L189" s="31">
        <f>SUMIFS('ДДС месяц'!$E:$E,'ДДС месяц'!$F:$F,$A$1,'ДДС месяц'!$J:$J,$A189,'ДДС месяц'!$C:$C,L$2)</f>
        <v>0</v>
      </c>
      <c r="M189" s="31">
        <f>SUMIFS('ДДС месяц'!$E:$E,'ДДС месяц'!$F:$F,$A$1,'ДДС месяц'!$J:$J,$A189,'ДДС месяц'!$C:$C,M$2)</f>
        <v>0</v>
      </c>
    </row>
    <row r="190" hidden="1">
      <c r="A190" s="30"/>
      <c r="B190" s="31">
        <f>SUMIFS('ДДС месяц'!$E:$E,'ДДС месяц'!$F:$F,$A$1,'ДДС месяц'!$J:$J,$A190,'ДДС месяц'!$C:$C,B$2)</f>
        <v>0</v>
      </c>
      <c r="C190" s="31">
        <f>SUMIFS('ДДС месяц'!$E:$E,'ДДС месяц'!$F:$F,$A$1,'ДДС месяц'!$J:$J,$A190,'ДДС месяц'!$C:$C,C$2)</f>
        <v>0</v>
      </c>
      <c r="D190" s="31">
        <f>SUMIFS('ДДС месяц'!$E:$E,'ДДС месяц'!$F:$F,$A$1,'ДДС месяц'!$J:$J,$A190,'ДДС месяц'!$C:$C,D$2)</f>
        <v>0</v>
      </c>
      <c r="E190" s="31">
        <f>SUMIFS('ДДС месяц'!$E:$E,'ДДС месяц'!$F:$F,$A$1,'ДДС месяц'!$J:$J,$A190,'ДДС месяц'!$C:$C,E$2)</f>
        <v>0</v>
      </c>
      <c r="F190" s="31">
        <f>SUMIFS('ДДС месяц'!$E:$E,'ДДС месяц'!$F:$F,$A$1,'ДДС месяц'!$J:$J,$A190,'ДДС месяц'!$C:$C,F$2)</f>
        <v>0</v>
      </c>
      <c r="G190" s="31">
        <f>SUMIFS('ДДС месяц'!$E:$E,'ДДС месяц'!$F:$F,$A$1,'ДДС месяц'!$J:$J,$A190,'ДДС месяц'!$C:$C,G$2)</f>
        <v>0</v>
      </c>
      <c r="H190" s="31">
        <f>SUMIFS('ДДС месяц'!$E:$E,'ДДС месяц'!$F:$F,$A$1,'ДДС месяц'!$J:$J,$A190,'ДДС месяц'!$C:$C,H$2)</f>
        <v>0</v>
      </c>
      <c r="I190" s="31">
        <f>SUMIFS('ДДС месяц'!$E:$E,'ДДС месяц'!$F:$F,$A$1,'ДДС месяц'!$J:$J,$A190,'ДДС месяц'!$C:$C,I$2)</f>
        <v>0</v>
      </c>
      <c r="J190" s="31">
        <f>SUMIFS('ДДС месяц'!$E:$E,'ДДС месяц'!$F:$F,$A$1,'ДДС месяц'!$J:$J,$A190,'ДДС месяц'!$C:$C,J$2)</f>
        <v>0</v>
      </c>
      <c r="K190" s="31">
        <f>SUMIFS('ДДС месяц'!$E:$E,'ДДС месяц'!$F:$F,$A$1,'ДДС месяц'!$J:$J,$A190,'ДДС месяц'!$C:$C,K$2)</f>
        <v>0</v>
      </c>
      <c r="L190" s="31">
        <f>SUMIFS('ДДС месяц'!$E:$E,'ДДС месяц'!$F:$F,$A$1,'ДДС месяц'!$J:$J,$A190,'ДДС месяц'!$C:$C,L$2)</f>
        <v>0</v>
      </c>
      <c r="M190" s="31">
        <f>SUMIFS('ДДС месяц'!$E:$E,'ДДС месяц'!$F:$F,$A$1,'ДДС месяц'!$J:$J,$A190,'ДДС месяц'!$C:$C,M$2)</f>
        <v>0</v>
      </c>
    </row>
    <row r="191" hidden="1">
      <c r="A191" s="30"/>
      <c r="B191" s="31">
        <f>SUMIFS('ДДС месяц'!$E:$E,'ДДС месяц'!$F:$F,$A$1,'ДДС месяц'!$J:$J,$A191,'ДДС месяц'!$C:$C,B$2)</f>
        <v>0</v>
      </c>
      <c r="C191" s="31">
        <f>SUMIFS('ДДС месяц'!$E:$E,'ДДС месяц'!$F:$F,$A$1,'ДДС месяц'!$J:$J,$A191,'ДДС месяц'!$C:$C,C$2)</f>
        <v>0</v>
      </c>
      <c r="D191" s="31">
        <f>SUMIFS('ДДС месяц'!$E:$E,'ДДС месяц'!$F:$F,$A$1,'ДДС месяц'!$J:$J,$A191,'ДДС месяц'!$C:$C,D$2)</f>
        <v>0</v>
      </c>
      <c r="E191" s="31">
        <f>SUMIFS('ДДС месяц'!$E:$E,'ДДС месяц'!$F:$F,$A$1,'ДДС месяц'!$J:$J,$A191,'ДДС месяц'!$C:$C,E$2)</f>
        <v>0</v>
      </c>
      <c r="F191" s="31">
        <f>SUMIFS('ДДС месяц'!$E:$E,'ДДС месяц'!$F:$F,$A$1,'ДДС месяц'!$J:$J,$A191,'ДДС месяц'!$C:$C,F$2)</f>
        <v>0</v>
      </c>
      <c r="G191" s="31">
        <f>SUMIFS('ДДС месяц'!$E:$E,'ДДС месяц'!$F:$F,$A$1,'ДДС месяц'!$J:$J,$A191,'ДДС месяц'!$C:$C,G$2)</f>
        <v>0</v>
      </c>
      <c r="H191" s="31">
        <f>SUMIFS('ДДС месяц'!$E:$E,'ДДС месяц'!$F:$F,$A$1,'ДДС месяц'!$J:$J,$A191,'ДДС месяц'!$C:$C,H$2)</f>
        <v>0</v>
      </c>
      <c r="I191" s="31">
        <f>SUMIFS('ДДС месяц'!$E:$E,'ДДС месяц'!$F:$F,$A$1,'ДДС месяц'!$J:$J,$A191,'ДДС месяц'!$C:$C,I$2)</f>
        <v>0</v>
      </c>
      <c r="J191" s="31">
        <f>SUMIFS('ДДС месяц'!$E:$E,'ДДС месяц'!$F:$F,$A$1,'ДДС месяц'!$J:$J,$A191,'ДДС месяц'!$C:$C,J$2)</f>
        <v>0</v>
      </c>
      <c r="K191" s="31">
        <f>SUMIFS('ДДС месяц'!$E:$E,'ДДС месяц'!$F:$F,$A$1,'ДДС месяц'!$J:$J,$A191,'ДДС месяц'!$C:$C,K$2)</f>
        <v>0</v>
      </c>
      <c r="L191" s="31">
        <f>SUMIFS('ДДС месяц'!$E:$E,'ДДС месяц'!$F:$F,$A$1,'ДДС месяц'!$J:$J,$A191,'ДДС месяц'!$C:$C,L$2)</f>
        <v>0</v>
      </c>
      <c r="M191" s="31">
        <f>SUMIFS('ДДС месяц'!$E:$E,'ДДС месяц'!$F:$F,$A$1,'ДДС месяц'!$J:$J,$A191,'ДДС месяц'!$C:$C,M$2)</f>
        <v>0</v>
      </c>
    </row>
    <row r="192" hidden="1">
      <c r="A192" s="30"/>
      <c r="B192" s="31">
        <f>SUMIFS('ДДС месяц'!$E:$E,'ДДС месяц'!$F:$F,$A$1,'ДДС месяц'!$J:$J,$A192,'ДДС месяц'!$C:$C,B$2)</f>
        <v>0</v>
      </c>
      <c r="C192" s="31">
        <f>SUMIFS('ДДС месяц'!$E:$E,'ДДС месяц'!$F:$F,$A$1,'ДДС месяц'!$J:$J,$A192,'ДДС месяц'!$C:$C,C$2)</f>
        <v>0</v>
      </c>
      <c r="D192" s="31">
        <f>SUMIFS('ДДС месяц'!$E:$E,'ДДС месяц'!$F:$F,$A$1,'ДДС месяц'!$J:$J,$A192,'ДДС месяц'!$C:$C,D$2)</f>
        <v>0</v>
      </c>
      <c r="E192" s="31">
        <f>SUMIFS('ДДС месяц'!$E:$E,'ДДС месяц'!$F:$F,$A$1,'ДДС месяц'!$J:$J,$A192,'ДДС месяц'!$C:$C,E$2)</f>
        <v>0</v>
      </c>
      <c r="F192" s="31">
        <f>SUMIFS('ДДС месяц'!$E:$E,'ДДС месяц'!$F:$F,$A$1,'ДДС месяц'!$J:$J,$A192,'ДДС месяц'!$C:$C,F$2)</f>
        <v>0</v>
      </c>
      <c r="G192" s="31">
        <f>SUMIFS('ДДС месяц'!$E:$E,'ДДС месяц'!$F:$F,$A$1,'ДДС месяц'!$J:$J,$A192,'ДДС месяц'!$C:$C,G$2)</f>
        <v>0</v>
      </c>
      <c r="H192" s="31">
        <f>SUMIFS('ДДС месяц'!$E:$E,'ДДС месяц'!$F:$F,$A$1,'ДДС месяц'!$J:$J,$A192,'ДДС месяц'!$C:$C,H$2)</f>
        <v>0</v>
      </c>
      <c r="I192" s="31">
        <f>SUMIFS('ДДС месяц'!$E:$E,'ДДС месяц'!$F:$F,$A$1,'ДДС месяц'!$J:$J,$A192,'ДДС месяц'!$C:$C,I$2)</f>
        <v>0</v>
      </c>
      <c r="J192" s="31">
        <f>SUMIFS('ДДС месяц'!$E:$E,'ДДС месяц'!$F:$F,$A$1,'ДДС месяц'!$J:$J,$A192,'ДДС месяц'!$C:$C,J$2)</f>
        <v>0</v>
      </c>
      <c r="K192" s="31">
        <f>SUMIFS('ДДС месяц'!$E:$E,'ДДС месяц'!$F:$F,$A$1,'ДДС месяц'!$J:$J,$A192,'ДДС месяц'!$C:$C,K$2)</f>
        <v>0</v>
      </c>
      <c r="L192" s="31">
        <f>SUMIFS('ДДС месяц'!$E:$E,'ДДС месяц'!$F:$F,$A$1,'ДДС месяц'!$J:$J,$A192,'ДДС месяц'!$C:$C,L$2)</f>
        <v>0</v>
      </c>
      <c r="M192" s="31">
        <f>SUMIFS('ДДС месяц'!$E:$E,'ДДС месяц'!$F:$F,$A$1,'ДДС месяц'!$J:$J,$A192,'ДДС месяц'!$C:$C,M$2)</f>
        <v>0</v>
      </c>
    </row>
    <row r="193" hidden="1">
      <c r="A193" s="30"/>
      <c r="B193" s="31">
        <f>SUMIFS('ДДС месяц'!$E:$E,'ДДС месяц'!$F:$F,$A$1,'ДДС месяц'!$J:$J,$A193,'ДДС месяц'!$C:$C,B$2)</f>
        <v>0</v>
      </c>
      <c r="C193" s="31">
        <f>SUMIFS('ДДС месяц'!$E:$E,'ДДС месяц'!$F:$F,$A$1,'ДДС месяц'!$J:$J,$A193,'ДДС месяц'!$C:$C,C$2)</f>
        <v>0</v>
      </c>
      <c r="D193" s="31">
        <f>SUMIFS('ДДС месяц'!$E:$E,'ДДС месяц'!$F:$F,$A$1,'ДДС месяц'!$J:$J,$A193,'ДДС месяц'!$C:$C,D$2)</f>
        <v>0</v>
      </c>
      <c r="E193" s="31">
        <f>SUMIFS('ДДС месяц'!$E:$E,'ДДС месяц'!$F:$F,$A$1,'ДДС месяц'!$J:$J,$A193,'ДДС месяц'!$C:$C,E$2)</f>
        <v>0</v>
      </c>
      <c r="F193" s="31">
        <f>SUMIFS('ДДС месяц'!$E:$E,'ДДС месяц'!$F:$F,$A$1,'ДДС месяц'!$J:$J,$A193,'ДДС месяц'!$C:$C,F$2)</f>
        <v>0</v>
      </c>
      <c r="G193" s="31">
        <f>SUMIFS('ДДС месяц'!$E:$E,'ДДС месяц'!$F:$F,$A$1,'ДДС месяц'!$J:$J,$A193,'ДДС месяц'!$C:$C,G$2)</f>
        <v>0</v>
      </c>
      <c r="H193" s="31">
        <f>SUMIFS('ДДС месяц'!$E:$E,'ДДС месяц'!$F:$F,$A$1,'ДДС месяц'!$J:$J,$A193,'ДДС месяц'!$C:$C,H$2)</f>
        <v>0</v>
      </c>
      <c r="I193" s="31">
        <f>SUMIFS('ДДС месяц'!$E:$E,'ДДС месяц'!$F:$F,$A$1,'ДДС месяц'!$J:$J,$A193,'ДДС месяц'!$C:$C,I$2)</f>
        <v>0</v>
      </c>
      <c r="J193" s="31">
        <f>SUMIFS('ДДС месяц'!$E:$E,'ДДС месяц'!$F:$F,$A$1,'ДДС месяц'!$J:$J,$A193,'ДДС месяц'!$C:$C,J$2)</f>
        <v>0</v>
      </c>
      <c r="K193" s="31">
        <f>SUMIFS('ДДС месяц'!$E:$E,'ДДС месяц'!$F:$F,$A$1,'ДДС месяц'!$J:$J,$A193,'ДДС месяц'!$C:$C,K$2)</f>
        <v>0</v>
      </c>
      <c r="L193" s="31">
        <f>SUMIFS('ДДС месяц'!$E:$E,'ДДС месяц'!$F:$F,$A$1,'ДДС месяц'!$J:$J,$A193,'ДДС месяц'!$C:$C,L$2)</f>
        <v>0</v>
      </c>
      <c r="M193" s="31">
        <f>SUMIFS('ДДС месяц'!$E:$E,'ДДС месяц'!$F:$F,$A$1,'ДДС месяц'!$J:$J,$A193,'ДДС месяц'!$C:$C,M$2)</f>
        <v>0</v>
      </c>
    </row>
    <row r="194" hidden="1">
      <c r="A194" s="30"/>
      <c r="B194" s="31">
        <f>SUMIFS('ДДС месяц'!$E:$E,'ДДС месяц'!$F:$F,$A$1,'ДДС месяц'!$J:$J,$A194,'ДДС месяц'!$C:$C,B$2)</f>
        <v>0</v>
      </c>
      <c r="C194" s="31">
        <f>SUMIFS('ДДС месяц'!$E:$E,'ДДС месяц'!$F:$F,$A$1,'ДДС месяц'!$J:$J,$A194,'ДДС месяц'!$C:$C,C$2)</f>
        <v>0</v>
      </c>
      <c r="D194" s="31">
        <f>SUMIFS('ДДС месяц'!$E:$E,'ДДС месяц'!$F:$F,$A$1,'ДДС месяц'!$J:$J,$A194,'ДДС месяц'!$C:$C,D$2)</f>
        <v>0</v>
      </c>
      <c r="E194" s="31">
        <f>SUMIFS('ДДС месяц'!$E:$E,'ДДС месяц'!$F:$F,$A$1,'ДДС месяц'!$J:$J,$A194,'ДДС месяц'!$C:$C,E$2)</f>
        <v>0</v>
      </c>
      <c r="F194" s="31">
        <f>SUMIFS('ДДС месяц'!$E:$E,'ДДС месяц'!$F:$F,$A$1,'ДДС месяц'!$J:$J,$A194,'ДДС месяц'!$C:$C,F$2)</f>
        <v>0</v>
      </c>
      <c r="G194" s="31">
        <f>SUMIFS('ДДС месяц'!$E:$E,'ДДС месяц'!$F:$F,$A$1,'ДДС месяц'!$J:$J,$A194,'ДДС месяц'!$C:$C,G$2)</f>
        <v>0</v>
      </c>
      <c r="H194" s="31">
        <f>SUMIFS('ДДС месяц'!$E:$E,'ДДС месяц'!$F:$F,$A$1,'ДДС месяц'!$J:$J,$A194,'ДДС месяц'!$C:$C,H$2)</f>
        <v>0</v>
      </c>
      <c r="I194" s="31">
        <f>SUMIFS('ДДС месяц'!$E:$E,'ДДС месяц'!$F:$F,$A$1,'ДДС месяц'!$J:$J,$A194,'ДДС месяц'!$C:$C,I$2)</f>
        <v>0</v>
      </c>
      <c r="J194" s="31">
        <f>SUMIFS('ДДС месяц'!$E:$E,'ДДС месяц'!$F:$F,$A$1,'ДДС месяц'!$J:$J,$A194,'ДДС месяц'!$C:$C,J$2)</f>
        <v>0</v>
      </c>
      <c r="K194" s="31">
        <f>SUMIFS('ДДС месяц'!$E:$E,'ДДС месяц'!$F:$F,$A$1,'ДДС месяц'!$J:$J,$A194,'ДДС месяц'!$C:$C,K$2)</f>
        <v>0</v>
      </c>
      <c r="L194" s="31">
        <f>SUMIFS('ДДС месяц'!$E:$E,'ДДС месяц'!$F:$F,$A$1,'ДДС месяц'!$J:$J,$A194,'ДДС месяц'!$C:$C,L$2)</f>
        <v>0</v>
      </c>
      <c r="M194" s="31">
        <f>SUMIFS('ДДС месяц'!$E:$E,'ДДС месяц'!$F:$F,$A$1,'ДДС месяц'!$J:$J,$A194,'ДДС месяц'!$C:$C,M$2)</f>
        <v>0</v>
      </c>
    </row>
    <row r="195" hidden="1">
      <c r="A195" s="30"/>
      <c r="B195" s="31">
        <f>SUMIFS('ДДС месяц'!$E:$E,'ДДС месяц'!$F:$F,$A$1,'ДДС месяц'!$J:$J,$A195,'ДДС месяц'!$C:$C,B$2)</f>
        <v>0</v>
      </c>
      <c r="C195" s="31">
        <f>SUMIFS('ДДС месяц'!$E:$E,'ДДС месяц'!$F:$F,$A$1,'ДДС месяц'!$J:$J,$A195,'ДДС месяц'!$C:$C,C$2)</f>
        <v>0</v>
      </c>
      <c r="D195" s="31">
        <f>SUMIFS('ДДС месяц'!$E:$E,'ДДС месяц'!$F:$F,$A$1,'ДДС месяц'!$J:$J,$A195,'ДДС месяц'!$C:$C,D$2)</f>
        <v>0</v>
      </c>
      <c r="E195" s="31">
        <f>SUMIFS('ДДС месяц'!$E:$E,'ДДС месяц'!$F:$F,$A$1,'ДДС месяц'!$J:$J,$A195,'ДДС месяц'!$C:$C,E$2)</f>
        <v>0</v>
      </c>
      <c r="F195" s="31">
        <f>SUMIFS('ДДС месяц'!$E:$E,'ДДС месяц'!$F:$F,$A$1,'ДДС месяц'!$J:$J,$A195,'ДДС месяц'!$C:$C,F$2)</f>
        <v>0</v>
      </c>
      <c r="G195" s="31">
        <f>SUMIFS('ДДС месяц'!$E:$E,'ДДС месяц'!$F:$F,$A$1,'ДДС месяц'!$J:$J,$A195,'ДДС месяц'!$C:$C,G$2)</f>
        <v>0</v>
      </c>
      <c r="H195" s="31">
        <f>SUMIFS('ДДС месяц'!$E:$E,'ДДС месяц'!$F:$F,$A$1,'ДДС месяц'!$J:$J,$A195,'ДДС месяц'!$C:$C,H$2)</f>
        <v>0</v>
      </c>
      <c r="I195" s="31">
        <f>SUMIFS('ДДС месяц'!$E:$E,'ДДС месяц'!$F:$F,$A$1,'ДДС месяц'!$J:$J,$A195,'ДДС месяц'!$C:$C,I$2)</f>
        <v>0</v>
      </c>
      <c r="J195" s="31">
        <f>SUMIFS('ДДС месяц'!$E:$E,'ДДС месяц'!$F:$F,$A$1,'ДДС месяц'!$J:$J,$A195,'ДДС месяц'!$C:$C,J$2)</f>
        <v>0</v>
      </c>
      <c r="K195" s="31">
        <f>SUMIFS('ДДС месяц'!$E:$E,'ДДС месяц'!$F:$F,$A$1,'ДДС месяц'!$J:$J,$A195,'ДДС месяц'!$C:$C,K$2)</f>
        <v>0</v>
      </c>
      <c r="L195" s="31">
        <f>SUMIFS('ДДС месяц'!$E:$E,'ДДС месяц'!$F:$F,$A$1,'ДДС месяц'!$J:$J,$A195,'ДДС месяц'!$C:$C,L$2)</f>
        <v>0</v>
      </c>
      <c r="M195" s="31">
        <f>SUMIFS('ДДС месяц'!$E:$E,'ДДС месяц'!$F:$F,$A$1,'ДДС месяц'!$J:$J,$A195,'ДДС месяц'!$C:$C,M$2)</f>
        <v>0</v>
      </c>
    </row>
    <row r="196" hidden="1">
      <c r="A196" s="30"/>
      <c r="B196" s="31">
        <f>SUMIFS('ДДС месяц'!$E:$E,'ДДС месяц'!$F:$F,$A$1,'ДДС месяц'!$J:$J,$A196,'ДДС месяц'!$C:$C,B$2)</f>
        <v>0</v>
      </c>
      <c r="C196" s="31">
        <f>SUMIFS('ДДС месяц'!$E:$E,'ДДС месяц'!$F:$F,$A$1,'ДДС месяц'!$J:$J,$A196,'ДДС месяц'!$C:$C,C$2)</f>
        <v>0</v>
      </c>
      <c r="D196" s="31">
        <f>SUMIFS('ДДС месяц'!$E:$E,'ДДС месяц'!$F:$F,$A$1,'ДДС месяц'!$J:$J,$A196,'ДДС месяц'!$C:$C,D$2)</f>
        <v>0</v>
      </c>
      <c r="E196" s="31">
        <f>SUMIFS('ДДС месяц'!$E:$E,'ДДС месяц'!$F:$F,$A$1,'ДДС месяц'!$J:$J,$A196,'ДДС месяц'!$C:$C,E$2)</f>
        <v>0</v>
      </c>
      <c r="F196" s="31">
        <f>SUMIFS('ДДС месяц'!$E:$E,'ДДС месяц'!$F:$F,$A$1,'ДДС месяц'!$J:$J,$A196,'ДДС месяц'!$C:$C,F$2)</f>
        <v>0</v>
      </c>
      <c r="G196" s="31">
        <f>SUMIFS('ДДС месяц'!$E:$E,'ДДС месяц'!$F:$F,$A$1,'ДДС месяц'!$J:$J,$A196,'ДДС месяц'!$C:$C,G$2)</f>
        <v>0</v>
      </c>
      <c r="H196" s="31">
        <f>SUMIFS('ДДС месяц'!$E:$E,'ДДС месяц'!$F:$F,$A$1,'ДДС месяц'!$J:$J,$A196,'ДДС месяц'!$C:$C,H$2)</f>
        <v>0</v>
      </c>
      <c r="I196" s="31">
        <f>SUMIFS('ДДС месяц'!$E:$E,'ДДС месяц'!$F:$F,$A$1,'ДДС месяц'!$J:$J,$A196,'ДДС месяц'!$C:$C,I$2)</f>
        <v>0</v>
      </c>
      <c r="J196" s="31">
        <f>SUMIFS('ДДС месяц'!$E:$E,'ДДС месяц'!$F:$F,$A$1,'ДДС месяц'!$J:$J,$A196,'ДДС месяц'!$C:$C,J$2)</f>
        <v>0</v>
      </c>
      <c r="K196" s="31">
        <f>SUMIFS('ДДС месяц'!$E:$E,'ДДС месяц'!$F:$F,$A$1,'ДДС месяц'!$J:$J,$A196,'ДДС месяц'!$C:$C,K$2)</f>
        <v>0</v>
      </c>
      <c r="L196" s="31">
        <f>SUMIFS('ДДС месяц'!$E:$E,'ДДС месяц'!$F:$F,$A$1,'ДДС месяц'!$J:$J,$A196,'ДДС месяц'!$C:$C,L$2)</f>
        <v>0</v>
      </c>
      <c r="M196" s="31">
        <f>SUMIFS('ДДС месяц'!$E:$E,'ДДС месяц'!$F:$F,$A$1,'ДДС месяц'!$J:$J,$A196,'ДДС месяц'!$C:$C,M$2)</f>
        <v>0</v>
      </c>
    </row>
    <row r="197" hidden="1">
      <c r="A197" s="30"/>
      <c r="B197" s="31">
        <f>SUMIFS('ДДС месяц'!$E:$E,'ДДС месяц'!$F:$F,$A$1,'ДДС месяц'!$J:$J,$A197,'ДДС месяц'!$C:$C,B$2)</f>
        <v>0</v>
      </c>
      <c r="C197" s="31">
        <f>SUMIFS('ДДС месяц'!$E:$E,'ДДС месяц'!$F:$F,$A$1,'ДДС месяц'!$J:$J,$A197,'ДДС месяц'!$C:$C,C$2)</f>
        <v>0</v>
      </c>
      <c r="D197" s="31">
        <f>SUMIFS('ДДС месяц'!$E:$E,'ДДС месяц'!$F:$F,$A$1,'ДДС месяц'!$J:$J,$A197,'ДДС месяц'!$C:$C,D$2)</f>
        <v>0</v>
      </c>
      <c r="E197" s="31">
        <f>SUMIFS('ДДС месяц'!$E:$E,'ДДС месяц'!$F:$F,$A$1,'ДДС месяц'!$J:$J,$A197,'ДДС месяц'!$C:$C,E$2)</f>
        <v>0</v>
      </c>
      <c r="F197" s="31">
        <f>SUMIFS('ДДС месяц'!$E:$E,'ДДС месяц'!$F:$F,$A$1,'ДДС месяц'!$J:$J,$A197,'ДДС месяц'!$C:$C,F$2)</f>
        <v>0</v>
      </c>
      <c r="G197" s="31">
        <f>SUMIFS('ДДС месяц'!$E:$E,'ДДС месяц'!$F:$F,$A$1,'ДДС месяц'!$J:$J,$A197,'ДДС месяц'!$C:$C,G$2)</f>
        <v>0</v>
      </c>
      <c r="H197" s="31">
        <f>SUMIFS('ДДС месяц'!$E:$E,'ДДС месяц'!$F:$F,$A$1,'ДДС месяц'!$J:$J,$A197,'ДДС месяц'!$C:$C,H$2)</f>
        <v>0</v>
      </c>
      <c r="I197" s="31">
        <f>SUMIFS('ДДС месяц'!$E:$E,'ДДС месяц'!$F:$F,$A$1,'ДДС месяц'!$J:$J,$A197,'ДДС месяц'!$C:$C,I$2)</f>
        <v>0</v>
      </c>
      <c r="J197" s="31">
        <f>SUMIFS('ДДС месяц'!$E:$E,'ДДС месяц'!$F:$F,$A$1,'ДДС месяц'!$J:$J,$A197,'ДДС месяц'!$C:$C,J$2)</f>
        <v>0</v>
      </c>
      <c r="K197" s="31">
        <f>SUMIFS('ДДС месяц'!$E:$E,'ДДС месяц'!$F:$F,$A$1,'ДДС месяц'!$J:$J,$A197,'ДДС месяц'!$C:$C,K$2)</f>
        <v>0</v>
      </c>
      <c r="L197" s="31">
        <f>SUMIFS('ДДС месяц'!$E:$E,'ДДС месяц'!$F:$F,$A$1,'ДДС месяц'!$J:$J,$A197,'ДДС месяц'!$C:$C,L$2)</f>
        <v>0</v>
      </c>
      <c r="M197" s="31">
        <f>SUMIFS('ДДС месяц'!$E:$E,'ДДС месяц'!$F:$F,$A$1,'ДДС месяц'!$J:$J,$A197,'ДДС месяц'!$C:$C,M$2)</f>
        <v>0</v>
      </c>
    </row>
    <row r="198" hidden="1">
      <c r="A198" s="30"/>
      <c r="B198" s="31">
        <f>SUMIFS('ДДС месяц'!$E:$E,'ДДС месяц'!$F:$F,$A$1,'ДДС месяц'!$J:$J,$A198,'ДДС месяц'!$C:$C,B$2)</f>
        <v>0</v>
      </c>
      <c r="C198" s="31">
        <f>SUMIFS('ДДС месяц'!$E:$E,'ДДС месяц'!$F:$F,$A$1,'ДДС месяц'!$J:$J,$A198,'ДДС месяц'!$C:$C,C$2)</f>
        <v>0</v>
      </c>
      <c r="D198" s="31">
        <f>SUMIFS('ДДС месяц'!$E:$E,'ДДС месяц'!$F:$F,$A$1,'ДДС месяц'!$J:$J,$A198,'ДДС месяц'!$C:$C,D$2)</f>
        <v>0</v>
      </c>
      <c r="E198" s="31">
        <f>SUMIFS('ДДС месяц'!$E:$E,'ДДС месяц'!$F:$F,$A$1,'ДДС месяц'!$J:$J,$A198,'ДДС месяц'!$C:$C,E$2)</f>
        <v>0</v>
      </c>
      <c r="F198" s="31">
        <f>SUMIFS('ДДС месяц'!$E:$E,'ДДС месяц'!$F:$F,$A$1,'ДДС месяц'!$J:$J,$A198,'ДДС месяц'!$C:$C,F$2)</f>
        <v>0</v>
      </c>
      <c r="G198" s="31">
        <f>SUMIFS('ДДС месяц'!$E:$E,'ДДС месяц'!$F:$F,$A$1,'ДДС месяц'!$J:$J,$A198,'ДДС месяц'!$C:$C,G$2)</f>
        <v>0</v>
      </c>
      <c r="H198" s="31">
        <f>SUMIFS('ДДС месяц'!$E:$E,'ДДС месяц'!$F:$F,$A$1,'ДДС месяц'!$J:$J,$A198,'ДДС месяц'!$C:$C,H$2)</f>
        <v>0</v>
      </c>
      <c r="I198" s="31">
        <f>SUMIFS('ДДС месяц'!$E:$E,'ДДС месяц'!$F:$F,$A$1,'ДДС месяц'!$J:$J,$A198,'ДДС месяц'!$C:$C,I$2)</f>
        <v>0</v>
      </c>
      <c r="J198" s="31">
        <f>SUMIFS('ДДС месяц'!$E:$E,'ДДС месяц'!$F:$F,$A$1,'ДДС месяц'!$J:$J,$A198,'ДДС месяц'!$C:$C,J$2)</f>
        <v>0</v>
      </c>
      <c r="K198" s="31">
        <f>SUMIFS('ДДС месяц'!$E:$E,'ДДС месяц'!$F:$F,$A$1,'ДДС месяц'!$J:$J,$A198,'ДДС месяц'!$C:$C,K$2)</f>
        <v>0</v>
      </c>
      <c r="L198" s="31">
        <f>SUMIFS('ДДС месяц'!$E:$E,'ДДС месяц'!$F:$F,$A$1,'ДДС месяц'!$J:$J,$A198,'ДДС месяц'!$C:$C,L$2)</f>
        <v>0</v>
      </c>
      <c r="M198" s="31">
        <f>SUMIFS('ДДС месяц'!$E:$E,'ДДС месяц'!$F:$F,$A$1,'ДДС месяц'!$J:$J,$A198,'ДДС месяц'!$C:$C,M$2)</f>
        <v>0</v>
      </c>
    </row>
    <row r="199" hidden="1">
      <c r="A199" s="30"/>
      <c r="B199" s="31">
        <f>SUMIFS('ДДС месяц'!$E:$E,'ДДС месяц'!$F:$F,$A$1,'ДДС месяц'!$J:$J,$A199,'ДДС месяц'!$C:$C,B$2)</f>
        <v>0</v>
      </c>
      <c r="C199" s="31">
        <f>SUMIFS('ДДС месяц'!$E:$E,'ДДС месяц'!$F:$F,$A$1,'ДДС месяц'!$J:$J,$A199,'ДДС месяц'!$C:$C,C$2)</f>
        <v>0</v>
      </c>
      <c r="D199" s="31">
        <f>SUMIFS('ДДС месяц'!$E:$E,'ДДС месяц'!$F:$F,$A$1,'ДДС месяц'!$J:$J,$A199,'ДДС месяц'!$C:$C,D$2)</f>
        <v>0</v>
      </c>
      <c r="E199" s="31">
        <f>SUMIFS('ДДС месяц'!$E:$E,'ДДС месяц'!$F:$F,$A$1,'ДДС месяц'!$J:$J,$A199,'ДДС месяц'!$C:$C,E$2)</f>
        <v>0</v>
      </c>
      <c r="F199" s="31">
        <f>SUMIFS('ДДС месяц'!$E:$E,'ДДС месяц'!$F:$F,$A$1,'ДДС месяц'!$J:$J,$A199,'ДДС месяц'!$C:$C,F$2)</f>
        <v>0</v>
      </c>
      <c r="G199" s="31">
        <f>SUMIFS('ДДС месяц'!$E:$E,'ДДС месяц'!$F:$F,$A$1,'ДДС месяц'!$J:$J,$A199,'ДДС месяц'!$C:$C,G$2)</f>
        <v>0</v>
      </c>
      <c r="H199" s="31">
        <f>SUMIFS('ДДС месяц'!$E:$E,'ДДС месяц'!$F:$F,$A$1,'ДДС месяц'!$J:$J,$A199,'ДДС месяц'!$C:$C,H$2)</f>
        <v>0</v>
      </c>
      <c r="I199" s="31">
        <f>SUMIFS('ДДС месяц'!$E:$E,'ДДС месяц'!$F:$F,$A$1,'ДДС месяц'!$J:$J,$A199,'ДДС месяц'!$C:$C,I$2)</f>
        <v>0</v>
      </c>
      <c r="J199" s="31">
        <f>SUMIFS('ДДС месяц'!$E:$E,'ДДС месяц'!$F:$F,$A$1,'ДДС месяц'!$J:$J,$A199,'ДДС месяц'!$C:$C,J$2)</f>
        <v>0</v>
      </c>
      <c r="K199" s="31">
        <f>SUMIFS('ДДС месяц'!$E:$E,'ДДС месяц'!$F:$F,$A$1,'ДДС месяц'!$J:$J,$A199,'ДДС месяц'!$C:$C,K$2)</f>
        <v>0</v>
      </c>
      <c r="L199" s="31">
        <f>SUMIFS('ДДС месяц'!$E:$E,'ДДС месяц'!$F:$F,$A$1,'ДДС месяц'!$J:$J,$A199,'ДДС месяц'!$C:$C,L$2)</f>
        <v>0</v>
      </c>
      <c r="M199" s="31">
        <f>SUMIFS('ДДС месяц'!$E:$E,'ДДС месяц'!$F:$F,$A$1,'ДДС месяц'!$J:$J,$A199,'ДДС месяц'!$C:$C,M$2)</f>
        <v>0</v>
      </c>
    </row>
    <row r="200" hidden="1">
      <c r="A200" s="30"/>
      <c r="B200" s="31">
        <f>SUMIFS('ДДС месяц'!$E:$E,'ДДС месяц'!$F:$F,$A$1,'ДДС месяц'!$J:$J,$A200,'ДДС месяц'!$C:$C,B$2)</f>
        <v>0</v>
      </c>
      <c r="C200" s="31">
        <f>SUMIFS('ДДС месяц'!$E:$E,'ДДС месяц'!$F:$F,$A$1,'ДДС месяц'!$J:$J,$A200,'ДДС месяц'!$C:$C,C$2)</f>
        <v>0</v>
      </c>
      <c r="D200" s="31">
        <f>SUMIFS('ДДС месяц'!$E:$E,'ДДС месяц'!$F:$F,$A$1,'ДДС месяц'!$J:$J,$A200,'ДДС месяц'!$C:$C,D$2)</f>
        <v>0</v>
      </c>
      <c r="E200" s="31">
        <f>SUMIFS('ДДС месяц'!$E:$E,'ДДС месяц'!$F:$F,$A$1,'ДДС месяц'!$J:$J,$A200,'ДДС месяц'!$C:$C,E$2)</f>
        <v>0</v>
      </c>
      <c r="F200" s="31">
        <f>SUMIFS('ДДС месяц'!$E:$E,'ДДС месяц'!$F:$F,$A$1,'ДДС месяц'!$J:$J,$A200,'ДДС месяц'!$C:$C,F$2)</f>
        <v>0</v>
      </c>
      <c r="G200" s="31">
        <f>SUMIFS('ДДС месяц'!$E:$E,'ДДС месяц'!$F:$F,$A$1,'ДДС месяц'!$J:$J,$A200,'ДДС месяц'!$C:$C,G$2)</f>
        <v>0</v>
      </c>
      <c r="H200" s="31">
        <f>SUMIFS('ДДС месяц'!$E:$E,'ДДС месяц'!$F:$F,$A$1,'ДДС месяц'!$J:$J,$A200,'ДДС месяц'!$C:$C,H$2)</f>
        <v>0</v>
      </c>
      <c r="I200" s="31">
        <f>SUMIFS('ДДС месяц'!$E:$E,'ДДС месяц'!$F:$F,$A$1,'ДДС месяц'!$J:$J,$A200,'ДДС месяц'!$C:$C,I$2)</f>
        <v>0</v>
      </c>
      <c r="J200" s="31">
        <f>SUMIFS('ДДС месяц'!$E:$E,'ДДС месяц'!$F:$F,$A$1,'ДДС месяц'!$J:$J,$A200,'ДДС месяц'!$C:$C,J$2)</f>
        <v>0</v>
      </c>
      <c r="K200" s="31">
        <f>SUMIFS('ДДС месяц'!$E:$E,'ДДС месяц'!$F:$F,$A$1,'ДДС месяц'!$J:$J,$A200,'ДДС месяц'!$C:$C,K$2)</f>
        <v>0</v>
      </c>
      <c r="L200" s="31">
        <f>SUMIFS('ДДС месяц'!$E:$E,'ДДС месяц'!$F:$F,$A$1,'ДДС месяц'!$J:$J,$A200,'ДДС месяц'!$C:$C,L$2)</f>
        <v>0</v>
      </c>
      <c r="M200" s="31">
        <f>SUMIFS('ДДС месяц'!$E:$E,'ДДС месяц'!$F:$F,$A$1,'ДДС месяц'!$J:$J,$A200,'ДДС месяц'!$C:$C,M$2)</f>
        <v>0</v>
      </c>
    </row>
    <row r="201" hidden="1">
      <c r="A201" s="30"/>
      <c r="B201" s="31">
        <f>SUMIFS('ДДС месяц'!$E:$E,'ДДС месяц'!$F:$F,$A$1,'ДДС месяц'!$J:$J,$A201,'ДДС месяц'!$C:$C,B$2)</f>
        <v>0</v>
      </c>
      <c r="C201" s="31">
        <f>SUMIFS('ДДС месяц'!$E:$E,'ДДС месяц'!$F:$F,$A$1,'ДДС месяц'!$J:$J,$A201,'ДДС месяц'!$C:$C,C$2)</f>
        <v>0</v>
      </c>
      <c r="D201" s="31">
        <f>SUMIFS('ДДС месяц'!$E:$E,'ДДС месяц'!$F:$F,$A$1,'ДДС месяц'!$J:$J,$A201,'ДДС месяц'!$C:$C,D$2)</f>
        <v>0</v>
      </c>
      <c r="E201" s="31">
        <f>SUMIFS('ДДС месяц'!$E:$E,'ДДС месяц'!$F:$F,$A$1,'ДДС месяц'!$J:$J,$A201,'ДДС месяц'!$C:$C,E$2)</f>
        <v>0</v>
      </c>
      <c r="F201" s="31">
        <f>SUMIFS('ДДС месяц'!$E:$E,'ДДС месяц'!$F:$F,$A$1,'ДДС месяц'!$J:$J,$A201,'ДДС месяц'!$C:$C,F$2)</f>
        <v>0</v>
      </c>
      <c r="G201" s="31">
        <f>SUMIFS('ДДС месяц'!$E:$E,'ДДС месяц'!$F:$F,$A$1,'ДДС месяц'!$J:$J,$A201,'ДДС месяц'!$C:$C,G$2)</f>
        <v>0</v>
      </c>
      <c r="H201" s="31">
        <f>SUMIFS('ДДС месяц'!$E:$E,'ДДС месяц'!$F:$F,$A$1,'ДДС месяц'!$J:$J,$A201,'ДДС месяц'!$C:$C,H$2)</f>
        <v>0</v>
      </c>
      <c r="I201" s="31">
        <f>SUMIFS('ДДС месяц'!$E:$E,'ДДС месяц'!$F:$F,$A$1,'ДДС месяц'!$J:$J,$A201,'ДДС месяц'!$C:$C,I$2)</f>
        <v>0</v>
      </c>
      <c r="J201" s="31">
        <f>SUMIFS('ДДС месяц'!$E:$E,'ДДС месяц'!$F:$F,$A$1,'ДДС месяц'!$J:$J,$A201,'ДДС месяц'!$C:$C,J$2)</f>
        <v>0</v>
      </c>
      <c r="K201" s="31">
        <f>SUMIFS('ДДС месяц'!$E:$E,'ДДС месяц'!$F:$F,$A$1,'ДДС месяц'!$J:$J,$A201,'ДДС месяц'!$C:$C,K$2)</f>
        <v>0</v>
      </c>
      <c r="L201" s="31">
        <f>SUMIFS('ДДС месяц'!$E:$E,'ДДС месяц'!$F:$F,$A$1,'ДДС месяц'!$J:$J,$A201,'ДДС месяц'!$C:$C,L$2)</f>
        <v>0</v>
      </c>
      <c r="M201" s="31">
        <f>SUMIFS('ДДС месяц'!$E:$E,'ДДС месяц'!$F:$F,$A$1,'ДДС месяц'!$J:$J,$A201,'ДДС месяц'!$C:$C,M$2)</f>
        <v>0</v>
      </c>
    </row>
    <row r="202" hidden="1">
      <c r="A202" s="30"/>
      <c r="B202" s="31">
        <f>SUMIFS('ДДС месяц'!$E:$E,'ДДС месяц'!$F:$F,$A$1,'ДДС месяц'!$J:$J,$A202,'ДДС месяц'!$C:$C,B$2)</f>
        <v>0</v>
      </c>
      <c r="C202" s="31">
        <f>SUMIFS('ДДС месяц'!$E:$E,'ДДС месяц'!$F:$F,$A$1,'ДДС месяц'!$J:$J,$A202,'ДДС месяц'!$C:$C,C$2)</f>
        <v>0</v>
      </c>
      <c r="D202" s="31">
        <f>SUMIFS('ДДС месяц'!$E:$E,'ДДС месяц'!$F:$F,$A$1,'ДДС месяц'!$J:$J,$A202,'ДДС месяц'!$C:$C,D$2)</f>
        <v>0</v>
      </c>
      <c r="E202" s="31">
        <f>SUMIFS('ДДС месяц'!$E:$E,'ДДС месяц'!$F:$F,$A$1,'ДДС месяц'!$J:$J,$A202,'ДДС месяц'!$C:$C,E$2)</f>
        <v>0</v>
      </c>
      <c r="F202" s="31">
        <f>SUMIFS('ДДС месяц'!$E:$E,'ДДС месяц'!$F:$F,$A$1,'ДДС месяц'!$J:$J,$A202,'ДДС месяц'!$C:$C,F$2)</f>
        <v>0</v>
      </c>
      <c r="G202" s="31">
        <f>SUMIFS('ДДС месяц'!$E:$E,'ДДС месяц'!$F:$F,$A$1,'ДДС месяц'!$J:$J,$A202,'ДДС месяц'!$C:$C,G$2)</f>
        <v>0</v>
      </c>
      <c r="H202" s="31">
        <f>SUMIFS('ДДС месяц'!$E:$E,'ДДС месяц'!$F:$F,$A$1,'ДДС месяц'!$J:$J,$A202,'ДДС месяц'!$C:$C,H$2)</f>
        <v>0</v>
      </c>
      <c r="I202" s="31">
        <f>SUMIFS('ДДС месяц'!$E:$E,'ДДС месяц'!$F:$F,$A$1,'ДДС месяц'!$J:$J,$A202,'ДДС месяц'!$C:$C,I$2)</f>
        <v>0</v>
      </c>
      <c r="J202" s="31">
        <f>SUMIFS('ДДС месяц'!$E:$E,'ДДС месяц'!$F:$F,$A$1,'ДДС месяц'!$J:$J,$A202,'ДДС месяц'!$C:$C,J$2)</f>
        <v>0</v>
      </c>
      <c r="K202" s="31">
        <f>SUMIFS('ДДС месяц'!$E:$E,'ДДС месяц'!$F:$F,$A$1,'ДДС месяц'!$J:$J,$A202,'ДДС месяц'!$C:$C,K$2)</f>
        <v>0</v>
      </c>
      <c r="L202" s="31">
        <f>SUMIFS('ДДС месяц'!$E:$E,'ДДС месяц'!$F:$F,$A$1,'ДДС месяц'!$J:$J,$A202,'ДДС месяц'!$C:$C,L$2)</f>
        <v>0</v>
      </c>
      <c r="M202" s="31">
        <f>SUMIFS('ДДС месяц'!$E:$E,'ДДС месяц'!$F:$F,$A$1,'ДДС месяц'!$J:$J,$A202,'ДДС месяц'!$C:$C,M$2)</f>
        <v>0</v>
      </c>
    </row>
    <row r="203" hidden="1">
      <c r="A203" s="30"/>
      <c r="B203" s="31">
        <f>SUMIFS('ДДС месяц'!$E:$E,'ДДС месяц'!$F:$F,$A$1,'ДДС месяц'!$J:$J,$A203,'ДДС месяц'!$C:$C,B$2)</f>
        <v>0</v>
      </c>
      <c r="C203" s="31">
        <f>SUMIFS('ДДС месяц'!$E:$E,'ДДС месяц'!$F:$F,$A$1,'ДДС месяц'!$J:$J,$A203,'ДДС месяц'!$C:$C,C$2)</f>
        <v>0</v>
      </c>
      <c r="D203" s="31">
        <f>SUMIFS('ДДС месяц'!$E:$E,'ДДС месяц'!$F:$F,$A$1,'ДДС месяц'!$J:$J,$A203,'ДДС месяц'!$C:$C,D$2)</f>
        <v>0</v>
      </c>
      <c r="E203" s="31">
        <f>SUMIFS('ДДС месяц'!$E:$E,'ДДС месяц'!$F:$F,$A$1,'ДДС месяц'!$J:$J,$A203,'ДДС месяц'!$C:$C,E$2)</f>
        <v>0</v>
      </c>
      <c r="F203" s="31">
        <f>SUMIFS('ДДС месяц'!$E:$E,'ДДС месяц'!$F:$F,$A$1,'ДДС месяц'!$J:$J,$A203,'ДДС месяц'!$C:$C,F$2)</f>
        <v>0</v>
      </c>
      <c r="G203" s="31">
        <f>SUMIFS('ДДС месяц'!$E:$E,'ДДС месяц'!$F:$F,$A$1,'ДДС месяц'!$J:$J,$A203,'ДДС месяц'!$C:$C,G$2)</f>
        <v>0</v>
      </c>
      <c r="H203" s="31">
        <f>SUMIFS('ДДС месяц'!$E:$E,'ДДС месяц'!$F:$F,$A$1,'ДДС месяц'!$J:$J,$A203,'ДДС месяц'!$C:$C,H$2)</f>
        <v>0</v>
      </c>
      <c r="I203" s="31">
        <f>SUMIFS('ДДС месяц'!$E:$E,'ДДС месяц'!$F:$F,$A$1,'ДДС месяц'!$J:$J,$A203,'ДДС месяц'!$C:$C,I$2)</f>
        <v>0</v>
      </c>
      <c r="J203" s="31">
        <f>SUMIFS('ДДС месяц'!$E:$E,'ДДС месяц'!$F:$F,$A$1,'ДДС месяц'!$J:$J,$A203,'ДДС месяц'!$C:$C,J$2)</f>
        <v>0</v>
      </c>
      <c r="K203" s="31">
        <f>SUMIFS('ДДС месяц'!$E:$E,'ДДС месяц'!$F:$F,$A$1,'ДДС месяц'!$J:$J,$A203,'ДДС месяц'!$C:$C,K$2)</f>
        <v>0</v>
      </c>
      <c r="L203" s="31">
        <f>SUMIFS('ДДС месяц'!$E:$E,'ДДС месяц'!$F:$F,$A$1,'ДДС месяц'!$J:$J,$A203,'ДДС месяц'!$C:$C,L$2)</f>
        <v>0</v>
      </c>
      <c r="M203" s="31">
        <f>SUMIFS('ДДС месяц'!$E:$E,'ДДС месяц'!$F:$F,$A$1,'ДДС месяц'!$J:$J,$A203,'ДДС месяц'!$C:$C,M$2)</f>
        <v>0</v>
      </c>
    </row>
    <row r="204" hidden="1">
      <c r="A204" s="30"/>
      <c r="B204" s="31">
        <f>SUMIFS('ДДС месяц'!$E:$E,'ДДС месяц'!$F:$F,$A$1,'ДДС месяц'!$J:$J,$A204,'ДДС месяц'!$C:$C,B$2)</f>
        <v>0</v>
      </c>
      <c r="C204" s="31">
        <f>SUMIFS('ДДС месяц'!$E:$E,'ДДС месяц'!$F:$F,$A$1,'ДДС месяц'!$J:$J,$A204,'ДДС месяц'!$C:$C,C$2)</f>
        <v>0</v>
      </c>
      <c r="D204" s="31">
        <f>SUMIFS('ДДС месяц'!$E:$E,'ДДС месяц'!$F:$F,$A$1,'ДДС месяц'!$J:$J,$A204,'ДДС месяц'!$C:$C,D$2)</f>
        <v>0</v>
      </c>
      <c r="E204" s="31">
        <f>SUMIFS('ДДС месяц'!$E:$E,'ДДС месяц'!$F:$F,$A$1,'ДДС месяц'!$J:$J,$A204,'ДДС месяц'!$C:$C,E$2)</f>
        <v>0</v>
      </c>
      <c r="F204" s="31">
        <f>SUMIFS('ДДС месяц'!$E:$E,'ДДС месяц'!$F:$F,$A$1,'ДДС месяц'!$J:$J,$A204,'ДДС месяц'!$C:$C,F$2)</f>
        <v>0</v>
      </c>
      <c r="G204" s="31">
        <f>SUMIFS('ДДС месяц'!$E:$E,'ДДС месяц'!$F:$F,$A$1,'ДДС месяц'!$J:$J,$A204,'ДДС месяц'!$C:$C,G$2)</f>
        <v>0</v>
      </c>
      <c r="H204" s="31">
        <f>SUMIFS('ДДС месяц'!$E:$E,'ДДС месяц'!$F:$F,$A$1,'ДДС месяц'!$J:$J,$A204,'ДДС месяц'!$C:$C,H$2)</f>
        <v>0</v>
      </c>
      <c r="I204" s="31">
        <f>SUMIFS('ДДС месяц'!$E:$E,'ДДС месяц'!$F:$F,$A$1,'ДДС месяц'!$J:$J,$A204,'ДДС месяц'!$C:$C,I$2)</f>
        <v>0</v>
      </c>
      <c r="J204" s="31">
        <f>SUMIFS('ДДС месяц'!$E:$E,'ДДС месяц'!$F:$F,$A$1,'ДДС месяц'!$J:$J,$A204,'ДДС месяц'!$C:$C,J$2)</f>
        <v>0</v>
      </c>
      <c r="K204" s="31">
        <f>SUMIFS('ДДС месяц'!$E:$E,'ДДС месяц'!$F:$F,$A$1,'ДДС месяц'!$J:$J,$A204,'ДДС месяц'!$C:$C,K$2)</f>
        <v>0</v>
      </c>
      <c r="L204" s="31">
        <f>SUMIFS('ДДС месяц'!$E:$E,'ДДС месяц'!$F:$F,$A$1,'ДДС месяц'!$J:$J,$A204,'ДДС месяц'!$C:$C,L$2)</f>
        <v>0</v>
      </c>
      <c r="M204" s="31">
        <f>SUMIFS('ДДС месяц'!$E:$E,'ДДС месяц'!$F:$F,$A$1,'ДДС месяц'!$J:$J,$A204,'ДДС месяц'!$C:$C,M$2)</f>
        <v>0</v>
      </c>
    </row>
    <row r="205" hidden="1">
      <c r="A205" s="30"/>
      <c r="B205" s="31">
        <f>SUMIFS('ДДС месяц'!$E:$E,'ДДС месяц'!$F:$F,$A$1,'ДДС месяц'!$J:$J,$A205,'ДДС месяц'!$C:$C,B$2)</f>
        <v>0</v>
      </c>
      <c r="C205" s="31">
        <f>SUMIFS('ДДС месяц'!$E:$E,'ДДС месяц'!$F:$F,$A$1,'ДДС месяц'!$J:$J,$A205,'ДДС месяц'!$C:$C,C$2)</f>
        <v>0</v>
      </c>
      <c r="D205" s="31">
        <f>SUMIFS('ДДС месяц'!$E:$E,'ДДС месяц'!$F:$F,$A$1,'ДДС месяц'!$J:$J,$A205,'ДДС месяц'!$C:$C,D$2)</f>
        <v>0</v>
      </c>
      <c r="E205" s="31">
        <f>SUMIFS('ДДС месяц'!$E:$E,'ДДС месяц'!$F:$F,$A$1,'ДДС месяц'!$J:$J,$A205,'ДДС месяц'!$C:$C,E$2)</f>
        <v>0</v>
      </c>
      <c r="F205" s="31">
        <f>SUMIFS('ДДС месяц'!$E:$E,'ДДС месяц'!$F:$F,$A$1,'ДДС месяц'!$J:$J,$A205,'ДДС месяц'!$C:$C,F$2)</f>
        <v>0</v>
      </c>
      <c r="G205" s="31">
        <f>SUMIFS('ДДС месяц'!$E:$E,'ДДС месяц'!$F:$F,$A$1,'ДДС месяц'!$J:$J,$A205,'ДДС месяц'!$C:$C,G$2)</f>
        <v>0</v>
      </c>
      <c r="H205" s="31">
        <f>SUMIFS('ДДС месяц'!$E:$E,'ДДС месяц'!$F:$F,$A$1,'ДДС месяц'!$J:$J,$A205,'ДДС месяц'!$C:$C,H$2)</f>
        <v>0</v>
      </c>
      <c r="I205" s="31">
        <f>SUMIFS('ДДС месяц'!$E:$E,'ДДС месяц'!$F:$F,$A$1,'ДДС месяц'!$J:$J,$A205,'ДДС месяц'!$C:$C,I$2)</f>
        <v>0</v>
      </c>
      <c r="J205" s="31">
        <f>SUMIFS('ДДС месяц'!$E:$E,'ДДС месяц'!$F:$F,$A$1,'ДДС месяц'!$J:$J,$A205,'ДДС месяц'!$C:$C,J$2)</f>
        <v>0</v>
      </c>
      <c r="K205" s="31">
        <f>SUMIFS('ДДС месяц'!$E:$E,'ДДС месяц'!$F:$F,$A$1,'ДДС месяц'!$J:$J,$A205,'ДДС месяц'!$C:$C,K$2)</f>
        <v>0</v>
      </c>
      <c r="L205" s="31">
        <f>SUMIFS('ДДС месяц'!$E:$E,'ДДС месяц'!$F:$F,$A$1,'ДДС месяц'!$J:$J,$A205,'ДДС месяц'!$C:$C,L$2)</f>
        <v>0</v>
      </c>
      <c r="M205" s="31">
        <f>SUMIFS('ДДС месяц'!$E:$E,'ДДС месяц'!$F:$F,$A$1,'ДДС месяц'!$J:$J,$A205,'ДДС месяц'!$C:$C,M$2)</f>
        <v>0</v>
      </c>
    </row>
    <row r="206" hidden="1">
      <c r="A206" s="30"/>
      <c r="B206" s="31">
        <f>SUMIFS('ДДС месяц'!$E:$E,'ДДС месяц'!$F:$F,$A$1,'ДДС месяц'!$J:$J,$A206,'ДДС месяц'!$C:$C,B$2)</f>
        <v>0</v>
      </c>
      <c r="C206" s="31">
        <f>SUMIFS('ДДС месяц'!$E:$E,'ДДС месяц'!$F:$F,$A$1,'ДДС месяц'!$J:$J,$A206,'ДДС месяц'!$C:$C,C$2)</f>
        <v>0</v>
      </c>
      <c r="D206" s="31">
        <f>SUMIFS('ДДС месяц'!$E:$E,'ДДС месяц'!$F:$F,$A$1,'ДДС месяц'!$J:$J,$A206,'ДДС месяц'!$C:$C,D$2)</f>
        <v>0</v>
      </c>
      <c r="E206" s="31">
        <f>SUMIFS('ДДС месяц'!$E:$E,'ДДС месяц'!$F:$F,$A$1,'ДДС месяц'!$J:$J,$A206,'ДДС месяц'!$C:$C,E$2)</f>
        <v>0</v>
      </c>
      <c r="F206" s="31">
        <f>SUMIFS('ДДС месяц'!$E:$E,'ДДС месяц'!$F:$F,$A$1,'ДДС месяц'!$J:$J,$A206,'ДДС месяц'!$C:$C,F$2)</f>
        <v>0</v>
      </c>
      <c r="G206" s="31">
        <f>SUMIFS('ДДС месяц'!$E:$E,'ДДС месяц'!$F:$F,$A$1,'ДДС месяц'!$J:$J,$A206,'ДДС месяц'!$C:$C,G$2)</f>
        <v>0</v>
      </c>
      <c r="H206" s="31">
        <f>SUMIFS('ДДС месяц'!$E:$E,'ДДС месяц'!$F:$F,$A$1,'ДДС месяц'!$J:$J,$A206,'ДДС месяц'!$C:$C,H$2)</f>
        <v>0</v>
      </c>
      <c r="I206" s="31">
        <f>SUMIFS('ДДС месяц'!$E:$E,'ДДС месяц'!$F:$F,$A$1,'ДДС месяц'!$J:$J,$A206,'ДДС месяц'!$C:$C,I$2)</f>
        <v>0</v>
      </c>
      <c r="J206" s="31">
        <f>SUMIFS('ДДС месяц'!$E:$E,'ДДС месяц'!$F:$F,$A$1,'ДДС месяц'!$J:$J,$A206,'ДДС месяц'!$C:$C,J$2)</f>
        <v>0</v>
      </c>
      <c r="K206" s="31">
        <f>SUMIFS('ДДС месяц'!$E:$E,'ДДС месяц'!$F:$F,$A$1,'ДДС месяц'!$J:$J,$A206,'ДДС месяц'!$C:$C,K$2)</f>
        <v>0</v>
      </c>
      <c r="L206" s="31">
        <f>SUMIFS('ДДС месяц'!$E:$E,'ДДС месяц'!$F:$F,$A$1,'ДДС месяц'!$J:$J,$A206,'ДДС месяц'!$C:$C,L$2)</f>
        <v>0</v>
      </c>
      <c r="M206" s="31">
        <f>SUMIFS('ДДС месяц'!$E:$E,'ДДС месяц'!$F:$F,$A$1,'ДДС месяц'!$J:$J,$A206,'ДДС месяц'!$C:$C,M$2)</f>
        <v>0</v>
      </c>
    </row>
    <row r="207">
      <c r="A207" s="40" t="s">
        <v>51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>
      <c r="A208" s="41" t="s">
        <v>32</v>
      </c>
      <c r="B208" s="9">
        <f>SUMIFS('ДДС месяц'!$E:$E,'ДДС месяц'!$F:$F,$A$1,'ДДС месяц'!$J:$J,$A208,'ДДС месяц'!$C:$C,B$2)</f>
        <v>15000</v>
      </c>
      <c r="C208" s="9">
        <f>SUMIFS('ДДС месяц'!$E:$E,'ДДС месяц'!$F:$F,$A$1,'ДДС месяц'!$J:$J,$A208,'ДДС месяц'!$C:$C,C$2)</f>
        <v>0</v>
      </c>
      <c r="D208" s="9">
        <f>SUMIFS('ДДС месяц'!$E:$E,'ДДС месяц'!$F:$F,$A$1,'ДДС месяц'!$J:$J,$A208,'ДДС месяц'!$C:$C,D$2)</f>
        <v>0</v>
      </c>
      <c r="E208" s="9">
        <f>SUMIFS('ДДС месяц'!$E:$E,'ДДС месяц'!$F:$F,$A$1,'ДДС месяц'!$J:$J,$A208,'ДДС месяц'!$C:$C,E$2)</f>
        <v>0</v>
      </c>
      <c r="F208" s="9">
        <f>SUMIFS('ДДС месяц'!$E:$E,'ДДС месяц'!$F:$F,$A$1,'ДДС месяц'!$J:$J,$A208,'ДДС месяц'!$C:$C,F$2)</f>
        <v>0</v>
      </c>
      <c r="G208" s="9">
        <f>SUMIFS('ДДС месяц'!$E:$E,'ДДС месяц'!$F:$F,$A$1,'ДДС месяц'!$J:$J,$A208,'ДДС месяц'!$C:$C,G$2)</f>
        <v>0</v>
      </c>
      <c r="H208" s="9">
        <f>SUMIFS('ДДС месяц'!$E:$E,'ДДС месяц'!$F:$F,$A$1,'ДДС месяц'!$J:$J,$A208,'ДДС месяц'!$C:$C,H$2)</f>
        <v>0</v>
      </c>
      <c r="I208" s="9">
        <f>SUMIFS('ДДС месяц'!$E:$E,'ДДС месяц'!$F:$F,$A$1,'ДДС месяц'!$J:$J,$A208,'ДДС месяц'!$C:$C,I$2)</f>
        <v>0</v>
      </c>
      <c r="J208" s="9">
        <f>SUMIFS('ДДС месяц'!$E:$E,'ДДС месяц'!$F:$F,$A$1,'ДДС месяц'!$J:$J,$A208,'ДДС месяц'!$C:$C,J$2)</f>
        <v>0</v>
      </c>
      <c r="K208" s="9">
        <f>SUMIFS('ДДС месяц'!$E:$E,'ДДС месяц'!$F:$F,$A$1,'ДДС месяц'!$J:$J,$A208,'ДДС месяц'!$C:$C,K$2)</f>
        <v>0</v>
      </c>
      <c r="L208" s="9">
        <f>SUMIFS('ДДС месяц'!$E:$E,'ДДС месяц'!$F:$F,$A$1,'ДДС месяц'!$J:$J,$A208,'ДДС месяц'!$C:$C,L$2)</f>
        <v>0</v>
      </c>
      <c r="M208" s="9">
        <f>SUMIFS('ДДС месяц'!$E:$E,'ДДС месяц'!$F:$F,$A$1,'ДДС месяц'!$J:$J,$A208,'ДДС месяц'!$C:$C,M$2)</f>
        <v>0</v>
      </c>
    </row>
    <row r="209">
      <c r="A209" s="41" t="s">
        <v>29</v>
      </c>
      <c r="B209" s="9">
        <f>SUMIFS('ДДС месяц'!$E:$E,'ДДС месяц'!$F:$F,$A$1,'ДДС месяц'!$J:$J,$A209,'ДДС месяц'!$C:$C,B$2)</f>
        <v>0</v>
      </c>
      <c r="C209" s="9">
        <f>SUMIFS('ДДС месяц'!$E:$E,'ДДС месяц'!$F:$F,$A$1,'ДДС месяц'!$J:$J,$A209,'ДДС месяц'!$C:$C,C$2)</f>
        <v>0</v>
      </c>
      <c r="D209" s="9">
        <f>SUMIFS('ДДС месяц'!$E:$E,'ДДС месяц'!$F:$F,$A$1,'ДДС месяц'!$J:$J,$A209,'ДДС месяц'!$C:$C,D$2)</f>
        <v>0</v>
      </c>
      <c r="E209" s="9">
        <f>SUMIFS('ДДС месяц'!$E:$E,'ДДС месяц'!$F:$F,$A$1,'ДДС месяц'!$J:$J,$A209,'ДДС месяц'!$C:$C,E$2)</f>
        <v>0</v>
      </c>
      <c r="F209" s="9">
        <f>SUMIFS('ДДС месяц'!$E:$E,'ДДС месяц'!$F:$F,$A$1,'ДДС месяц'!$J:$J,$A209,'ДДС месяц'!$C:$C,F$2)</f>
        <v>0</v>
      </c>
      <c r="G209" s="9">
        <f>SUMIFS('ДДС месяц'!$E:$E,'ДДС месяц'!$F:$F,$A$1,'ДДС месяц'!$J:$J,$A209,'ДДС месяц'!$C:$C,G$2)</f>
        <v>0</v>
      </c>
      <c r="H209" s="9">
        <f>SUMIFS('ДДС месяц'!$E:$E,'ДДС месяц'!$F:$F,$A$1,'ДДС месяц'!$J:$J,$A209,'ДДС месяц'!$C:$C,H$2)</f>
        <v>0</v>
      </c>
      <c r="I209" s="9">
        <f>SUMIFS('ДДС месяц'!$E:$E,'ДДС месяц'!$F:$F,$A$1,'ДДС месяц'!$J:$J,$A209,'ДДС месяц'!$C:$C,I$2)</f>
        <v>0</v>
      </c>
      <c r="J209" s="9">
        <f>SUMIFS('ДДС месяц'!$E:$E,'ДДС месяц'!$F:$F,$A$1,'ДДС месяц'!$J:$J,$A209,'ДДС месяц'!$C:$C,J$2)</f>
        <v>0</v>
      </c>
      <c r="K209" s="9">
        <f>SUMIFS('ДДС месяц'!$E:$E,'ДДС месяц'!$F:$F,$A$1,'ДДС месяц'!$J:$J,$A209,'ДДС месяц'!$C:$C,K$2)</f>
        <v>0</v>
      </c>
      <c r="L209" s="9">
        <f>SUMIFS('ДДС месяц'!$E:$E,'ДДС месяц'!$F:$F,$A$1,'ДДС месяц'!$J:$J,$A209,'ДДС месяц'!$C:$C,L$2)</f>
        <v>0</v>
      </c>
      <c r="M209" s="9">
        <f>SUMIFS('ДДС месяц'!$E:$E,'ДДС месяц'!$F:$F,$A$1,'ДДС месяц'!$J:$J,$A209,'ДДС месяц'!$C:$C,M$2)</f>
        <v>0</v>
      </c>
    </row>
    <row r="210">
      <c r="A210" s="42" t="s">
        <v>52</v>
      </c>
      <c r="B210" s="43">
        <f t="shared" ref="B210:M210" si="4">B4+B105+B116</f>
        <v>20000</v>
      </c>
      <c r="C210" s="43">
        <f t="shared" si="4"/>
        <v>100000</v>
      </c>
      <c r="D210" s="43">
        <f t="shared" si="4"/>
        <v>0</v>
      </c>
      <c r="E210" s="43">
        <f t="shared" si="4"/>
        <v>0</v>
      </c>
      <c r="F210" s="43">
        <f t="shared" si="4"/>
        <v>-10000</v>
      </c>
      <c r="G210" s="43">
        <f t="shared" si="4"/>
        <v>0</v>
      </c>
      <c r="H210" s="43">
        <f t="shared" si="4"/>
        <v>0</v>
      </c>
      <c r="I210" s="43">
        <f t="shared" si="4"/>
        <v>-30000</v>
      </c>
      <c r="J210" s="43">
        <f t="shared" si="4"/>
        <v>0</v>
      </c>
      <c r="K210" s="43">
        <f t="shared" si="4"/>
        <v>0</v>
      </c>
      <c r="L210" s="43">
        <f t="shared" si="4"/>
        <v>0</v>
      </c>
      <c r="M210" s="43">
        <f t="shared" si="4"/>
        <v>0</v>
      </c>
    </row>
    <row r="211">
      <c r="A211" s="10" t="s">
        <v>53</v>
      </c>
      <c r="B211" s="13">
        <f t="shared" ref="B211:M211" si="5">B3+B210+B208+B209</f>
        <v>74395</v>
      </c>
      <c r="C211" s="13">
        <f t="shared" si="5"/>
        <v>174395</v>
      </c>
      <c r="D211" s="13">
        <f t="shared" si="5"/>
        <v>174395</v>
      </c>
      <c r="E211" s="13">
        <f t="shared" si="5"/>
        <v>174395</v>
      </c>
      <c r="F211" s="13">
        <f t="shared" si="5"/>
        <v>164395</v>
      </c>
      <c r="G211" s="13">
        <f t="shared" si="5"/>
        <v>164395</v>
      </c>
      <c r="H211" s="13">
        <f t="shared" si="5"/>
        <v>164395</v>
      </c>
      <c r="I211" s="13">
        <f t="shared" si="5"/>
        <v>134395</v>
      </c>
      <c r="J211" s="13">
        <f t="shared" si="5"/>
        <v>134395</v>
      </c>
      <c r="K211" s="13">
        <f t="shared" si="5"/>
        <v>134395</v>
      </c>
      <c r="L211" s="13">
        <f t="shared" si="5"/>
        <v>134395</v>
      </c>
      <c r="M211" s="13">
        <f t="shared" si="5"/>
        <v>134395</v>
      </c>
    </row>
  </sheetData>
  <conditionalFormatting sqref="B5:M104">
    <cfRule type="cellIs" dxfId="0" priority="1" operator="equal">
      <formula>0</formula>
    </cfRule>
  </conditionalFormatting>
  <conditionalFormatting sqref="B5:M104">
    <cfRule type="cellIs" dxfId="1" priority="2" operator="greaterThan">
      <formula>0</formula>
    </cfRule>
  </conditionalFormatting>
  <conditionalFormatting sqref="B5:M104">
    <cfRule type="cellIs" dxfId="2" priority="3" operator="lessThan">
      <formula>0</formula>
    </cfRule>
  </conditionalFormatting>
  <conditionalFormatting sqref="B4:M4 B105:M105 B116:M116">
    <cfRule type="cellIs" dxfId="3" priority="4" operator="equal">
      <formula>0</formula>
    </cfRule>
  </conditionalFormatting>
  <conditionalFormatting sqref="B4:M4 B105:M105 B116:M116">
    <cfRule type="cellIs" dxfId="4" priority="5" operator="lessThan">
      <formula>0</formula>
    </cfRule>
  </conditionalFormatting>
  <conditionalFormatting sqref="B106:M115">
    <cfRule type="cellIs" dxfId="0" priority="6" operator="equal">
      <formula>0</formula>
    </cfRule>
  </conditionalFormatting>
  <conditionalFormatting sqref="B106:M115">
    <cfRule type="cellIs" dxfId="1" priority="7" operator="greaterThan">
      <formula>0</formula>
    </cfRule>
  </conditionalFormatting>
  <conditionalFormatting sqref="B106:M115">
    <cfRule type="cellIs" dxfId="2" priority="8" operator="lessThan">
      <formula>0</formula>
    </cfRule>
  </conditionalFormatting>
  <conditionalFormatting sqref="B117:M206">
    <cfRule type="cellIs" dxfId="0" priority="9" operator="equal">
      <formula>0</formula>
    </cfRule>
  </conditionalFormatting>
  <conditionalFormatting sqref="B117:M206">
    <cfRule type="cellIs" dxfId="1" priority="10" operator="greaterThan">
      <formula>0</formula>
    </cfRule>
  </conditionalFormatting>
  <conditionalFormatting sqref="B117:M206">
    <cfRule type="cellIs" dxfId="2" priority="11" operator="lessThan">
      <formula>0</formula>
    </cfRule>
  </conditionalFormatting>
  <conditionalFormatting sqref="B3">
    <cfRule type="expression" dxfId="5" priority="12">
      <formula> B2 = INDIRECT("'ДДС: настройки (для ввода сальдо)'!$B$1")</formula>
    </cfRule>
  </conditionalFormatting>
  <conditionalFormatting sqref="D3">
    <cfRule type="expression" dxfId="5" priority="13">
      <formula> D2 = INDIRECT("'ДДС: настройки (для ввода сальдо)'!$B$1")</formula>
    </cfRule>
  </conditionalFormatting>
  <conditionalFormatting sqref="E3">
    <cfRule type="expression" dxfId="5" priority="14">
      <formula> E2 = INDIRECT("'ДДС: настройки (для ввода сальдо)'!$B$1")</formula>
    </cfRule>
  </conditionalFormatting>
  <conditionalFormatting sqref="F3">
    <cfRule type="expression" dxfId="5" priority="15">
      <formula> F2 = INDIRECT("'ДДС: настройки (для ввода сальдо)'!$B$1")</formula>
    </cfRule>
  </conditionalFormatting>
  <conditionalFormatting sqref="G3">
    <cfRule type="expression" dxfId="5" priority="16">
      <formula> G2 = INDIRECT("'ДДС: настройки (для ввода сальдо)'!$B$1")</formula>
    </cfRule>
  </conditionalFormatting>
  <conditionalFormatting sqref="H3">
    <cfRule type="expression" dxfId="5" priority="17">
      <formula> H2 = INDIRECT("'ДДС: настройки (для ввода сальдо)'!$B$1")</formula>
    </cfRule>
  </conditionalFormatting>
  <conditionalFormatting sqref="I3">
    <cfRule type="expression" dxfId="5" priority="18">
      <formula> I2 = INDIRECT("'ДДС: настройки (для ввода сальдо)'!$B$1")</formula>
    </cfRule>
  </conditionalFormatting>
  <conditionalFormatting sqref="J3">
    <cfRule type="expression" dxfId="5" priority="19">
      <formula> J2 = INDIRECT("'ДДС: настройки (для ввода сальдо)'!$B$1")</formula>
    </cfRule>
  </conditionalFormatting>
  <conditionalFormatting sqref="K3">
    <cfRule type="expression" dxfId="5" priority="20">
      <formula> K2 = INDIRECT("'ДДС: настройки (для ввода сальдо)'!$B$1")</formula>
    </cfRule>
  </conditionalFormatting>
  <conditionalFormatting sqref="L3">
    <cfRule type="expression" dxfId="5" priority="21">
      <formula> L2 = INDIRECT("'ДДС: настройки (для ввода сальдо)'!$B$1")</formula>
    </cfRule>
  </conditionalFormatting>
  <conditionalFormatting sqref="M3">
    <cfRule type="expression" dxfId="5" priority="22">
      <formula> M2 = INDIRECT("'ДДС: настройки (для ввода сальдо)'!$B$1")</formula>
    </cfRule>
  </conditionalFormatting>
  <conditionalFormatting sqref="C3:M3">
    <cfRule type="expression" dxfId="5" priority="23">
      <formula> C2 = INDIRECT("'ДДС: настройки (для ввода сальдо)'!$B$1")</formula>
    </cfRule>
  </conditionalFormatting>
  <dataValidations>
    <dataValidation type="list" allowBlank="1" sqref="A1">
      <formula1>'ДДС настройки (для ввода сальдо'!$A$3:$A$12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CE5CD"/>
    <outlinePr summaryBelow="0" summaryRight="0"/>
  </sheetPr>
  <sheetViews>
    <sheetView workbookViewId="0"/>
  </sheetViews>
  <sheetFormatPr customHeight="1" defaultColWidth="14.43" defaultRowHeight="15.75"/>
  <cols>
    <col customWidth="1" min="1" max="1" width="31.43"/>
  </cols>
  <sheetData>
    <row r="1">
      <c r="A1" s="3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>
      <c r="A2" s="6" t="s">
        <v>3</v>
      </c>
      <c r="B2" s="8">
        <v>1.0</v>
      </c>
      <c r="C2" s="9">
        <v>2.0</v>
      </c>
      <c r="D2" s="9">
        <v>3.0</v>
      </c>
      <c r="E2" s="9">
        <v>4.0</v>
      </c>
      <c r="F2" s="9">
        <v>5.0</v>
      </c>
      <c r="G2" s="9">
        <v>6.0</v>
      </c>
      <c r="H2" s="9">
        <v>7.0</v>
      </c>
      <c r="I2" s="9">
        <v>8.0</v>
      </c>
      <c r="J2" s="9">
        <v>9.0</v>
      </c>
      <c r="K2" s="9">
        <v>10.0</v>
      </c>
      <c r="L2" s="9">
        <v>11.0</v>
      </c>
      <c r="M2" s="9">
        <v>12.0</v>
      </c>
    </row>
    <row r="3">
      <c r="A3" s="10" t="s">
        <v>5</v>
      </c>
      <c r="B3" s="13">
        <f>IF(B2 = 'ДДС настройки (для ввода сальдо'!$B$1, SUMIFS('ДДС настройки (для ввода сальдо'!$B:$B, 'ДДС настройки (для ввода сальдо'!$A:$A, $A$1), 0)</f>
        <v>814</v>
      </c>
      <c r="C3" s="13">
        <f>IF(C2 &gt; 'ДДС настройки (для ввода сальдо'!$B$1, B211, IF(C2 = 'ДДС настройки (для ввода сальдо'!$B$1, SUMIFS('ДДС настройки (для ввода сальдо'!$B:$B, 'ДДС настройки (для ввода сальдо'!$A:$A, $A$1), 0))</f>
        <v>814</v>
      </c>
      <c r="D3" s="13">
        <f>IF(D2 &gt; 'ДДС настройки (для ввода сальдо'!$B$1, C211, IF(D2 = 'ДДС настройки (для ввода сальдо'!$B$1, SUMIFS('ДДС настройки (для ввода сальдо'!$B:$B, 'ДДС настройки (для ввода сальдо'!$A:$A, $A$1), 0))</f>
        <v>-9186</v>
      </c>
      <c r="E3" s="13">
        <f>IF(E2 &gt; 'ДДС настройки (для ввода сальдо'!$B$1, D211, IF(E2 = 'ДДС настройки (для ввода сальдо'!$B$1, SUMIFS('ДДС настройки (для ввода сальдо'!$B:$B, 'ДДС настройки (для ввода сальдо'!$A:$A, $A$1), 0))</f>
        <v>-9186</v>
      </c>
      <c r="F3" s="13">
        <f>IF(F2 &gt; 'ДДС настройки (для ввода сальдо'!$B$1, E211, IF(F2 = 'ДДС настройки (для ввода сальдо'!$B$1, SUMIFS('ДДС настройки (для ввода сальдо'!$B:$B, 'ДДС настройки (для ввода сальдо'!$A:$A, $A$1), 0))</f>
        <v>-9186</v>
      </c>
      <c r="G3" s="13">
        <f>IF(G2 &gt; 'ДДС настройки (для ввода сальдо'!$B$1, F211, IF(G2 = 'ДДС настройки (для ввода сальдо'!$B$1, SUMIFS('ДДС настройки (для ввода сальдо'!$B:$B, 'ДДС настройки (для ввода сальдо'!$A:$A, $A$1), 0))</f>
        <v>30814</v>
      </c>
      <c r="H3" s="13">
        <f>IF(H2 &gt; 'ДДС настройки (для ввода сальдо'!$B$1, G211, IF(H2 = 'ДДС настройки (для ввода сальдо'!$B$1, SUMIFS('ДДС настройки (для ввода сальдо'!$B:$B, 'ДДС настройки (для ввода сальдо'!$A:$A, $A$1), 0))</f>
        <v>30814</v>
      </c>
      <c r="I3" s="13">
        <f>IF(I2 &gt; 'ДДС настройки (для ввода сальдо'!$B$1, H211, IF(I2 = 'ДДС настройки (для ввода сальдо'!$B$1, SUMIFS('ДДС настройки (для ввода сальдо'!$B:$B, 'ДДС настройки (для ввода сальдо'!$A:$A, $A$1), 0))</f>
        <v>30814</v>
      </c>
      <c r="J3" s="13">
        <f>IF(J2 &gt; 'ДДС настройки (для ввода сальдо'!$B$1, I211, IF(J2 = 'ДДС настройки (для ввода сальдо'!$B$1, SUMIFS('ДДС настройки (для ввода сальдо'!$B:$B, 'ДДС настройки (для ввода сальдо'!$A:$A, $A$1), 0))</f>
        <v>30814</v>
      </c>
      <c r="K3" s="13">
        <f>IF(K2 &gt; 'ДДС настройки (для ввода сальдо'!$B$1, J211, IF(K2 = 'ДДС настройки (для ввода сальдо'!$B$1, SUMIFS('ДДС настройки (для ввода сальдо'!$B:$B, 'ДДС настройки (для ввода сальдо'!$A:$A, $A$1), 0))</f>
        <v>30814</v>
      </c>
      <c r="L3" s="13">
        <f>IF(L2 &gt; 'ДДС настройки (для ввода сальдо'!$B$1, K211, IF(L2 = 'ДДС настройки (для ввода сальдо'!$B$1, SUMIFS('ДДС настройки (для ввода сальдо'!$B:$B, 'ДДС настройки (для ввода сальдо'!$A:$A, $A$1), 0))</f>
        <v>30814</v>
      </c>
      <c r="M3" s="13">
        <f>IF(M2 &gt; 'ДДС настройки (для ввода сальдо'!$B$1, L211, IF(M2 = 'ДДС настройки (для ввода сальдо'!$B$1, SUMIFS('ДДС настройки (для ввода сальдо'!$B:$B, 'ДДС настройки (для ввода сальдо'!$A:$A, $A$1), 0))</f>
        <v>30814</v>
      </c>
    </row>
    <row r="4">
      <c r="A4" s="52" t="s">
        <v>21</v>
      </c>
      <c r="B4" s="26">
        <f t="shared" ref="B4:M4" si="1">SUM(B5:B104)</f>
        <v>0</v>
      </c>
      <c r="C4" s="26">
        <f t="shared" si="1"/>
        <v>-10000</v>
      </c>
      <c r="D4" s="26">
        <f t="shared" si="1"/>
        <v>0</v>
      </c>
      <c r="E4" s="26">
        <f t="shared" si="1"/>
        <v>0</v>
      </c>
      <c r="F4" s="26">
        <f t="shared" si="1"/>
        <v>0</v>
      </c>
      <c r="G4" s="26">
        <f t="shared" si="1"/>
        <v>0</v>
      </c>
      <c r="H4" s="26">
        <f t="shared" si="1"/>
        <v>0</v>
      </c>
      <c r="I4" s="26">
        <f t="shared" si="1"/>
        <v>0</v>
      </c>
      <c r="J4" s="26">
        <f t="shared" si="1"/>
        <v>0</v>
      </c>
      <c r="K4" s="26">
        <f t="shared" si="1"/>
        <v>0</v>
      </c>
      <c r="L4" s="26">
        <f t="shared" si="1"/>
        <v>0</v>
      </c>
      <c r="M4" s="26">
        <f t="shared" si="1"/>
        <v>0</v>
      </c>
    </row>
    <row r="5">
      <c r="A5" s="30" t="str">
        <f>IFERROR(__xludf.DUMMYFUNCTION("FILTER({'ДДС статьи'!A:A}, {'ДДС статьи'!D:D} = ""Операционная"")"),"Поступления от клиента")</f>
        <v>Поступления от клиента</v>
      </c>
      <c r="B5" s="31">
        <f>SUMIFS('ДДС месяц'!$E:$E,'ДДС месяц'!$F:$F,$A$1,'ДДС месяц'!$J:$J,$A5,'ДДС месяц'!$C:$C,B$2)</f>
        <v>0</v>
      </c>
      <c r="C5" s="31">
        <f>SUMIFS('ДДС месяц'!$E:$E,'ДДС месяц'!$F:$F,$A$1,'ДДС месяц'!$J:$J,$A5,'ДДС месяц'!$C:$C,C$2)</f>
        <v>0</v>
      </c>
      <c r="D5" s="31">
        <f>SUMIFS('ДДС месяц'!$E:$E,'ДДС месяц'!$F:$F,$A$1,'ДДС месяц'!$J:$J,$A5,'ДДС месяц'!$C:$C,D$2)</f>
        <v>0</v>
      </c>
      <c r="E5" s="31">
        <f>SUMIFS('ДДС месяц'!$E:$E,'ДДС месяц'!$F:$F,$A$1,'ДДС месяц'!$J:$J,$A5,'ДДС месяц'!$C:$C,E$2)</f>
        <v>0</v>
      </c>
      <c r="F5" s="31">
        <f>SUMIFS('ДДС месяц'!$E:$E,'ДДС месяц'!$F:$F,$A$1,'ДДС месяц'!$J:$J,$A5,'ДДС месяц'!$C:$C,F$2)</f>
        <v>0</v>
      </c>
      <c r="G5" s="31">
        <f>SUMIFS('ДДС месяц'!$E:$E,'ДДС месяц'!$F:$F,$A$1,'ДДС месяц'!$J:$J,$A5,'ДДС месяц'!$C:$C,G$2)</f>
        <v>0</v>
      </c>
      <c r="H5" s="31">
        <f>SUMIFS('ДДС месяц'!$E:$E,'ДДС месяц'!$F:$F,$A$1,'ДДС месяц'!$J:$J,$A5,'ДДС месяц'!$C:$C,H$2)</f>
        <v>0</v>
      </c>
      <c r="I5" s="31">
        <f>SUMIFS('ДДС месяц'!$E:$E,'ДДС месяц'!$F:$F,$A$1,'ДДС месяц'!$J:$J,$A5,'ДДС месяц'!$C:$C,I$2)</f>
        <v>0</v>
      </c>
      <c r="J5" s="31">
        <f>SUMIFS('ДДС месяц'!$E:$E,'ДДС месяц'!$F:$F,$A$1,'ДДС месяц'!$J:$J,$A5,'ДДС месяц'!$C:$C,J$2)</f>
        <v>0</v>
      </c>
      <c r="K5" s="31">
        <f>SUMIFS('ДДС месяц'!$E:$E,'ДДС месяц'!$F:$F,$A$1,'ДДС месяц'!$J:$J,$A5,'ДДС месяц'!$C:$C,K$2)</f>
        <v>0</v>
      </c>
      <c r="L5" s="31">
        <f>SUMIFS('ДДС месяц'!$E:$E,'ДДС месяц'!$F:$F,$A$1,'ДДС месяц'!$J:$J,$A5,'ДДС месяц'!$C:$C,L$2)</f>
        <v>0</v>
      </c>
      <c r="M5" s="31">
        <f>SUMIFS('ДДС месяц'!$E:$E,'ДДС месяц'!$F:$F,$A$1,'ДДС месяц'!$J:$J,$A5,'ДДС месяц'!$C:$C,M$2)</f>
        <v>0</v>
      </c>
    </row>
    <row r="6">
      <c r="A6" s="30" t="str">
        <f>IFERROR(__xludf.DUMMYFUNCTION("""COMPUTED_VALUE"""),"Прочие поступления")</f>
        <v>Прочие поступления</v>
      </c>
      <c r="B6" s="31">
        <f>SUMIFS('ДДС месяц'!$E:$E,'ДДС месяц'!$F:$F,$A$1,'ДДС месяц'!$J:$J,$A6,'ДДС месяц'!$C:$C,B$2)</f>
        <v>0</v>
      </c>
      <c r="C6" s="31">
        <f>SUMIFS('ДДС месяц'!$E:$E,'ДДС месяц'!$F:$F,$A$1,'ДДС месяц'!$J:$J,$A6,'ДДС месяц'!$C:$C,C$2)</f>
        <v>0</v>
      </c>
      <c r="D6" s="31">
        <f>SUMIFS('ДДС месяц'!$E:$E,'ДДС месяц'!$F:$F,$A$1,'ДДС месяц'!$J:$J,$A6,'ДДС месяц'!$C:$C,D$2)</f>
        <v>0</v>
      </c>
      <c r="E6" s="31">
        <f>SUMIFS('ДДС месяц'!$E:$E,'ДДС месяц'!$F:$F,$A$1,'ДДС месяц'!$J:$J,$A6,'ДДС месяц'!$C:$C,E$2)</f>
        <v>0</v>
      </c>
      <c r="F6" s="31">
        <f>SUMIFS('ДДС месяц'!$E:$E,'ДДС месяц'!$F:$F,$A$1,'ДДС месяц'!$J:$J,$A6,'ДДС месяц'!$C:$C,F$2)</f>
        <v>0</v>
      </c>
      <c r="G6" s="31">
        <f>SUMIFS('ДДС месяц'!$E:$E,'ДДС месяц'!$F:$F,$A$1,'ДДС месяц'!$J:$J,$A6,'ДДС месяц'!$C:$C,G$2)</f>
        <v>0</v>
      </c>
      <c r="H6" s="31">
        <f>SUMIFS('ДДС месяц'!$E:$E,'ДДС месяц'!$F:$F,$A$1,'ДДС месяц'!$J:$J,$A6,'ДДС месяц'!$C:$C,H$2)</f>
        <v>0</v>
      </c>
      <c r="I6" s="31">
        <f>SUMIFS('ДДС месяц'!$E:$E,'ДДС месяц'!$F:$F,$A$1,'ДДС месяц'!$J:$J,$A6,'ДДС месяц'!$C:$C,I$2)</f>
        <v>0</v>
      </c>
      <c r="J6" s="31">
        <f>SUMIFS('ДДС месяц'!$E:$E,'ДДС месяц'!$F:$F,$A$1,'ДДС месяц'!$J:$J,$A6,'ДДС месяц'!$C:$C,J$2)</f>
        <v>0</v>
      </c>
      <c r="K6" s="31">
        <f>SUMIFS('ДДС месяц'!$E:$E,'ДДС месяц'!$F:$F,$A$1,'ДДС месяц'!$J:$J,$A6,'ДДС месяц'!$C:$C,K$2)</f>
        <v>0</v>
      </c>
      <c r="L6" s="31">
        <f>SUMIFS('ДДС месяц'!$E:$E,'ДДС месяц'!$F:$F,$A$1,'ДДС месяц'!$J:$J,$A6,'ДДС месяц'!$C:$C,L$2)</f>
        <v>0</v>
      </c>
      <c r="M6" s="31">
        <f>SUMIFS('ДДС месяц'!$E:$E,'ДДС месяц'!$F:$F,$A$1,'ДДС месяц'!$J:$J,$A6,'ДДС месяц'!$C:$C,M$2)</f>
        <v>0</v>
      </c>
    </row>
    <row r="7">
      <c r="A7" s="30" t="str">
        <f>IFERROR(__xludf.DUMMYFUNCTION("""COMPUTED_VALUE"""),"Закупка товара")</f>
        <v>Закупка товара</v>
      </c>
      <c r="B7" s="31">
        <f>SUMIFS('ДДС месяц'!$E:$E,'ДДС месяц'!$F:$F,$A$1,'ДДС месяц'!$J:$J,$A7,'ДДС месяц'!$C:$C,B$2)</f>
        <v>0</v>
      </c>
      <c r="C7" s="31">
        <f>SUMIFS('ДДС месяц'!$E:$E,'ДДС месяц'!$F:$F,$A$1,'ДДС месяц'!$J:$J,$A7,'ДДС месяц'!$C:$C,C$2)</f>
        <v>0</v>
      </c>
      <c r="D7" s="31">
        <f>SUMIFS('ДДС месяц'!$E:$E,'ДДС месяц'!$F:$F,$A$1,'ДДС месяц'!$J:$J,$A7,'ДДС месяц'!$C:$C,D$2)</f>
        <v>0</v>
      </c>
      <c r="E7" s="31">
        <f>SUMIFS('ДДС месяц'!$E:$E,'ДДС месяц'!$F:$F,$A$1,'ДДС месяц'!$J:$J,$A7,'ДДС месяц'!$C:$C,E$2)</f>
        <v>0</v>
      </c>
      <c r="F7" s="31">
        <f>SUMIFS('ДДС месяц'!$E:$E,'ДДС месяц'!$F:$F,$A$1,'ДДС месяц'!$J:$J,$A7,'ДДС месяц'!$C:$C,F$2)</f>
        <v>0</v>
      </c>
      <c r="G7" s="31">
        <f>SUMIFS('ДДС месяц'!$E:$E,'ДДС месяц'!$F:$F,$A$1,'ДДС месяц'!$J:$J,$A7,'ДДС месяц'!$C:$C,G$2)</f>
        <v>0</v>
      </c>
      <c r="H7" s="31">
        <f>SUMIFS('ДДС месяц'!$E:$E,'ДДС месяц'!$F:$F,$A$1,'ДДС месяц'!$J:$J,$A7,'ДДС месяц'!$C:$C,H$2)</f>
        <v>0</v>
      </c>
      <c r="I7" s="31">
        <f>SUMIFS('ДДС месяц'!$E:$E,'ДДС месяц'!$F:$F,$A$1,'ДДС месяц'!$J:$J,$A7,'ДДС месяц'!$C:$C,I$2)</f>
        <v>0</v>
      </c>
      <c r="J7" s="31">
        <f>SUMIFS('ДДС месяц'!$E:$E,'ДДС месяц'!$F:$F,$A$1,'ДДС месяц'!$J:$J,$A7,'ДДС месяц'!$C:$C,J$2)</f>
        <v>0</v>
      </c>
      <c r="K7" s="31">
        <f>SUMIFS('ДДС месяц'!$E:$E,'ДДС месяц'!$F:$F,$A$1,'ДДС месяц'!$J:$J,$A7,'ДДС месяц'!$C:$C,K$2)</f>
        <v>0</v>
      </c>
      <c r="L7" s="31">
        <f>SUMIFS('ДДС месяц'!$E:$E,'ДДС месяц'!$F:$F,$A$1,'ДДС месяц'!$J:$J,$A7,'ДДС месяц'!$C:$C,L$2)</f>
        <v>0</v>
      </c>
      <c r="M7" s="31">
        <f>SUMIFS('ДДС месяц'!$E:$E,'ДДС месяц'!$F:$F,$A$1,'ДДС месяц'!$J:$J,$A7,'ДДС месяц'!$C:$C,M$2)</f>
        <v>0</v>
      </c>
    </row>
    <row r="8">
      <c r="A8" s="30" t="str">
        <f>IFERROR(__xludf.DUMMYFUNCTION("""COMPUTED_VALUE"""),"Таможня")</f>
        <v>Таможня</v>
      </c>
      <c r="B8" s="31">
        <f>SUMIFS('ДДС месяц'!$E:$E,'ДДС месяц'!$F:$F,$A$1,'ДДС месяц'!$J:$J,$A8,'ДДС месяц'!$C:$C,B$2)</f>
        <v>0</v>
      </c>
      <c r="C8" s="31">
        <f>SUMIFS('ДДС месяц'!$E:$E,'ДДС месяц'!$F:$F,$A$1,'ДДС месяц'!$J:$J,$A8,'ДДС месяц'!$C:$C,C$2)</f>
        <v>-10000</v>
      </c>
      <c r="D8" s="31">
        <f>SUMIFS('ДДС месяц'!$E:$E,'ДДС месяц'!$F:$F,$A$1,'ДДС месяц'!$J:$J,$A8,'ДДС месяц'!$C:$C,D$2)</f>
        <v>0</v>
      </c>
      <c r="E8" s="31">
        <f>SUMIFS('ДДС месяц'!$E:$E,'ДДС месяц'!$F:$F,$A$1,'ДДС месяц'!$J:$J,$A8,'ДДС месяц'!$C:$C,E$2)</f>
        <v>0</v>
      </c>
      <c r="F8" s="31">
        <f>SUMIFS('ДДС месяц'!$E:$E,'ДДС месяц'!$F:$F,$A$1,'ДДС месяц'!$J:$J,$A8,'ДДС месяц'!$C:$C,F$2)</f>
        <v>0</v>
      </c>
      <c r="G8" s="31">
        <f>SUMIFS('ДДС месяц'!$E:$E,'ДДС месяц'!$F:$F,$A$1,'ДДС месяц'!$J:$J,$A8,'ДДС месяц'!$C:$C,G$2)</f>
        <v>0</v>
      </c>
      <c r="H8" s="31">
        <f>SUMIFS('ДДС месяц'!$E:$E,'ДДС месяц'!$F:$F,$A$1,'ДДС месяц'!$J:$J,$A8,'ДДС месяц'!$C:$C,H$2)</f>
        <v>0</v>
      </c>
      <c r="I8" s="31">
        <f>SUMIFS('ДДС месяц'!$E:$E,'ДДС месяц'!$F:$F,$A$1,'ДДС месяц'!$J:$J,$A8,'ДДС месяц'!$C:$C,I$2)</f>
        <v>0</v>
      </c>
      <c r="J8" s="31">
        <f>SUMIFS('ДДС месяц'!$E:$E,'ДДС месяц'!$F:$F,$A$1,'ДДС месяц'!$J:$J,$A8,'ДДС месяц'!$C:$C,J$2)</f>
        <v>0</v>
      </c>
      <c r="K8" s="31">
        <f>SUMIFS('ДДС месяц'!$E:$E,'ДДС месяц'!$F:$F,$A$1,'ДДС месяц'!$J:$J,$A8,'ДДС месяц'!$C:$C,K$2)</f>
        <v>0</v>
      </c>
      <c r="L8" s="31">
        <f>SUMIFS('ДДС месяц'!$E:$E,'ДДС месяц'!$F:$F,$A$1,'ДДС месяц'!$J:$J,$A8,'ДДС месяц'!$C:$C,L$2)</f>
        <v>0</v>
      </c>
      <c r="M8" s="31">
        <f>SUMIFS('ДДС месяц'!$E:$E,'ДДС месяц'!$F:$F,$A$1,'ДДС месяц'!$J:$J,$A8,'ДДС месяц'!$C:$C,M$2)</f>
        <v>0</v>
      </c>
    </row>
    <row r="9">
      <c r="A9" s="30" t="str">
        <f>IFERROR(__xludf.DUMMYFUNCTION("""COMPUTED_VALUE"""),"НДС")</f>
        <v>НДС</v>
      </c>
      <c r="B9" s="31">
        <f>SUMIFS('ДДС месяц'!$E:$E,'ДДС месяц'!$F:$F,$A$1,'ДДС месяц'!$J:$J,$A9,'ДДС месяц'!$C:$C,B$2)</f>
        <v>0</v>
      </c>
      <c r="C9" s="31">
        <f>SUMIFS('ДДС месяц'!$E:$E,'ДДС месяц'!$F:$F,$A$1,'ДДС месяц'!$J:$J,$A9,'ДДС месяц'!$C:$C,C$2)</f>
        <v>0</v>
      </c>
      <c r="D9" s="31">
        <f>SUMIFS('ДДС месяц'!$E:$E,'ДДС месяц'!$F:$F,$A$1,'ДДС месяц'!$J:$J,$A9,'ДДС месяц'!$C:$C,D$2)</f>
        <v>0</v>
      </c>
      <c r="E9" s="31">
        <f>SUMIFS('ДДС месяц'!$E:$E,'ДДС месяц'!$F:$F,$A$1,'ДДС месяц'!$J:$J,$A9,'ДДС месяц'!$C:$C,E$2)</f>
        <v>0</v>
      </c>
      <c r="F9" s="31">
        <f>SUMIFS('ДДС месяц'!$E:$E,'ДДС месяц'!$F:$F,$A$1,'ДДС месяц'!$J:$J,$A9,'ДДС месяц'!$C:$C,F$2)</f>
        <v>0</v>
      </c>
      <c r="G9" s="31">
        <f>SUMIFS('ДДС месяц'!$E:$E,'ДДС месяц'!$F:$F,$A$1,'ДДС месяц'!$J:$J,$A9,'ДДС месяц'!$C:$C,G$2)</f>
        <v>0</v>
      </c>
      <c r="H9" s="31">
        <f>SUMIFS('ДДС месяц'!$E:$E,'ДДС месяц'!$F:$F,$A$1,'ДДС месяц'!$J:$J,$A9,'ДДС месяц'!$C:$C,H$2)</f>
        <v>0</v>
      </c>
      <c r="I9" s="31">
        <f>SUMIFS('ДДС месяц'!$E:$E,'ДДС месяц'!$F:$F,$A$1,'ДДС месяц'!$J:$J,$A9,'ДДС месяц'!$C:$C,I$2)</f>
        <v>0</v>
      </c>
      <c r="J9" s="31">
        <f>SUMIFS('ДДС месяц'!$E:$E,'ДДС месяц'!$F:$F,$A$1,'ДДС месяц'!$J:$J,$A9,'ДДС месяц'!$C:$C,J$2)</f>
        <v>0</v>
      </c>
      <c r="K9" s="31">
        <f>SUMIFS('ДДС месяц'!$E:$E,'ДДС месяц'!$F:$F,$A$1,'ДДС месяц'!$J:$J,$A9,'ДДС месяц'!$C:$C,K$2)</f>
        <v>0</v>
      </c>
      <c r="L9" s="31">
        <f>SUMIFS('ДДС месяц'!$E:$E,'ДДС месяц'!$F:$F,$A$1,'ДДС месяц'!$J:$J,$A9,'ДДС месяц'!$C:$C,L$2)</f>
        <v>0</v>
      </c>
      <c r="M9" s="31">
        <f>SUMIFS('ДДС месяц'!$E:$E,'ДДС месяц'!$F:$F,$A$1,'ДДС месяц'!$J:$J,$A9,'ДДС месяц'!$C:$C,M$2)</f>
        <v>0</v>
      </c>
    </row>
    <row r="10">
      <c r="A10" s="30" t="str">
        <f>IFERROR(__xludf.DUMMYFUNCTION("""COMPUTED_VALUE"""),"Логистика")</f>
        <v>Логистика</v>
      </c>
      <c r="B10" s="31">
        <f>SUMIFS('ДДС месяц'!$E:$E,'ДДС месяц'!$F:$F,$A$1,'ДДС месяц'!$J:$J,$A10,'ДДС месяц'!$C:$C,B$2)</f>
        <v>0</v>
      </c>
      <c r="C10" s="31">
        <f>SUMIFS('ДДС месяц'!$E:$E,'ДДС месяц'!$F:$F,$A$1,'ДДС месяц'!$J:$J,$A10,'ДДС месяц'!$C:$C,C$2)</f>
        <v>0</v>
      </c>
      <c r="D10" s="31">
        <f>SUMIFS('ДДС месяц'!$E:$E,'ДДС месяц'!$F:$F,$A$1,'ДДС месяц'!$J:$J,$A10,'ДДС месяц'!$C:$C,D$2)</f>
        <v>0</v>
      </c>
      <c r="E10" s="31">
        <f>SUMIFS('ДДС месяц'!$E:$E,'ДДС месяц'!$F:$F,$A$1,'ДДС месяц'!$J:$J,$A10,'ДДС месяц'!$C:$C,E$2)</f>
        <v>0</v>
      </c>
      <c r="F10" s="31">
        <f>SUMIFS('ДДС месяц'!$E:$E,'ДДС месяц'!$F:$F,$A$1,'ДДС месяц'!$J:$J,$A10,'ДДС месяц'!$C:$C,F$2)</f>
        <v>0</v>
      </c>
      <c r="G10" s="31">
        <f>SUMIFS('ДДС месяц'!$E:$E,'ДДС месяц'!$F:$F,$A$1,'ДДС месяц'!$J:$J,$A10,'ДДС месяц'!$C:$C,G$2)</f>
        <v>0</v>
      </c>
      <c r="H10" s="31">
        <f>SUMIFS('ДДС месяц'!$E:$E,'ДДС месяц'!$F:$F,$A$1,'ДДС месяц'!$J:$J,$A10,'ДДС месяц'!$C:$C,H$2)</f>
        <v>0</v>
      </c>
      <c r="I10" s="31">
        <f>SUMIFS('ДДС месяц'!$E:$E,'ДДС месяц'!$F:$F,$A$1,'ДДС месяц'!$J:$J,$A10,'ДДС месяц'!$C:$C,I$2)</f>
        <v>0</v>
      </c>
      <c r="J10" s="31">
        <f>SUMIFS('ДДС месяц'!$E:$E,'ДДС месяц'!$F:$F,$A$1,'ДДС месяц'!$J:$J,$A10,'ДДС месяц'!$C:$C,J$2)</f>
        <v>0</v>
      </c>
      <c r="K10" s="31">
        <f>SUMIFS('ДДС месяц'!$E:$E,'ДДС месяц'!$F:$F,$A$1,'ДДС месяц'!$J:$J,$A10,'ДДС месяц'!$C:$C,K$2)</f>
        <v>0</v>
      </c>
      <c r="L10" s="31">
        <f>SUMIFS('ДДС месяц'!$E:$E,'ДДС месяц'!$F:$F,$A$1,'ДДС месяц'!$J:$J,$A10,'ДДС месяц'!$C:$C,L$2)</f>
        <v>0</v>
      </c>
      <c r="M10" s="31">
        <f>SUMIFS('ДДС месяц'!$E:$E,'ДДС месяц'!$F:$F,$A$1,'ДДС месяц'!$J:$J,$A10,'ДДС месяц'!$C:$C,M$2)</f>
        <v>0</v>
      </c>
    </row>
    <row r="11">
      <c r="A11" s="30" t="str">
        <f>IFERROR(__xludf.DUMMYFUNCTION("""COMPUTED_VALUE"""),"Фулфилмент")</f>
        <v>Фулфилмент</v>
      </c>
      <c r="B11" s="31">
        <f>SUMIFS('ДДС месяц'!$E:$E,'ДДС месяц'!$F:$F,$A$1,'ДДС месяц'!$J:$J,$A11,'ДДС месяц'!$C:$C,B$2)</f>
        <v>0</v>
      </c>
      <c r="C11" s="31">
        <f>SUMIFS('ДДС месяц'!$E:$E,'ДДС месяц'!$F:$F,$A$1,'ДДС месяц'!$J:$J,$A11,'ДДС месяц'!$C:$C,C$2)</f>
        <v>0</v>
      </c>
      <c r="D11" s="31">
        <f>SUMIFS('ДДС месяц'!$E:$E,'ДДС месяц'!$F:$F,$A$1,'ДДС месяц'!$J:$J,$A11,'ДДС месяц'!$C:$C,D$2)</f>
        <v>0</v>
      </c>
      <c r="E11" s="31">
        <f>SUMIFS('ДДС месяц'!$E:$E,'ДДС месяц'!$F:$F,$A$1,'ДДС месяц'!$J:$J,$A11,'ДДС месяц'!$C:$C,E$2)</f>
        <v>0</v>
      </c>
      <c r="F11" s="31">
        <f>SUMIFS('ДДС месяц'!$E:$E,'ДДС месяц'!$F:$F,$A$1,'ДДС месяц'!$J:$J,$A11,'ДДС месяц'!$C:$C,F$2)</f>
        <v>0</v>
      </c>
      <c r="G11" s="31">
        <f>SUMIFS('ДДС месяц'!$E:$E,'ДДС месяц'!$F:$F,$A$1,'ДДС месяц'!$J:$J,$A11,'ДДС месяц'!$C:$C,G$2)</f>
        <v>0</v>
      </c>
      <c r="H11" s="31">
        <f>SUMIFS('ДДС месяц'!$E:$E,'ДДС месяц'!$F:$F,$A$1,'ДДС месяц'!$J:$J,$A11,'ДДС месяц'!$C:$C,H$2)</f>
        <v>0</v>
      </c>
      <c r="I11" s="31">
        <f>SUMIFS('ДДС месяц'!$E:$E,'ДДС месяц'!$F:$F,$A$1,'ДДС месяц'!$J:$J,$A11,'ДДС месяц'!$C:$C,I$2)</f>
        <v>0</v>
      </c>
      <c r="J11" s="31">
        <f>SUMIFS('ДДС месяц'!$E:$E,'ДДС месяц'!$F:$F,$A$1,'ДДС месяц'!$J:$J,$A11,'ДДС месяц'!$C:$C,J$2)</f>
        <v>0</v>
      </c>
      <c r="K11" s="31">
        <f>SUMIFS('ДДС месяц'!$E:$E,'ДДС месяц'!$F:$F,$A$1,'ДДС месяц'!$J:$J,$A11,'ДДС месяц'!$C:$C,K$2)</f>
        <v>0</v>
      </c>
      <c r="L11" s="31">
        <f>SUMIFS('ДДС месяц'!$E:$E,'ДДС месяц'!$F:$F,$A$1,'ДДС месяц'!$J:$J,$A11,'ДДС месяц'!$C:$C,L$2)</f>
        <v>0</v>
      </c>
      <c r="M11" s="31">
        <f>SUMIFS('ДДС месяц'!$E:$E,'ДДС месяц'!$F:$F,$A$1,'ДДС месяц'!$J:$J,$A11,'ДДС месяц'!$C:$C,M$2)</f>
        <v>0</v>
      </c>
    </row>
    <row r="12">
      <c r="A12" s="30" t="str">
        <f>IFERROR(__xludf.DUMMYFUNCTION("""COMPUTED_VALUE"""),"Возврат ошибочных оплат")</f>
        <v>Возврат ошибочных оплат</v>
      </c>
      <c r="B12" s="31">
        <f>SUMIFS('ДДС месяц'!$E:$E,'ДДС месяц'!$F:$F,$A$1,'ДДС месяц'!$J:$J,$A12,'ДДС месяц'!$C:$C,B$2)</f>
        <v>0</v>
      </c>
      <c r="C12" s="31">
        <f>SUMIFS('ДДС месяц'!$E:$E,'ДДС месяц'!$F:$F,$A$1,'ДДС месяц'!$J:$J,$A12,'ДДС месяц'!$C:$C,C$2)</f>
        <v>0</v>
      </c>
      <c r="D12" s="31">
        <f>SUMIFS('ДДС месяц'!$E:$E,'ДДС месяц'!$F:$F,$A$1,'ДДС месяц'!$J:$J,$A12,'ДДС месяц'!$C:$C,D$2)</f>
        <v>0</v>
      </c>
      <c r="E12" s="31">
        <f>SUMIFS('ДДС месяц'!$E:$E,'ДДС месяц'!$F:$F,$A$1,'ДДС месяц'!$J:$J,$A12,'ДДС месяц'!$C:$C,E$2)</f>
        <v>0</v>
      </c>
      <c r="F12" s="31">
        <f>SUMIFS('ДДС месяц'!$E:$E,'ДДС месяц'!$F:$F,$A$1,'ДДС месяц'!$J:$J,$A12,'ДДС месяц'!$C:$C,F$2)</f>
        <v>0</v>
      </c>
      <c r="G12" s="31">
        <f>SUMIFS('ДДС месяц'!$E:$E,'ДДС месяц'!$F:$F,$A$1,'ДДС месяц'!$J:$J,$A12,'ДДС месяц'!$C:$C,G$2)</f>
        <v>0</v>
      </c>
      <c r="H12" s="31">
        <f>SUMIFS('ДДС месяц'!$E:$E,'ДДС месяц'!$F:$F,$A$1,'ДДС месяц'!$J:$J,$A12,'ДДС месяц'!$C:$C,H$2)</f>
        <v>0</v>
      </c>
      <c r="I12" s="31">
        <f>SUMIFS('ДДС месяц'!$E:$E,'ДДС месяц'!$F:$F,$A$1,'ДДС месяц'!$J:$J,$A12,'ДДС месяц'!$C:$C,I$2)</f>
        <v>0</v>
      </c>
      <c r="J12" s="31">
        <f>SUMIFS('ДДС месяц'!$E:$E,'ДДС месяц'!$F:$F,$A$1,'ДДС месяц'!$J:$J,$A12,'ДДС месяц'!$C:$C,J$2)</f>
        <v>0</v>
      </c>
      <c r="K12" s="31">
        <f>SUMIFS('ДДС месяц'!$E:$E,'ДДС месяц'!$F:$F,$A$1,'ДДС месяц'!$J:$J,$A12,'ДДС месяц'!$C:$C,K$2)</f>
        <v>0</v>
      </c>
      <c r="L12" s="31">
        <f>SUMIFS('ДДС месяц'!$E:$E,'ДДС месяц'!$F:$F,$A$1,'ДДС месяц'!$J:$J,$A12,'ДДС месяц'!$C:$C,L$2)</f>
        <v>0</v>
      </c>
      <c r="M12" s="31">
        <f>SUMIFS('ДДС месяц'!$E:$E,'ДДС месяц'!$F:$F,$A$1,'ДДС месяц'!$J:$J,$A12,'ДДС месяц'!$C:$C,M$2)</f>
        <v>0</v>
      </c>
    </row>
    <row r="13">
      <c r="A13" s="30" t="str">
        <f>IFERROR(__xludf.DUMMYFUNCTION("""COMPUTED_VALUE"""),"Аренда и обслуживание офиса")</f>
        <v>Аренда и обслуживание офиса</v>
      </c>
      <c r="B13" s="31">
        <f>SUMIFS('ДДС месяц'!$E:$E,'ДДС месяц'!$F:$F,$A$1,'ДДС месяц'!$J:$J,$A13,'ДДС месяц'!$C:$C,B$2)</f>
        <v>0</v>
      </c>
      <c r="C13" s="31">
        <f>SUMIFS('ДДС месяц'!$E:$E,'ДДС месяц'!$F:$F,$A$1,'ДДС месяц'!$J:$J,$A13,'ДДС месяц'!$C:$C,C$2)</f>
        <v>0</v>
      </c>
      <c r="D13" s="31">
        <f>SUMIFS('ДДС месяц'!$E:$E,'ДДС месяц'!$F:$F,$A$1,'ДДС месяц'!$J:$J,$A13,'ДДС месяц'!$C:$C,D$2)</f>
        <v>0</v>
      </c>
      <c r="E13" s="31">
        <f>SUMIFS('ДДС месяц'!$E:$E,'ДДС месяц'!$F:$F,$A$1,'ДДС месяц'!$J:$J,$A13,'ДДС месяц'!$C:$C,E$2)</f>
        <v>0</v>
      </c>
      <c r="F13" s="31">
        <f>SUMIFS('ДДС месяц'!$E:$E,'ДДС месяц'!$F:$F,$A$1,'ДДС месяц'!$J:$J,$A13,'ДДС месяц'!$C:$C,F$2)</f>
        <v>0</v>
      </c>
      <c r="G13" s="31">
        <f>SUMIFS('ДДС месяц'!$E:$E,'ДДС месяц'!$F:$F,$A$1,'ДДС месяц'!$J:$J,$A13,'ДДС месяц'!$C:$C,G$2)</f>
        <v>0</v>
      </c>
      <c r="H13" s="31">
        <f>SUMIFS('ДДС месяц'!$E:$E,'ДДС месяц'!$F:$F,$A$1,'ДДС месяц'!$J:$J,$A13,'ДДС месяц'!$C:$C,H$2)</f>
        <v>0</v>
      </c>
      <c r="I13" s="31">
        <f>SUMIFS('ДДС месяц'!$E:$E,'ДДС месяц'!$F:$F,$A$1,'ДДС месяц'!$J:$J,$A13,'ДДС месяц'!$C:$C,I$2)</f>
        <v>0</v>
      </c>
      <c r="J13" s="31">
        <f>SUMIFS('ДДС месяц'!$E:$E,'ДДС месяц'!$F:$F,$A$1,'ДДС месяц'!$J:$J,$A13,'ДДС месяц'!$C:$C,J$2)</f>
        <v>0</v>
      </c>
      <c r="K13" s="31">
        <f>SUMIFS('ДДС месяц'!$E:$E,'ДДС месяц'!$F:$F,$A$1,'ДДС месяц'!$J:$J,$A13,'ДДС месяц'!$C:$C,K$2)</f>
        <v>0</v>
      </c>
      <c r="L13" s="31">
        <f>SUMIFS('ДДС месяц'!$E:$E,'ДДС месяц'!$F:$F,$A$1,'ДДС месяц'!$J:$J,$A13,'ДДС месяц'!$C:$C,L$2)</f>
        <v>0</v>
      </c>
      <c r="M13" s="31">
        <f>SUMIFS('ДДС месяц'!$E:$E,'ДДС месяц'!$F:$F,$A$1,'ДДС месяц'!$J:$J,$A13,'ДДС месяц'!$C:$C,M$2)</f>
        <v>0</v>
      </c>
    </row>
    <row r="14">
      <c r="A14" s="30" t="str">
        <f>IFERROR(__xludf.DUMMYFUNCTION("""COMPUTED_VALUE"""),"Зарплата адм-х сотрудников")</f>
        <v>Зарплата адм-х сотрудников</v>
      </c>
      <c r="B14" s="31">
        <f>SUMIFS('ДДС месяц'!$E:$E,'ДДС месяц'!$F:$F,$A$1,'ДДС месяц'!$J:$J,$A14,'ДДС месяц'!$C:$C,B$2)</f>
        <v>0</v>
      </c>
      <c r="C14" s="31">
        <f>SUMIFS('ДДС месяц'!$E:$E,'ДДС месяц'!$F:$F,$A$1,'ДДС месяц'!$J:$J,$A14,'ДДС месяц'!$C:$C,C$2)</f>
        <v>0</v>
      </c>
      <c r="D14" s="31">
        <f>SUMIFS('ДДС месяц'!$E:$E,'ДДС месяц'!$F:$F,$A$1,'ДДС месяц'!$J:$J,$A14,'ДДС месяц'!$C:$C,D$2)</f>
        <v>0</v>
      </c>
      <c r="E14" s="31">
        <f>SUMIFS('ДДС месяц'!$E:$E,'ДДС месяц'!$F:$F,$A$1,'ДДС месяц'!$J:$J,$A14,'ДДС месяц'!$C:$C,E$2)</f>
        <v>0</v>
      </c>
      <c r="F14" s="31">
        <f>SUMIFS('ДДС месяц'!$E:$E,'ДДС месяц'!$F:$F,$A$1,'ДДС месяц'!$J:$J,$A14,'ДДС месяц'!$C:$C,F$2)</f>
        <v>0</v>
      </c>
      <c r="G14" s="31">
        <f>SUMIFS('ДДС месяц'!$E:$E,'ДДС месяц'!$F:$F,$A$1,'ДДС месяц'!$J:$J,$A14,'ДДС месяц'!$C:$C,G$2)</f>
        <v>0</v>
      </c>
      <c r="H14" s="31">
        <f>SUMIFS('ДДС месяц'!$E:$E,'ДДС месяц'!$F:$F,$A$1,'ДДС месяц'!$J:$J,$A14,'ДДС месяц'!$C:$C,H$2)</f>
        <v>0</v>
      </c>
      <c r="I14" s="31">
        <f>SUMIFS('ДДС месяц'!$E:$E,'ДДС месяц'!$F:$F,$A$1,'ДДС месяц'!$J:$J,$A14,'ДДС месяц'!$C:$C,I$2)</f>
        <v>0</v>
      </c>
      <c r="J14" s="31">
        <f>SUMIFS('ДДС месяц'!$E:$E,'ДДС месяц'!$F:$F,$A$1,'ДДС месяц'!$J:$J,$A14,'ДДС месяц'!$C:$C,J$2)</f>
        <v>0</v>
      </c>
      <c r="K14" s="31">
        <f>SUMIFS('ДДС месяц'!$E:$E,'ДДС месяц'!$F:$F,$A$1,'ДДС месяц'!$J:$J,$A14,'ДДС месяц'!$C:$C,K$2)</f>
        <v>0</v>
      </c>
      <c r="L14" s="31">
        <f>SUMIFS('ДДС месяц'!$E:$E,'ДДС месяц'!$F:$F,$A$1,'ДДС месяц'!$J:$J,$A14,'ДДС месяц'!$C:$C,L$2)</f>
        <v>0</v>
      </c>
      <c r="M14" s="31">
        <f>SUMIFS('ДДС месяц'!$E:$E,'ДДС месяц'!$F:$F,$A$1,'ДДС месяц'!$J:$J,$A14,'ДДС месяц'!$C:$C,M$2)</f>
        <v>0</v>
      </c>
    </row>
    <row r="15">
      <c r="A15" s="30" t="str">
        <f>IFERROR(__xludf.DUMMYFUNCTION("""COMPUTED_VALUE"""),"Прочие поставщики и подрядчики")</f>
        <v>Прочие поставщики и подрядчики</v>
      </c>
      <c r="B15" s="31">
        <f>SUMIFS('ДДС месяц'!$E:$E,'ДДС месяц'!$F:$F,$A$1,'ДДС месяц'!$J:$J,$A15,'ДДС месяц'!$C:$C,B$2)</f>
        <v>0</v>
      </c>
      <c r="C15" s="31">
        <f>SUMIFS('ДДС месяц'!$E:$E,'ДДС месяц'!$F:$F,$A$1,'ДДС месяц'!$J:$J,$A15,'ДДС месяц'!$C:$C,C$2)</f>
        <v>0</v>
      </c>
      <c r="D15" s="31">
        <f>SUMIFS('ДДС месяц'!$E:$E,'ДДС месяц'!$F:$F,$A$1,'ДДС месяц'!$J:$J,$A15,'ДДС месяц'!$C:$C,D$2)</f>
        <v>0</v>
      </c>
      <c r="E15" s="31">
        <f>SUMIFS('ДДС месяц'!$E:$E,'ДДС месяц'!$F:$F,$A$1,'ДДС месяц'!$J:$J,$A15,'ДДС месяц'!$C:$C,E$2)</f>
        <v>0</v>
      </c>
      <c r="F15" s="31">
        <f>SUMIFS('ДДС месяц'!$E:$E,'ДДС месяц'!$F:$F,$A$1,'ДДС месяц'!$J:$J,$A15,'ДДС месяц'!$C:$C,F$2)</f>
        <v>0</v>
      </c>
      <c r="G15" s="31">
        <f>SUMIFS('ДДС месяц'!$E:$E,'ДДС месяц'!$F:$F,$A$1,'ДДС месяц'!$J:$J,$A15,'ДДС месяц'!$C:$C,G$2)</f>
        <v>0</v>
      </c>
      <c r="H15" s="31">
        <f>SUMIFS('ДДС месяц'!$E:$E,'ДДС месяц'!$F:$F,$A$1,'ДДС месяц'!$J:$J,$A15,'ДДС месяц'!$C:$C,H$2)</f>
        <v>0</v>
      </c>
      <c r="I15" s="31">
        <f>SUMIFS('ДДС месяц'!$E:$E,'ДДС месяц'!$F:$F,$A$1,'ДДС месяц'!$J:$J,$A15,'ДДС месяц'!$C:$C,I$2)</f>
        <v>0</v>
      </c>
      <c r="J15" s="31">
        <f>SUMIFS('ДДС месяц'!$E:$E,'ДДС месяц'!$F:$F,$A$1,'ДДС месяц'!$J:$J,$A15,'ДДС месяц'!$C:$C,J$2)</f>
        <v>0</v>
      </c>
      <c r="K15" s="31">
        <f>SUMIFS('ДДС месяц'!$E:$E,'ДДС месяц'!$F:$F,$A$1,'ДДС месяц'!$J:$J,$A15,'ДДС месяц'!$C:$C,K$2)</f>
        <v>0</v>
      </c>
      <c r="L15" s="31">
        <f>SUMIFS('ДДС месяц'!$E:$E,'ДДС месяц'!$F:$F,$A$1,'ДДС месяц'!$J:$J,$A15,'ДДС месяц'!$C:$C,L$2)</f>
        <v>0</v>
      </c>
      <c r="M15" s="31">
        <f>SUMIFS('ДДС месяц'!$E:$E,'ДДС месяц'!$F:$F,$A$1,'ДДС месяц'!$J:$J,$A15,'ДДС месяц'!$C:$C,M$2)</f>
        <v>0</v>
      </c>
    </row>
    <row r="16">
      <c r="A16" s="30" t="str">
        <f>IFERROR(__xludf.DUMMYFUNCTION("""COMPUTED_VALUE"""),"РКО")</f>
        <v>РКО</v>
      </c>
      <c r="B16" s="31">
        <f>SUMIFS('ДДС месяц'!$E:$E,'ДДС месяц'!$F:$F,$A$1,'ДДС месяц'!$J:$J,$A16,'ДДС месяц'!$C:$C,B$2)</f>
        <v>0</v>
      </c>
      <c r="C16" s="31">
        <f>SUMIFS('ДДС месяц'!$E:$E,'ДДС месяц'!$F:$F,$A$1,'ДДС месяц'!$J:$J,$A16,'ДДС месяц'!$C:$C,C$2)</f>
        <v>0</v>
      </c>
      <c r="D16" s="31">
        <f>SUMIFS('ДДС месяц'!$E:$E,'ДДС месяц'!$F:$F,$A$1,'ДДС месяц'!$J:$J,$A16,'ДДС месяц'!$C:$C,D$2)</f>
        <v>0</v>
      </c>
      <c r="E16" s="31">
        <f>SUMIFS('ДДС месяц'!$E:$E,'ДДС месяц'!$F:$F,$A$1,'ДДС месяц'!$J:$J,$A16,'ДДС месяц'!$C:$C,E$2)</f>
        <v>0</v>
      </c>
      <c r="F16" s="31">
        <f>SUMIFS('ДДС месяц'!$E:$E,'ДДС месяц'!$F:$F,$A$1,'ДДС месяц'!$J:$J,$A16,'ДДС месяц'!$C:$C,F$2)</f>
        <v>0</v>
      </c>
      <c r="G16" s="31">
        <f>SUMIFS('ДДС месяц'!$E:$E,'ДДС месяц'!$F:$F,$A$1,'ДДС месяц'!$J:$J,$A16,'ДДС месяц'!$C:$C,G$2)</f>
        <v>0</v>
      </c>
      <c r="H16" s="31">
        <f>SUMIFS('ДДС месяц'!$E:$E,'ДДС месяц'!$F:$F,$A$1,'ДДС месяц'!$J:$J,$A16,'ДДС месяц'!$C:$C,H$2)</f>
        <v>0</v>
      </c>
      <c r="I16" s="31">
        <f>SUMIFS('ДДС месяц'!$E:$E,'ДДС месяц'!$F:$F,$A$1,'ДДС месяц'!$J:$J,$A16,'ДДС месяц'!$C:$C,I$2)</f>
        <v>0</v>
      </c>
      <c r="J16" s="31">
        <f>SUMIFS('ДДС месяц'!$E:$E,'ДДС месяц'!$F:$F,$A$1,'ДДС месяц'!$J:$J,$A16,'ДДС месяц'!$C:$C,J$2)</f>
        <v>0</v>
      </c>
      <c r="K16" s="31">
        <f>SUMIFS('ДДС месяц'!$E:$E,'ДДС месяц'!$F:$F,$A$1,'ДДС месяц'!$J:$J,$A16,'ДДС месяц'!$C:$C,K$2)</f>
        <v>0</v>
      </c>
      <c r="L16" s="31">
        <f>SUMIFS('ДДС месяц'!$E:$E,'ДДС месяц'!$F:$F,$A$1,'ДДС месяц'!$J:$J,$A16,'ДДС месяц'!$C:$C,L$2)</f>
        <v>0</v>
      </c>
      <c r="M16" s="31">
        <f>SUMIFS('ДДС месяц'!$E:$E,'ДДС месяц'!$F:$F,$A$1,'ДДС месяц'!$J:$J,$A16,'ДДС месяц'!$C:$C,M$2)</f>
        <v>0</v>
      </c>
    </row>
    <row r="17">
      <c r="A17" s="30" t="str">
        <f>IFERROR(__xludf.DUMMYFUNCTION("""COMPUTED_VALUE"""),"Связь и почтовые расходы")</f>
        <v>Связь и почтовые расходы</v>
      </c>
      <c r="B17" s="31">
        <f>SUMIFS('ДДС месяц'!$E:$E,'ДДС месяц'!$F:$F,$A$1,'ДДС месяц'!$J:$J,$A17,'ДДС месяц'!$C:$C,B$2)</f>
        <v>0</v>
      </c>
      <c r="C17" s="31">
        <f>SUMIFS('ДДС месяц'!$E:$E,'ДДС месяц'!$F:$F,$A$1,'ДДС месяц'!$J:$J,$A17,'ДДС месяц'!$C:$C,C$2)</f>
        <v>0</v>
      </c>
      <c r="D17" s="31">
        <f>SUMIFS('ДДС месяц'!$E:$E,'ДДС месяц'!$F:$F,$A$1,'ДДС месяц'!$J:$J,$A17,'ДДС месяц'!$C:$C,D$2)</f>
        <v>0</v>
      </c>
      <c r="E17" s="31">
        <f>SUMIFS('ДДС месяц'!$E:$E,'ДДС месяц'!$F:$F,$A$1,'ДДС месяц'!$J:$J,$A17,'ДДС месяц'!$C:$C,E$2)</f>
        <v>0</v>
      </c>
      <c r="F17" s="31">
        <f>SUMIFS('ДДС месяц'!$E:$E,'ДДС месяц'!$F:$F,$A$1,'ДДС месяц'!$J:$J,$A17,'ДДС месяц'!$C:$C,F$2)</f>
        <v>0</v>
      </c>
      <c r="G17" s="31">
        <f>SUMIFS('ДДС месяц'!$E:$E,'ДДС месяц'!$F:$F,$A$1,'ДДС месяц'!$J:$J,$A17,'ДДС месяц'!$C:$C,G$2)</f>
        <v>0</v>
      </c>
      <c r="H17" s="31">
        <f>SUMIFS('ДДС месяц'!$E:$E,'ДДС месяц'!$F:$F,$A$1,'ДДС месяц'!$J:$J,$A17,'ДДС месяц'!$C:$C,H$2)</f>
        <v>0</v>
      </c>
      <c r="I17" s="31">
        <f>SUMIFS('ДДС месяц'!$E:$E,'ДДС месяц'!$F:$F,$A$1,'ДДС месяц'!$J:$J,$A17,'ДДС месяц'!$C:$C,I$2)</f>
        <v>0</v>
      </c>
      <c r="J17" s="31">
        <f>SUMIFS('ДДС месяц'!$E:$E,'ДДС месяц'!$F:$F,$A$1,'ДДС месяц'!$J:$J,$A17,'ДДС месяц'!$C:$C,J$2)</f>
        <v>0</v>
      </c>
      <c r="K17" s="31">
        <f>SUMIFS('ДДС месяц'!$E:$E,'ДДС месяц'!$F:$F,$A$1,'ДДС месяц'!$J:$J,$A17,'ДДС месяц'!$C:$C,K$2)</f>
        <v>0</v>
      </c>
      <c r="L17" s="31">
        <f>SUMIFS('ДДС месяц'!$E:$E,'ДДС месяц'!$F:$F,$A$1,'ДДС месяц'!$J:$J,$A17,'ДДС месяц'!$C:$C,L$2)</f>
        <v>0</v>
      </c>
      <c r="M17" s="31">
        <f>SUMIFS('ДДС месяц'!$E:$E,'ДДС месяц'!$F:$F,$A$1,'ДДС месяц'!$J:$J,$A17,'ДДС месяц'!$C:$C,M$2)</f>
        <v>0</v>
      </c>
    </row>
    <row r="18">
      <c r="A18" s="30" t="str">
        <f>IFERROR(__xludf.DUMMYFUNCTION("""COMPUTED_VALUE"""),"Приобретение оргтехники")</f>
        <v>Приобретение оргтехники</v>
      </c>
      <c r="B18" s="31">
        <f>SUMIFS('ДДС месяц'!$E:$E,'ДДС месяц'!$F:$F,$A$1,'ДДС месяц'!$J:$J,$A18,'ДДС месяц'!$C:$C,B$2)</f>
        <v>0</v>
      </c>
      <c r="C18" s="31">
        <f>SUMIFS('ДДС месяц'!$E:$E,'ДДС месяц'!$F:$F,$A$1,'ДДС месяц'!$J:$J,$A18,'ДДС месяц'!$C:$C,C$2)</f>
        <v>0</v>
      </c>
      <c r="D18" s="31">
        <f>SUMIFS('ДДС месяц'!$E:$E,'ДДС месяц'!$F:$F,$A$1,'ДДС месяц'!$J:$J,$A18,'ДДС месяц'!$C:$C,D$2)</f>
        <v>0</v>
      </c>
      <c r="E18" s="31">
        <f>SUMIFS('ДДС месяц'!$E:$E,'ДДС месяц'!$F:$F,$A$1,'ДДС месяц'!$J:$J,$A18,'ДДС месяц'!$C:$C,E$2)</f>
        <v>0</v>
      </c>
      <c r="F18" s="31">
        <f>SUMIFS('ДДС месяц'!$E:$E,'ДДС месяц'!$F:$F,$A$1,'ДДС месяц'!$J:$J,$A18,'ДДС месяц'!$C:$C,F$2)</f>
        <v>0</v>
      </c>
      <c r="G18" s="31">
        <f>SUMIFS('ДДС месяц'!$E:$E,'ДДС месяц'!$F:$F,$A$1,'ДДС месяц'!$J:$J,$A18,'ДДС месяц'!$C:$C,G$2)</f>
        <v>0</v>
      </c>
      <c r="H18" s="31">
        <f>SUMIFS('ДДС месяц'!$E:$E,'ДДС месяц'!$F:$F,$A$1,'ДДС месяц'!$J:$J,$A18,'ДДС месяц'!$C:$C,H$2)</f>
        <v>0</v>
      </c>
      <c r="I18" s="31">
        <f>SUMIFS('ДДС месяц'!$E:$E,'ДДС месяц'!$F:$F,$A$1,'ДДС месяц'!$J:$J,$A18,'ДДС месяц'!$C:$C,I$2)</f>
        <v>0</v>
      </c>
      <c r="J18" s="31">
        <f>SUMIFS('ДДС месяц'!$E:$E,'ДДС месяц'!$F:$F,$A$1,'ДДС месяц'!$J:$J,$A18,'ДДС месяц'!$C:$C,J$2)</f>
        <v>0</v>
      </c>
      <c r="K18" s="31">
        <f>SUMIFS('ДДС месяц'!$E:$E,'ДДС месяц'!$F:$F,$A$1,'ДДС месяц'!$J:$J,$A18,'ДДС месяц'!$C:$C,K$2)</f>
        <v>0</v>
      </c>
      <c r="L18" s="31">
        <f>SUMIFS('ДДС месяц'!$E:$E,'ДДС месяц'!$F:$F,$A$1,'ДДС месяц'!$J:$J,$A18,'ДДС месяц'!$C:$C,L$2)</f>
        <v>0</v>
      </c>
      <c r="M18" s="31">
        <f>SUMIFS('ДДС месяц'!$E:$E,'ДДС месяц'!$F:$F,$A$1,'ДДС месяц'!$J:$J,$A18,'ДДС месяц'!$C:$C,M$2)</f>
        <v>0</v>
      </c>
    </row>
    <row r="19">
      <c r="A19" s="30" t="str">
        <f>IFERROR(__xludf.DUMMYFUNCTION("""COMPUTED_VALUE"""),"Поиск персонала")</f>
        <v>Поиск персонала</v>
      </c>
      <c r="B19" s="31">
        <f>SUMIFS('ДДС месяц'!$E:$E,'ДДС месяц'!$F:$F,$A$1,'ДДС месяц'!$J:$J,$A19,'ДДС месяц'!$C:$C,B$2)</f>
        <v>0</v>
      </c>
      <c r="C19" s="31">
        <f>SUMIFS('ДДС месяц'!$E:$E,'ДДС месяц'!$F:$F,$A$1,'ДДС месяц'!$J:$J,$A19,'ДДС месяц'!$C:$C,C$2)</f>
        <v>0</v>
      </c>
      <c r="D19" s="31">
        <f>SUMIFS('ДДС месяц'!$E:$E,'ДДС месяц'!$F:$F,$A$1,'ДДС месяц'!$J:$J,$A19,'ДДС месяц'!$C:$C,D$2)</f>
        <v>0</v>
      </c>
      <c r="E19" s="31">
        <f>SUMIFS('ДДС месяц'!$E:$E,'ДДС месяц'!$F:$F,$A$1,'ДДС месяц'!$J:$J,$A19,'ДДС месяц'!$C:$C,E$2)</f>
        <v>0</v>
      </c>
      <c r="F19" s="31">
        <f>SUMIFS('ДДС месяц'!$E:$E,'ДДС месяц'!$F:$F,$A$1,'ДДС месяц'!$J:$J,$A19,'ДДС месяц'!$C:$C,F$2)</f>
        <v>0</v>
      </c>
      <c r="G19" s="31">
        <f>SUMIFS('ДДС месяц'!$E:$E,'ДДС месяц'!$F:$F,$A$1,'ДДС месяц'!$J:$J,$A19,'ДДС месяц'!$C:$C,G$2)</f>
        <v>0</v>
      </c>
      <c r="H19" s="31">
        <f>SUMIFS('ДДС месяц'!$E:$E,'ДДС месяц'!$F:$F,$A$1,'ДДС месяц'!$J:$J,$A19,'ДДС месяц'!$C:$C,H$2)</f>
        <v>0</v>
      </c>
      <c r="I19" s="31">
        <f>SUMIFS('ДДС месяц'!$E:$E,'ДДС месяц'!$F:$F,$A$1,'ДДС месяц'!$J:$J,$A19,'ДДС месяц'!$C:$C,I$2)</f>
        <v>0</v>
      </c>
      <c r="J19" s="31">
        <f>SUMIFS('ДДС месяц'!$E:$E,'ДДС месяц'!$F:$F,$A$1,'ДДС месяц'!$J:$J,$A19,'ДДС месяц'!$C:$C,J$2)</f>
        <v>0</v>
      </c>
      <c r="K19" s="31">
        <f>SUMIFS('ДДС месяц'!$E:$E,'ДДС месяц'!$F:$F,$A$1,'ДДС месяц'!$J:$J,$A19,'ДДС месяц'!$C:$C,K$2)</f>
        <v>0</v>
      </c>
      <c r="L19" s="31">
        <f>SUMIFS('ДДС месяц'!$E:$E,'ДДС месяц'!$F:$F,$A$1,'ДДС месяц'!$J:$J,$A19,'ДДС месяц'!$C:$C,L$2)</f>
        <v>0</v>
      </c>
      <c r="M19" s="31">
        <f>SUMIFS('ДДС месяц'!$E:$E,'ДДС месяц'!$F:$F,$A$1,'ДДС месяц'!$J:$J,$A19,'ДДС месяц'!$C:$C,M$2)</f>
        <v>0</v>
      </c>
    </row>
    <row r="20">
      <c r="A20" s="30" t="str">
        <f>IFERROR(__xludf.DUMMYFUNCTION("""COMPUTED_VALUE"""),"Командировки")</f>
        <v>Командировки</v>
      </c>
      <c r="B20" s="31">
        <f>SUMIFS('ДДС месяц'!$E:$E,'ДДС месяц'!$F:$F,$A$1,'ДДС месяц'!$J:$J,$A20,'ДДС месяц'!$C:$C,B$2)</f>
        <v>0</v>
      </c>
      <c r="C20" s="31">
        <f>SUMIFS('ДДС месяц'!$E:$E,'ДДС месяц'!$F:$F,$A$1,'ДДС месяц'!$J:$J,$A20,'ДДС месяц'!$C:$C,C$2)</f>
        <v>0</v>
      </c>
      <c r="D20" s="31">
        <f>SUMIFS('ДДС месяц'!$E:$E,'ДДС месяц'!$F:$F,$A$1,'ДДС месяц'!$J:$J,$A20,'ДДС месяц'!$C:$C,D$2)</f>
        <v>0</v>
      </c>
      <c r="E20" s="31">
        <f>SUMIFS('ДДС месяц'!$E:$E,'ДДС месяц'!$F:$F,$A$1,'ДДС месяц'!$J:$J,$A20,'ДДС месяц'!$C:$C,E$2)</f>
        <v>0</v>
      </c>
      <c r="F20" s="31">
        <f>SUMIFS('ДДС месяц'!$E:$E,'ДДС месяц'!$F:$F,$A$1,'ДДС месяц'!$J:$J,$A20,'ДДС месяц'!$C:$C,F$2)</f>
        <v>0</v>
      </c>
      <c r="G20" s="31">
        <f>SUMIFS('ДДС месяц'!$E:$E,'ДДС месяц'!$F:$F,$A$1,'ДДС месяц'!$J:$J,$A20,'ДДС месяц'!$C:$C,G$2)</f>
        <v>0</v>
      </c>
      <c r="H20" s="31">
        <f>SUMIFS('ДДС месяц'!$E:$E,'ДДС месяц'!$F:$F,$A$1,'ДДС месяц'!$J:$J,$A20,'ДДС месяц'!$C:$C,H$2)</f>
        <v>0</v>
      </c>
      <c r="I20" s="31">
        <f>SUMIFS('ДДС месяц'!$E:$E,'ДДС месяц'!$F:$F,$A$1,'ДДС месяц'!$J:$J,$A20,'ДДС месяц'!$C:$C,I$2)</f>
        <v>0</v>
      </c>
      <c r="J20" s="31">
        <f>SUMIFS('ДДС месяц'!$E:$E,'ДДС месяц'!$F:$F,$A$1,'ДДС месяц'!$J:$J,$A20,'ДДС месяц'!$C:$C,J$2)</f>
        <v>0</v>
      </c>
      <c r="K20" s="31">
        <f>SUMIFS('ДДС месяц'!$E:$E,'ДДС месяц'!$F:$F,$A$1,'ДДС месяц'!$J:$J,$A20,'ДДС месяц'!$C:$C,K$2)</f>
        <v>0</v>
      </c>
      <c r="L20" s="31">
        <f>SUMIFS('ДДС месяц'!$E:$E,'ДДС месяц'!$F:$F,$A$1,'ДДС месяц'!$J:$J,$A20,'ДДС месяц'!$C:$C,L$2)</f>
        <v>0</v>
      </c>
      <c r="M20" s="31">
        <f>SUMIFS('ДДС месяц'!$E:$E,'ДДС месяц'!$F:$F,$A$1,'ДДС месяц'!$J:$J,$A20,'ДДС месяц'!$C:$C,M$2)</f>
        <v>0</v>
      </c>
    </row>
    <row r="21">
      <c r="A21" s="30" t="str">
        <f>IFERROR(__xludf.DUMMYFUNCTION("""COMPUTED_VALUE"""),"Транспортные расходы")</f>
        <v>Транспортные расходы</v>
      </c>
      <c r="B21" s="31">
        <f>SUMIFS('ДДС месяц'!$E:$E,'ДДС месяц'!$F:$F,$A$1,'ДДС месяц'!$J:$J,$A21,'ДДС месяц'!$C:$C,B$2)</f>
        <v>0</v>
      </c>
      <c r="C21" s="31">
        <f>SUMIFS('ДДС месяц'!$E:$E,'ДДС месяц'!$F:$F,$A$1,'ДДС месяц'!$J:$J,$A21,'ДДС месяц'!$C:$C,C$2)</f>
        <v>0</v>
      </c>
      <c r="D21" s="31">
        <f>SUMIFS('ДДС месяц'!$E:$E,'ДДС месяц'!$F:$F,$A$1,'ДДС месяц'!$J:$J,$A21,'ДДС месяц'!$C:$C,D$2)</f>
        <v>0</v>
      </c>
      <c r="E21" s="31">
        <f>SUMIFS('ДДС месяц'!$E:$E,'ДДС месяц'!$F:$F,$A$1,'ДДС месяц'!$J:$J,$A21,'ДДС месяц'!$C:$C,E$2)</f>
        <v>0</v>
      </c>
      <c r="F21" s="31">
        <f>SUMIFS('ДДС месяц'!$E:$E,'ДДС месяц'!$F:$F,$A$1,'ДДС месяц'!$J:$J,$A21,'ДДС месяц'!$C:$C,F$2)</f>
        <v>0</v>
      </c>
      <c r="G21" s="31">
        <f>SUMIFS('ДДС месяц'!$E:$E,'ДДС месяц'!$F:$F,$A$1,'ДДС месяц'!$J:$J,$A21,'ДДС месяц'!$C:$C,G$2)</f>
        <v>0</v>
      </c>
      <c r="H21" s="31">
        <f>SUMIFS('ДДС месяц'!$E:$E,'ДДС месяц'!$F:$F,$A$1,'ДДС месяц'!$J:$J,$A21,'ДДС месяц'!$C:$C,H$2)</f>
        <v>0</v>
      </c>
      <c r="I21" s="31">
        <f>SUMIFS('ДДС месяц'!$E:$E,'ДДС месяц'!$F:$F,$A$1,'ДДС месяц'!$J:$J,$A21,'ДДС месяц'!$C:$C,I$2)</f>
        <v>0</v>
      </c>
      <c r="J21" s="31">
        <f>SUMIFS('ДДС месяц'!$E:$E,'ДДС месяц'!$F:$F,$A$1,'ДДС месяц'!$J:$J,$A21,'ДДС месяц'!$C:$C,J$2)</f>
        <v>0</v>
      </c>
      <c r="K21" s="31">
        <f>SUMIFS('ДДС месяц'!$E:$E,'ДДС месяц'!$F:$F,$A$1,'ДДС месяц'!$J:$J,$A21,'ДДС месяц'!$C:$C,K$2)</f>
        <v>0</v>
      </c>
      <c r="L21" s="31">
        <f>SUMIFS('ДДС месяц'!$E:$E,'ДДС месяц'!$F:$F,$A$1,'ДДС месяц'!$J:$J,$A21,'ДДС месяц'!$C:$C,L$2)</f>
        <v>0</v>
      </c>
      <c r="M21" s="31">
        <f>SUMIFS('ДДС месяц'!$E:$E,'ДДС месяц'!$F:$F,$A$1,'ДДС месяц'!$J:$J,$A21,'ДДС месяц'!$C:$C,M$2)</f>
        <v>0</v>
      </c>
    </row>
    <row r="22">
      <c r="A22" s="30" t="str">
        <f>IFERROR(__xludf.DUMMYFUNCTION("""COMPUTED_VALUE"""),"Обучение в компании")</f>
        <v>Обучение в компании</v>
      </c>
      <c r="B22" s="31">
        <f>SUMIFS('ДДС месяц'!$E:$E,'ДДС месяц'!$F:$F,$A$1,'ДДС месяц'!$J:$J,$A22,'ДДС месяц'!$C:$C,B$2)</f>
        <v>0</v>
      </c>
      <c r="C22" s="31">
        <f>SUMIFS('ДДС месяц'!$E:$E,'ДДС месяц'!$F:$F,$A$1,'ДДС месяц'!$J:$J,$A22,'ДДС месяц'!$C:$C,C$2)</f>
        <v>0</v>
      </c>
      <c r="D22" s="31">
        <f>SUMIFS('ДДС месяц'!$E:$E,'ДДС месяц'!$F:$F,$A$1,'ДДС месяц'!$J:$J,$A22,'ДДС месяц'!$C:$C,D$2)</f>
        <v>0</v>
      </c>
      <c r="E22" s="31">
        <f>SUMIFS('ДДС месяц'!$E:$E,'ДДС месяц'!$F:$F,$A$1,'ДДС месяц'!$J:$J,$A22,'ДДС месяц'!$C:$C,E$2)</f>
        <v>0</v>
      </c>
      <c r="F22" s="31">
        <f>SUMIFS('ДДС месяц'!$E:$E,'ДДС месяц'!$F:$F,$A$1,'ДДС месяц'!$J:$J,$A22,'ДДС месяц'!$C:$C,F$2)</f>
        <v>0</v>
      </c>
      <c r="G22" s="31">
        <f>SUMIFS('ДДС месяц'!$E:$E,'ДДС месяц'!$F:$F,$A$1,'ДДС месяц'!$J:$J,$A22,'ДДС месяц'!$C:$C,G$2)</f>
        <v>0</v>
      </c>
      <c r="H22" s="31">
        <f>SUMIFS('ДДС месяц'!$E:$E,'ДДС месяц'!$F:$F,$A$1,'ДДС месяц'!$J:$J,$A22,'ДДС месяц'!$C:$C,H$2)</f>
        <v>0</v>
      </c>
      <c r="I22" s="31">
        <f>SUMIFS('ДДС месяц'!$E:$E,'ДДС месяц'!$F:$F,$A$1,'ДДС месяц'!$J:$J,$A22,'ДДС месяц'!$C:$C,I$2)</f>
        <v>0</v>
      </c>
      <c r="J22" s="31">
        <f>SUMIFS('ДДС месяц'!$E:$E,'ДДС месяц'!$F:$F,$A$1,'ДДС месяц'!$J:$J,$A22,'ДДС месяц'!$C:$C,J$2)</f>
        <v>0</v>
      </c>
      <c r="K22" s="31">
        <f>SUMIFS('ДДС месяц'!$E:$E,'ДДС месяц'!$F:$F,$A$1,'ДДС месяц'!$J:$J,$A22,'ДДС месяц'!$C:$C,K$2)</f>
        <v>0</v>
      </c>
      <c r="L22" s="31">
        <f>SUMIFS('ДДС месяц'!$E:$E,'ДДС месяц'!$F:$F,$A$1,'ДДС месяц'!$J:$J,$A22,'ДДС месяц'!$C:$C,L$2)</f>
        <v>0</v>
      </c>
      <c r="M22" s="31">
        <f>SUMIFS('ДДС месяц'!$E:$E,'ДДС месяц'!$F:$F,$A$1,'ДДС месяц'!$J:$J,$A22,'ДДС месяц'!$C:$C,M$2)</f>
        <v>0</v>
      </c>
    </row>
    <row r="23">
      <c r="A23" s="30" t="str">
        <f>IFERROR(__xludf.DUMMYFUNCTION("""COMPUTED_VALUE"""),"Ремонт и обслуживание ОС")</f>
        <v>Ремонт и обслуживание ОС</v>
      </c>
      <c r="B23" s="31">
        <f>SUMIFS('ДДС месяц'!$E:$E,'ДДС месяц'!$F:$F,$A$1,'ДДС месяц'!$J:$J,$A23,'ДДС месяц'!$C:$C,B$2)</f>
        <v>0</v>
      </c>
      <c r="C23" s="31">
        <f>SUMIFS('ДДС месяц'!$E:$E,'ДДС месяц'!$F:$F,$A$1,'ДДС месяц'!$J:$J,$A23,'ДДС месяц'!$C:$C,C$2)</f>
        <v>0</v>
      </c>
      <c r="D23" s="31">
        <f>SUMIFS('ДДС месяц'!$E:$E,'ДДС месяц'!$F:$F,$A$1,'ДДС месяц'!$J:$J,$A23,'ДДС месяц'!$C:$C,D$2)</f>
        <v>0</v>
      </c>
      <c r="E23" s="31">
        <f>SUMIFS('ДДС месяц'!$E:$E,'ДДС месяц'!$F:$F,$A$1,'ДДС месяц'!$J:$J,$A23,'ДДС месяц'!$C:$C,E$2)</f>
        <v>0</v>
      </c>
      <c r="F23" s="31">
        <f>SUMIFS('ДДС месяц'!$E:$E,'ДДС месяц'!$F:$F,$A$1,'ДДС месяц'!$J:$J,$A23,'ДДС месяц'!$C:$C,F$2)</f>
        <v>0</v>
      </c>
      <c r="G23" s="31">
        <f>SUMIFS('ДДС месяц'!$E:$E,'ДДС месяц'!$F:$F,$A$1,'ДДС месяц'!$J:$J,$A23,'ДДС месяц'!$C:$C,G$2)</f>
        <v>0</v>
      </c>
      <c r="H23" s="31">
        <f>SUMIFS('ДДС месяц'!$E:$E,'ДДС месяц'!$F:$F,$A$1,'ДДС месяц'!$J:$J,$A23,'ДДС месяц'!$C:$C,H$2)</f>
        <v>0</v>
      </c>
      <c r="I23" s="31">
        <f>SUMIFS('ДДС месяц'!$E:$E,'ДДС месяц'!$F:$F,$A$1,'ДДС месяц'!$J:$J,$A23,'ДДС месяц'!$C:$C,I$2)</f>
        <v>0</v>
      </c>
      <c r="J23" s="31">
        <f>SUMIFS('ДДС месяц'!$E:$E,'ДДС месяц'!$F:$F,$A$1,'ДДС месяц'!$J:$J,$A23,'ДДС месяц'!$C:$C,J$2)</f>
        <v>0</v>
      </c>
      <c r="K23" s="31">
        <f>SUMIFS('ДДС месяц'!$E:$E,'ДДС месяц'!$F:$F,$A$1,'ДДС месяц'!$J:$J,$A23,'ДДС месяц'!$C:$C,K$2)</f>
        <v>0</v>
      </c>
      <c r="L23" s="31">
        <f>SUMIFS('ДДС месяц'!$E:$E,'ДДС месяц'!$F:$F,$A$1,'ДДС месяц'!$J:$J,$A23,'ДДС месяц'!$C:$C,L$2)</f>
        <v>0</v>
      </c>
      <c r="M23" s="31">
        <f>SUMIFS('ДДС месяц'!$E:$E,'ДДС месяц'!$F:$F,$A$1,'ДДС месяц'!$J:$J,$A23,'ДДС месяц'!$C:$C,M$2)</f>
        <v>0</v>
      </c>
    </row>
    <row r="24">
      <c r="A24" s="30" t="str">
        <f>IFERROR(__xludf.DUMMYFUNCTION("""COMPUTED_VALUE"""),"Зарплата коммерческого персонала")</f>
        <v>Зарплата коммерческого персонала</v>
      </c>
      <c r="B24" s="31">
        <f>SUMIFS('ДДС месяц'!$E:$E,'ДДС месяц'!$F:$F,$A$1,'ДДС месяц'!$J:$J,$A24,'ДДС месяц'!$C:$C,B$2)</f>
        <v>0</v>
      </c>
      <c r="C24" s="31">
        <f>SUMIFS('ДДС месяц'!$E:$E,'ДДС месяц'!$F:$F,$A$1,'ДДС месяц'!$J:$J,$A24,'ДДС месяц'!$C:$C,C$2)</f>
        <v>0</v>
      </c>
      <c r="D24" s="31">
        <f>SUMIFS('ДДС месяц'!$E:$E,'ДДС месяц'!$F:$F,$A$1,'ДДС месяц'!$J:$J,$A24,'ДДС месяц'!$C:$C,D$2)</f>
        <v>0</v>
      </c>
      <c r="E24" s="31">
        <f>SUMIFS('ДДС месяц'!$E:$E,'ДДС месяц'!$F:$F,$A$1,'ДДС месяц'!$J:$J,$A24,'ДДС месяц'!$C:$C,E$2)</f>
        <v>0</v>
      </c>
      <c r="F24" s="31">
        <f>SUMIFS('ДДС месяц'!$E:$E,'ДДС месяц'!$F:$F,$A$1,'ДДС месяц'!$J:$J,$A24,'ДДС месяц'!$C:$C,F$2)</f>
        <v>0</v>
      </c>
      <c r="G24" s="31">
        <f>SUMIFS('ДДС месяц'!$E:$E,'ДДС месяц'!$F:$F,$A$1,'ДДС месяц'!$J:$J,$A24,'ДДС месяц'!$C:$C,G$2)</f>
        <v>0</v>
      </c>
      <c r="H24" s="31">
        <f>SUMIFS('ДДС месяц'!$E:$E,'ДДС месяц'!$F:$F,$A$1,'ДДС месяц'!$J:$J,$A24,'ДДС месяц'!$C:$C,H$2)</f>
        <v>0</v>
      </c>
      <c r="I24" s="31">
        <f>SUMIFS('ДДС месяц'!$E:$E,'ДДС месяц'!$F:$F,$A$1,'ДДС месяц'!$J:$J,$A24,'ДДС месяц'!$C:$C,I$2)</f>
        <v>0</v>
      </c>
      <c r="J24" s="31">
        <f>SUMIFS('ДДС месяц'!$E:$E,'ДДС месяц'!$F:$F,$A$1,'ДДС месяц'!$J:$J,$A24,'ДДС месяц'!$C:$C,J$2)</f>
        <v>0</v>
      </c>
      <c r="K24" s="31">
        <f>SUMIFS('ДДС месяц'!$E:$E,'ДДС месяц'!$F:$F,$A$1,'ДДС месяц'!$J:$J,$A24,'ДДС месяц'!$C:$C,K$2)</f>
        <v>0</v>
      </c>
      <c r="L24" s="31">
        <f>SUMIFS('ДДС месяц'!$E:$E,'ДДС месяц'!$F:$F,$A$1,'ДДС месяц'!$J:$J,$A24,'ДДС месяц'!$C:$C,L$2)</f>
        <v>0</v>
      </c>
      <c r="M24" s="31">
        <f>SUMIFS('ДДС месяц'!$E:$E,'ДДС месяц'!$F:$F,$A$1,'ДДС месяц'!$J:$J,$A24,'ДДС месяц'!$C:$C,M$2)</f>
        <v>0</v>
      </c>
    </row>
    <row r="25">
      <c r="A25" s="30" t="str">
        <f>IFERROR(__xludf.DUMMYFUNCTION("""COMPUTED_VALUE"""),"Реклама в интернете")</f>
        <v>Реклама в интернете</v>
      </c>
      <c r="B25" s="31">
        <f>SUMIFS('ДДС месяц'!$E:$E,'ДДС месяц'!$F:$F,$A$1,'ДДС месяц'!$J:$J,$A25,'ДДС месяц'!$C:$C,B$2)</f>
        <v>0</v>
      </c>
      <c r="C25" s="31">
        <f>SUMIFS('ДДС месяц'!$E:$E,'ДДС месяц'!$F:$F,$A$1,'ДДС месяц'!$J:$J,$A25,'ДДС месяц'!$C:$C,C$2)</f>
        <v>0</v>
      </c>
      <c r="D25" s="31">
        <f>SUMIFS('ДДС месяц'!$E:$E,'ДДС месяц'!$F:$F,$A$1,'ДДС месяц'!$J:$J,$A25,'ДДС месяц'!$C:$C,D$2)</f>
        <v>0</v>
      </c>
      <c r="E25" s="31">
        <f>SUMIFS('ДДС месяц'!$E:$E,'ДДС месяц'!$F:$F,$A$1,'ДДС месяц'!$J:$J,$A25,'ДДС месяц'!$C:$C,E$2)</f>
        <v>0</v>
      </c>
      <c r="F25" s="31">
        <f>SUMIFS('ДДС месяц'!$E:$E,'ДДС месяц'!$F:$F,$A$1,'ДДС месяц'!$J:$J,$A25,'ДДС месяц'!$C:$C,F$2)</f>
        <v>0</v>
      </c>
      <c r="G25" s="31">
        <f>SUMIFS('ДДС месяц'!$E:$E,'ДДС месяц'!$F:$F,$A$1,'ДДС месяц'!$J:$J,$A25,'ДДС месяц'!$C:$C,G$2)</f>
        <v>0</v>
      </c>
      <c r="H25" s="31">
        <f>SUMIFS('ДДС месяц'!$E:$E,'ДДС месяц'!$F:$F,$A$1,'ДДС месяц'!$J:$J,$A25,'ДДС месяц'!$C:$C,H$2)</f>
        <v>0</v>
      </c>
      <c r="I25" s="31">
        <f>SUMIFS('ДДС месяц'!$E:$E,'ДДС месяц'!$F:$F,$A$1,'ДДС месяц'!$J:$J,$A25,'ДДС месяц'!$C:$C,I$2)</f>
        <v>0</v>
      </c>
      <c r="J25" s="31">
        <f>SUMIFS('ДДС месяц'!$E:$E,'ДДС месяц'!$F:$F,$A$1,'ДДС месяц'!$J:$J,$A25,'ДДС месяц'!$C:$C,J$2)</f>
        <v>0</v>
      </c>
      <c r="K25" s="31">
        <f>SUMIFS('ДДС месяц'!$E:$E,'ДДС месяц'!$F:$F,$A$1,'ДДС месяц'!$J:$J,$A25,'ДДС месяц'!$C:$C,K$2)</f>
        <v>0</v>
      </c>
      <c r="L25" s="31">
        <f>SUMIFS('ДДС месяц'!$E:$E,'ДДС месяц'!$F:$F,$A$1,'ДДС месяц'!$J:$J,$A25,'ДДС месяц'!$C:$C,L$2)</f>
        <v>0</v>
      </c>
      <c r="M25" s="31">
        <f>SUMIFS('ДДС месяц'!$E:$E,'ДДС месяц'!$F:$F,$A$1,'ДДС месяц'!$J:$J,$A25,'ДДС месяц'!$C:$C,M$2)</f>
        <v>0</v>
      </c>
    </row>
    <row r="26">
      <c r="A26" s="30" t="str">
        <f>IFERROR(__xludf.DUMMYFUNCTION("""COMPUTED_VALUE"""),"Печатная и сувенирная продукция")</f>
        <v>Печатная и сувенирная продукция</v>
      </c>
      <c r="B26" s="31">
        <f>SUMIFS('ДДС месяц'!$E:$E,'ДДС месяц'!$F:$F,$A$1,'ДДС месяц'!$J:$J,$A26,'ДДС месяц'!$C:$C,B$2)</f>
        <v>0</v>
      </c>
      <c r="C26" s="31">
        <f>SUMIFS('ДДС месяц'!$E:$E,'ДДС месяц'!$F:$F,$A$1,'ДДС месяц'!$J:$J,$A26,'ДДС месяц'!$C:$C,C$2)</f>
        <v>0</v>
      </c>
      <c r="D26" s="31">
        <f>SUMIFS('ДДС месяц'!$E:$E,'ДДС месяц'!$F:$F,$A$1,'ДДС месяц'!$J:$J,$A26,'ДДС месяц'!$C:$C,D$2)</f>
        <v>0</v>
      </c>
      <c r="E26" s="31">
        <f>SUMIFS('ДДС месяц'!$E:$E,'ДДС месяц'!$F:$F,$A$1,'ДДС месяц'!$J:$J,$A26,'ДДС месяц'!$C:$C,E$2)</f>
        <v>0</v>
      </c>
      <c r="F26" s="31">
        <f>SUMIFS('ДДС месяц'!$E:$E,'ДДС месяц'!$F:$F,$A$1,'ДДС месяц'!$J:$J,$A26,'ДДС месяц'!$C:$C,F$2)</f>
        <v>0</v>
      </c>
      <c r="G26" s="31">
        <f>SUMIFS('ДДС месяц'!$E:$E,'ДДС месяц'!$F:$F,$A$1,'ДДС месяц'!$J:$J,$A26,'ДДС месяц'!$C:$C,G$2)</f>
        <v>0</v>
      </c>
      <c r="H26" s="31">
        <f>SUMIFS('ДДС месяц'!$E:$E,'ДДС месяц'!$F:$F,$A$1,'ДДС месяц'!$J:$J,$A26,'ДДС месяц'!$C:$C,H$2)</f>
        <v>0</v>
      </c>
      <c r="I26" s="31">
        <f>SUMIFS('ДДС месяц'!$E:$E,'ДДС месяц'!$F:$F,$A$1,'ДДС месяц'!$J:$J,$A26,'ДДС месяц'!$C:$C,I$2)</f>
        <v>0</v>
      </c>
      <c r="J26" s="31">
        <f>SUMIFS('ДДС месяц'!$E:$E,'ДДС месяц'!$F:$F,$A$1,'ДДС месяц'!$J:$J,$A26,'ДДС месяц'!$C:$C,J$2)</f>
        <v>0</v>
      </c>
      <c r="K26" s="31">
        <f>SUMIFS('ДДС месяц'!$E:$E,'ДДС месяц'!$F:$F,$A$1,'ДДС месяц'!$J:$J,$A26,'ДДС месяц'!$C:$C,K$2)</f>
        <v>0</v>
      </c>
      <c r="L26" s="31">
        <f>SUMIFS('ДДС месяц'!$E:$E,'ДДС месяц'!$F:$F,$A$1,'ДДС месяц'!$J:$J,$A26,'ДДС месяц'!$C:$C,L$2)</f>
        <v>0</v>
      </c>
      <c r="M26" s="31">
        <f>SUMIFS('ДДС месяц'!$E:$E,'ДДС месяц'!$F:$F,$A$1,'ДДС месяц'!$J:$J,$A26,'ДДС месяц'!$C:$C,M$2)</f>
        <v>0</v>
      </c>
    </row>
    <row r="27">
      <c r="A27" s="30" t="str">
        <f>IFERROR(__xludf.DUMMYFUNCTION("""COMPUTED_VALUE"""),"Представительские расходы")</f>
        <v>Представительские расходы</v>
      </c>
      <c r="B27" s="31">
        <f>SUMIFS('ДДС месяц'!$E:$E,'ДДС месяц'!$F:$F,$A$1,'ДДС месяц'!$J:$J,$A27,'ДДС месяц'!$C:$C,B$2)</f>
        <v>0</v>
      </c>
      <c r="C27" s="31">
        <f>SUMIFS('ДДС месяц'!$E:$E,'ДДС месяц'!$F:$F,$A$1,'ДДС месяц'!$J:$J,$A27,'ДДС месяц'!$C:$C,C$2)</f>
        <v>0</v>
      </c>
      <c r="D27" s="31">
        <f>SUMIFS('ДДС месяц'!$E:$E,'ДДС месяц'!$F:$F,$A$1,'ДДС месяц'!$J:$J,$A27,'ДДС месяц'!$C:$C,D$2)</f>
        <v>0</v>
      </c>
      <c r="E27" s="31">
        <f>SUMIFS('ДДС месяц'!$E:$E,'ДДС месяц'!$F:$F,$A$1,'ДДС месяц'!$J:$J,$A27,'ДДС месяц'!$C:$C,E$2)</f>
        <v>0</v>
      </c>
      <c r="F27" s="31">
        <f>SUMIFS('ДДС месяц'!$E:$E,'ДДС месяц'!$F:$F,$A$1,'ДДС месяц'!$J:$J,$A27,'ДДС месяц'!$C:$C,F$2)</f>
        <v>0</v>
      </c>
      <c r="G27" s="31">
        <f>SUMIFS('ДДС месяц'!$E:$E,'ДДС месяц'!$F:$F,$A$1,'ДДС месяц'!$J:$J,$A27,'ДДС месяц'!$C:$C,G$2)</f>
        <v>0</v>
      </c>
      <c r="H27" s="31">
        <f>SUMIFS('ДДС месяц'!$E:$E,'ДДС месяц'!$F:$F,$A$1,'ДДС месяц'!$J:$J,$A27,'ДДС месяц'!$C:$C,H$2)</f>
        <v>0</v>
      </c>
      <c r="I27" s="31">
        <f>SUMIFS('ДДС месяц'!$E:$E,'ДДС месяц'!$F:$F,$A$1,'ДДС месяц'!$J:$J,$A27,'ДДС месяц'!$C:$C,I$2)</f>
        <v>0</v>
      </c>
      <c r="J27" s="31">
        <f>SUMIFS('ДДС месяц'!$E:$E,'ДДС месяц'!$F:$F,$A$1,'ДДС месяц'!$J:$J,$A27,'ДДС месяц'!$C:$C,J$2)</f>
        <v>0</v>
      </c>
      <c r="K27" s="31">
        <f>SUMIFS('ДДС месяц'!$E:$E,'ДДС месяц'!$F:$F,$A$1,'ДДС месяц'!$J:$J,$A27,'ДДС месяц'!$C:$C,K$2)</f>
        <v>0</v>
      </c>
      <c r="L27" s="31">
        <f>SUMIFS('ДДС месяц'!$E:$E,'ДДС месяц'!$F:$F,$A$1,'ДДС месяц'!$J:$J,$A27,'ДДС месяц'!$C:$C,L$2)</f>
        <v>0</v>
      </c>
      <c r="M27" s="31">
        <f>SUMIFS('ДДС месяц'!$E:$E,'ДДС месяц'!$F:$F,$A$1,'ДДС месяц'!$J:$J,$A27,'ДДС месяц'!$C:$C,M$2)</f>
        <v>0</v>
      </c>
    </row>
    <row r="28">
      <c r="A28" s="30" t="str">
        <f>IFERROR(__xludf.DUMMYFUNCTION("""COMPUTED_VALUE"""),"Прочие на маркетинг и рекламу")</f>
        <v>Прочие на маркетинг и рекламу</v>
      </c>
      <c r="B28" s="31">
        <f>SUMIFS('ДДС месяц'!$E:$E,'ДДС месяц'!$F:$F,$A$1,'ДДС месяц'!$J:$J,$A28,'ДДС месяц'!$C:$C,B$2)</f>
        <v>0</v>
      </c>
      <c r="C28" s="31">
        <f>SUMIFS('ДДС месяц'!$E:$E,'ДДС месяц'!$F:$F,$A$1,'ДДС месяц'!$J:$J,$A28,'ДДС месяц'!$C:$C,C$2)</f>
        <v>0</v>
      </c>
      <c r="D28" s="31">
        <f>SUMIFS('ДДС месяц'!$E:$E,'ДДС месяц'!$F:$F,$A$1,'ДДС месяц'!$J:$J,$A28,'ДДС месяц'!$C:$C,D$2)</f>
        <v>0</v>
      </c>
      <c r="E28" s="31">
        <f>SUMIFS('ДДС месяц'!$E:$E,'ДДС месяц'!$F:$F,$A$1,'ДДС месяц'!$J:$J,$A28,'ДДС месяц'!$C:$C,E$2)</f>
        <v>0</v>
      </c>
      <c r="F28" s="31">
        <f>SUMIFS('ДДС месяц'!$E:$E,'ДДС месяц'!$F:$F,$A$1,'ДДС месяц'!$J:$J,$A28,'ДДС месяц'!$C:$C,F$2)</f>
        <v>0</v>
      </c>
      <c r="G28" s="31">
        <f>SUMIFS('ДДС месяц'!$E:$E,'ДДС месяц'!$F:$F,$A$1,'ДДС месяц'!$J:$J,$A28,'ДДС месяц'!$C:$C,G$2)</f>
        <v>0</v>
      </c>
      <c r="H28" s="31">
        <f>SUMIFS('ДДС месяц'!$E:$E,'ДДС месяц'!$F:$F,$A$1,'ДДС месяц'!$J:$J,$A28,'ДДС месяц'!$C:$C,H$2)</f>
        <v>0</v>
      </c>
      <c r="I28" s="31">
        <f>SUMIFS('ДДС месяц'!$E:$E,'ДДС месяц'!$F:$F,$A$1,'ДДС месяц'!$J:$J,$A28,'ДДС месяц'!$C:$C,I$2)</f>
        <v>0</v>
      </c>
      <c r="J28" s="31">
        <f>SUMIFS('ДДС месяц'!$E:$E,'ДДС месяц'!$F:$F,$A$1,'ДДС месяц'!$J:$J,$A28,'ДДС месяц'!$C:$C,J$2)</f>
        <v>0</v>
      </c>
      <c r="K28" s="31">
        <f>SUMIFS('ДДС месяц'!$E:$E,'ДДС месяц'!$F:$F,$A$1,'ДДС месяц'!$J:$J,$A28,'ДДС месяц'!$C:$C,K$2)</f>
        <v>0</v>
      </c>
      <c r="L28" s="31">
        <f>SUMIFS('ДДС месяц'!$E:$E,'ДДС месяц'!$F:$F,$A$1,'ДДС месяц'!$J:$J,$A28,'ДДС месяц'!$C:$C,L$2)</f>
        <v>0</v>
      </c>
      <c r="M28" s="31">
        <f>SUMIFS('ДДС месяц'!$E:$E,'ДДС месяц'!$F:$F,$A$1,'ДДС месяц'!$J:$J,$A28,'ДДС месяц'!$C:$C,M$2)</f>
        <v>0</v>
      </c>
    </row>
    <row r="29">
      <c r="A29" s="30" t="str">
        <f>IFERROR(__xludf.DUMMYFUNCTION("""COMPUTED_VALUE"""),"Налог на прибыль")</f>
        <v>Налог на прибыль</v>
      </c>
      <c r="B29" s="31">
        <f>SUMIFS('ДДС месяц'!$E:$E,'ДДС месяц'!$F:$F,$A$1,'ДДС месяц'!$J:$J,$A29,'ДДС месяц'!$C:$C,B$2)</f>
        <v>0</v>
      </c>
      <c r="C29" s="31">
        <f>SUMIFS('ДДС месяц'!$E:$E,'ДДС месяц'!$F:$F,$A$1,'ДДС месяц'!$J:$J,$A29,'ДДС месяц'!$C:$C,C$2)</f>
        <v>0</v>
      </c>
      <c r="D29" s="31">
        <f>SUMIFS('ДДС месяц'!$E:$E,'ДДС месяц'!$F:$F,$A$1,'ДДС месяц'!$J:$J,$A29,'ДДС месяц'!$C:$C,D$2)</f>
        <v>0</v>
      </c>
      <c r="E29" s="31">
        <f>SUMIFS('ДДС месяц'!$E:$E,'ДДС месяц'!$F:$F,$A$1,'ДДС месяц'!$J:$J,$A29,'ДДС месяц'!$C:$C,E$2)</f>
        <v>0</v>
      </c>
      <c r="F29" s="31">
        <f>SUMIFS('ДДС месяц'!$E:$E,'ДДС месяц'!$F:$F,$A$1,'ДДС месяц'!$J:$J,$A29,'ДДС месяц'!$C:$C,F$2)</f>
        <v>0</v>
      </c>
      <c r="G29" s="31">
        <f>SUMIFS('ДДС месяц'!$E:$E,'ДДС месяц'!$F:$F,$A$1,'ДДС месяц'!$J:$J,$A29,'ДДС месяц'!$C:$C,G$2)</f>
        <v>0</v>
      </c>
      <c r="H29" s="31">
        <f>SUMIFS('ДДС месяц'!$E:$E,'ДДС месяц'!$F:$F,$A$1,'ДДС месяц'!$J:$J,$A29,'ДДС месяц'!$C:$C,H$2)</f>
        <v>0</v>
      </c>
      <c r="I29" s="31">
        <f>SUMIFS('ДДС месяц'!$E:$E,'ДДС месяц'!$F:$F,$A$1,'ДДС месяц'!$J:$J,$A29,'ДДС месяц'!$C:$C,I$2)</f>
        <v>0</v>
      </c>
      <c r="J29" s="31">
        <f>SUMIFS('ДДС месяц'!$E:$E,'ДДС месяц'!$F:$F,$A$1,'ДДС месяц'!$J:$J,$A29,'ДДС месяц'!$C:$C,J$2)</f>
        <v>0</v>
      </c>
      <c r="K29" s="31">
        <f>SUMIFS('ДДС месяц'!$E:$E,'ДДС месяц'!$F:$F,$A$1,'ДДС месяц'!$J:$J,$A29,'ДДС месяц'!$C:$C,K$2)</f>
        <v>0</v>
      </c>
      <c r="L29" s="31">
        <f>SUMIFS('ДДС месяц'!$E:$E,'ДДС месяц'!$F:$F,$A$1,'ДДС месяц'!$J:$J,$A29,'ДДС месяц'!$C:$C,L$2)</f>
        <v>0</v>
      </c>
      <c r="M29" s="31">
        <f>SUMIFS('ДДС месяц'!$E:$E,'ДДС месяц'!$F:$F,$A$1,'ДДС месяц'!$J:$J,$A29,'ДДС месяц'!$C:$C,M$2)</f>
        <v>0</v>
      </c>
    </row>
    <row r="30">
      <c r="A30" s="30" t="str">
        <f>IFERROR(__xludf.DUMMYFUNCTION("""COMPUTED_VALUE"""),"Налоги с ФОТ")</f>
        <v>Налоги с ФОТ</v>
      </c>
      <c r="B30" s="31">
        <f>SUMIFS('ДДС месяц'!$E:$E,'ДДС месяц'!$F:$F,$A$1,'ДДС месяц'!$J:$J,$A30,'ДДС месяц'!$C:$C,B$2)</f>
        <v>0</v>
      </c>
      <c r="C30" s="31">
        <f>SUMIFS('ДДС месяц'!$E:$E,'ДДС месяц'!$F:$F,$A$1,'ДДС месяц'!$J:$J,$A30,'ДДС месяц'!$C:$C,C$2)</f>
        <v>0</v>
      </c>
      <c r="D30" s="31">
        <f>SUMIFS('ДДС месяц'!$E:$E,'ДДС месяц'!$F:$F,$A$1,'ДДС месяц'!$J:$J,$A30,'ДДС месяц'!$C:$C,D$2)</f>
        <v>0</v>
      </c>
      <c r="E30" s="31">
        <f>SUMIFS('ДДС месяц'!$E:$E,'ДДС месяц'!$F:$F,$A$1,'ДДС месяц'!$J:$J,$A30,'ДДС месяц'!$C:$C,E$2)</f>
        <v>0</v>
      </c>
      <c r="F30" s="31">
        <f>SUMIFS('ДДС месяц'!$E:$E,'ДДС месяц'!$F:$F,$A$1,'ДДС месяц'!$J:$J,$A30,'ДДС месяц'!$C:$C,F$2)</f>
        <v>0</v>
      </c>
      <c r="G30" s="31">
        <f>SUMIFS('ДДС месяц'!$E:$E,'ДДС месяц'!$F:$F,$A$1,'ДДС месяц'!$J:$J,$A30,'ДДС месяц'!$C:$C,G$2)</f>
        <v>0</v>
      </c>
      <c r="H30" s="31">
        <f>SUMIFS('ДДС месяц'!$E:$E,'ДДС месяц'!$F:$F,$A$1,'ДДС месяц'!$J:$J,$A30,'ДДС месяц'!$C:$C,H$2)</f>
        <v>0</v>
      </c>
      <c r="I30" s="31">
        <f>SUMIFS('ДДС месяц'!$E:$E,'ДДС месяц'!$F:$F,$A$1,'ДДС месяц'!$J:$J,$A30,'ДДС месяц'!$C:$C,I$2)</f>
        <v>0</v>
      </c>
      <c r="J30" s="31">
        <f>SUMIFS('ДДС месяц'!$E:$E,'ДДС месяц'!$F:$F,$A$1,'ДДС месяц'!$J:$J,$A30,'ДДС месяц'!$C:$C,J$2)</f>
        <v>0</v>
      </c>
      <c r="K30" s="31">
        <f>SUMIFS('ДДС месяц'!$E:$E,'ДДС месяц'!$F:$F,$A$1,'ДДС месяц'!$J:$J,$A30,'ДДС месяц'!$C:$C,K$2)</f>
        <v>0</v>
      </c>
      <c r="L30" s="31">
        <f>SUMIFS('ДДС месяц'!$E:$E,'ДДС месяц'!$F:$F,$A$1,'ДДС месяц'!$J:$J,$A30,'ДДС месяц'!$C:$C,L$2)</f>
        <v>0</v>
      </c>
      <c r="M30" s="31">
        <f>SUMIFS('ДДС месяц'!$E:$E,'ДДС месяц'!$F:$F,$A$1,'ДДС месяц'!$J:$J,$A30,'ДДС месяц'!$C:$C,M$2)</f>
        <v>0</v>
      </c>
    </row>
    <row r="31">
      <c r="A31" s="30"/>
      <c r="B31" s="31">
        <f>SUMIFS('ДДС месяц'!$E:$E,'ДДС месяц'!$F:$F,$A$1,'ДДС месяц'!$J:$J,$A31,'ДДС месяц'!$C:$C,B$2)</f>
        <v>0</v>
      </c>
      <c r="C31" s="31">
        <f>SUMIFS('ДДС месяц'!$E:$E,'ДДС месяц'!$F:$F,$A$1,'ДДС месяц'!$J:$J,$A31,'ДДС месяц'!$C:$C,C$2)</f>
        <v>0</v>
      </c>
      <c r="D31" s="31">
        <f>SUMIFS('ДДС месяц'!$E:$E,'ДДС месяц'!$F:$F,$A$1,'ДДС месяц'!$J:$J,$A31,'ДДС месяц'!$C:$C,D$2)</f>
        <v>0</v>
      </c>
      <c r="E31" s="31">
        <f>SUMIFS('ДДС месяц'!$E:$E,'ДДС месяц'!$F:$F,$A$1,'ДДС месяц'!$J:$J,$A31,'ДДС месяц'!$C:$C,E$2)</f>
        <v>0</v>
      </c>
      <c r="F31" s="31">
        <f>SUMIFS('ДДС месяц'!$E:$E,'ДДС месяц'!$F:$F,$A$1,'ДДС месяц'!$J:$J,$A31,'ДДС месяц'!$C:$C,F$2)</f>
        <v>0</v>
      </c>
      <c r="G31" s="31">
        <f>SUMIFS('ДДС месяц'!$E:$E,'ДДС месяц'!$F:$F,$A$1,'ДДС месяц'!$J:$J,$A31,'ДДС месяц'!$C:$C,G$2)</f>
        <v>0</v>
      </c>
      <c r="H31" s="31">
        <f>SUMIFS('ДДС месяц'!$E:$E,'ДДС месяц'!$F:$F,$A$1,'ДДС месяц'!$J:$J,$A31,'ДДС месяц'!$C:$C,H$2)</f>
        <v>0</v>
      </c>
      <c r="I31" s="31">
        <f>SUMIFS('ДДС месяц'!$E:$E,'ДДС месяц'!$F:$F,$A$1,'ДДС месяц'!$J:$J,$A31,'ДДС месяц'!$C:$C,I$2)</f>
        <v>0</v>
      </c>
      <c r="J31" s="31">
        <f>SUMIFS('ДДС месяц'!$E:$E,'ДДС месяц'!$F:$F,$A$1,'ДДС месяц'!$J:$J,$A31,'ДДС месяц'!$C:$C,J$2)</f>
        <v>0</v>
      </c>
      <c r="K31" s="31">
        <f>SUMIFS('ДДС месяц'!$E:$E,'ДДС месяц'!$F:$F,$A$1,'ДДС месяц'!$J:$J,$A31,'ДДС месяц'!$C:$C,K$2)</f>
        <v>0</v>
      </c>
      <c r="L31" s="31">
        <f>SUMIFS('ДДС месяц'!$E:$E,'ДДС месяц'!$F:$F,$A$1,'ДДС месяц'!$J:$J,$A31,'ДДС месяц'!$C:$C,L$2)</f>
        <v>0</v>
      </c>
      <c r="M31" s="31">
        <f>SUMIFS('ДДС месяц'!$E:$E,'ДДС месяц'!$F:$F,$A$1,'ДДС месяц'!$J:$J,$A31,'ДДС месяц'!$C:$C,M$2)</f>
        <v>0</v>
      </c>
    </row>
    <row r="32" hidden="1">
      <c r="A32" s="30"/>
      <c r="B32" s="31">
        <f>SUMIFS('ДДС месяц'!$E:$E,'ДДС месяц'!$F:$F,$A$1,'ДДС месяц'!$J:$J,$A32,'ДДС месяц'!$C:$C,B$2)</f>
        <v>0</v>
      </c>
      <c r="C32" s="31">
        <f>SUMIFS('ДДС месяц'!$E:$E,'ДДС месяц'!$F:$F,$A$1,'ДДС месяц'!$J:$J,$A32,'ДДС месяц'!$C:$C,C$2)</f>
        <v>0</v>
      </c>
      <c r="D32" s="31">
        <f>SUMIFS('ДДС месяц'!$E:$E,'ДДС месяц'!$F:$F,$A$1,'ДДС месяц'!$J:$J,$A32,'ДДС месяц'!$C:$C,D$2)</f>
        <v>0</v>
      </c>
      <c r="E32" s="31">
        <f>SUMIFS('ДДС месяц'!$E:$E,'ДДС месяц'!$F:$F,$A$1,'ДДС месяц'!$J:$J,$A32,'ДДС месяц'!$C:$C,E$2)</f>
        <v>0</v>
      </c>
      <c r="F32" s="31">
        <f>SUMIFS('ДДС месяц'!$E:$E,'ДДС месяц'!$F:$F,$A$1,'ДДС месяц'!$J:$J,$A32,'ДДС месяц'!$C:$C,F$2)</f>
        <v>0</v>
      </c>
      <c r="G32" s="31">
        <f>SUMIFS('ДДС месяц'!$E:$E,'ДДС месяц'!$F:$F,$A$1,'ДДС месяц'!$J:$J,$A32,'ДДС месяц'!$C:$C,G$2)</f>
        <v>0</v>
      </c>
      <c r="H32" s="31">
        <f>SUMIFS('ДДС месяц'!$E:$E,'ДДС месяц'!$F:$F,$A$1,'ДДС месяц'!$J:$J,$A32,'ДДС месяц'!$C:$C,H$2)</f>
        <v>0</v>
      </c>
      <c r="I32" s="31">
        <f>SUMIFS('ДДС месяц'!$E:$E,'ДДС месяц'!$F:$F,$A$1,'ДДС месяц'!$J:$J,$A32,'ДДС месяц'!$C:$C,I$2)</f>
        <v>0</v>
      </c>
      <c r="J32" s="31">
        <f>SUMIFS('ДДС месяц'!$E:$E,'ДДС месяц'!$F:$F,$A$1,'ДДС месяц'!$J:$J,$A32,'ДДС месяц'!$C:$C,J$2)</f>
        <v>0</v>
      </c>
      <c r="K32" s="31">
        <f>SUMIFS('ДДС месяц'!$E:$E,'ДДС месяц'!$F:$F,$A$1,'ДДС месяц'!$J:$J,$A32,'ДДС месяц'!$C:$C,K$2)</f>
        <v>0</v>
      </c>
      <c r="L32" s="31">
        <f>SUMIFS('ДДС месяц'!$E:$E,'ДДС месяц'!$F:$F,$A$1,'ДДС месяц'!$J:$J,$A32,'ДДС месяц'!$C:$C,L$2)</f>
        <v>0</v>
      </c>
      <c r="M32" s="31">
        <f>SUMIFS('ДДС месяц'!$E:$E,'ДДС месяц'!$F:$F,$A$1,'ДДС месяц'!$J:$J,$A32,'ДДС месяц'!$C:$C,M$2)</f>
        <v>0</v>
      </c>
    </row>
    <row r="33" hidden="1">
      <c r="A33" s="30"/>
      <c r="B33" s="31">
        <f>SUMIFS('ДДС месяц'!$E:$E,'ДДС месяц'!$F:$F,$A$1,'ДДС месяц'!$J:$J,$A33,'ДДС месяц'!$C:$C,B$2)</f>
        <v>0</v>
      </c>
      <c r="C33" s="31">
        <f>SUMIFS('ДДС месяц'!$E:$E,'ДДС месяц'!$F:$F,$A$1,'ДДС месяц'!$J:$J,$A33,'ДДС месяц'!$C:$C,C$2)</f>
        <v>0</v>
      </c>
      <c r="D33" s="31">
        <f>SUMIFS('ДДС месяц'!$E:$E,'ДДС месяц'!$F:$F,$A$1,'ДДС месяц'!$J:$J,$A33,'ДДС месяц'!$C:$C,D$2)</f>
        <v>0</v>
      </c>
      <c r="E33" s="31">
        <f>SUMIFS('ДДС месяц'!$E:$E,'ДДС месяц'!$F:$F,$A$1,'ДДС месяц'!$J:$J,$A33,'ДДС месяц'!$C:$C,E$2)</f>
        <v>0</v>
      </c>
      <c r="F33" s="31">
        <f>SUMIFS('ДДС месяц'!$E:$E,'ДДС месяц'!$F:$F,$A$1,'ДДС месяц'!$J:$J,$A33,'ДДС месяц'!$C:$C,F$2)</f>
        <v>0</v>
      </c>
      <c r="G33" s="31">
        <f>SUMIFS('ДДС месяц'!$E:$E,'ДДС месяц'!$F:$F,$A$1,'ДДС месяц'!$J:$J,$A33,'ДДС месяц'!$C:$C,G$2)</f>
        <v>0</v>
      </c>
      <c r="H33" s="31">
        <f>SUMIFS('ДДС месяц'!$E:$E,'ДДС месяц'!$F:$F,$A$1,'ДДС месяц'!$J:$J,$A33,'ДДС месяц'!$C:$C,H$2)</f>
        <v>0</v>
      </c>
      <c r="I33" s="31">
        <f>SUMIFS('ДДС месяц'!$E:$E,'ДДС месяц'!$F:$F,$A$1,'ДДС месяц'!$J:$J,$A33,'ДДС месяц'!$C:$C,I$2)</f>
        <v>0</v>
      </c>
      <c r="J33" s="31">
        <f>SUMIFS('ДДС месяц'!$E:$E,'ДДС месяц'!$F:$F,$A$1,'ДДС месяц'!$J:$J,$A33,'ДДС месяц'!$C:$C,J$2)</f>
        <v>0</v>
      </c>
      <c r="K33" s="31">
        <f>SUMIFS('ДДС месяц'!$E:$E,'ДДС месяц'!$F:$F,$A$1,'ДДС месяц'!$J:$J,$A33,'ДДС месяц'!$C:$C,K$2)</f>
        <v>0</v>
      </c>
      <c r="L33" s="31">
        <f>SUMIFS('ДДС месяц'!$E:$E,'ДДС месяц'!$F:$F,$A$1,'ДДС месяц'!$J:$J,$A33,'ДДС месяц'!$C:$C,L$2)</f>
        <v>0</v>
      </c>
      <c r="M33" s="31">
        <f>SUMIFS('ДДС месяц'!$E:$E,'ДДС месяц'!$F:$F,$A$1,'ДДС месяц'!$J:$J,$A33,'ДДС месяц'!$C:$C,M$2)</f>
        <v>0</v>
      </c>
    </row>
    <row r="34" hidden="1">
      <c r="A34" s="30"/>
      <c r="B34" s="31">
        <f>SUMIFS('ДДС месяц'!$E:$E,'ДДС месяц'!$F:$F,$A$1,'ДДС месяц'!$J:$J,$A34,'ДДС месяц'!$C:$C,B$2)</f>
        <v>0</v>
      </c>
      <c r="C34" s="31">
        <f>SUMIFS('ДДС месяц'!$E:$E,'ДДС месяц'!$F:$F,$A$1,'ДДС месяц'!$J:$J,$A34,'ДДС месяц'!$C:$C,C$2)</f>
        <v>0</v>
      </c>
      <c r="D34" s="31">
        <f>SUMIFS('ДДС месяц'!$E:$E,'ДДС месяц'!$F:$F,$A$1,'ДДС месяц'!$J:$J,$A34,'ДДС месяц'!$C:$C,D$2)</f>
        <v>0</v>
      </c>
      <c r="E34" s="31">
        <f>SUMIFS('ДДС месяц'!$E:$E,'ДДС месяц'!$F:$F,$A$1,'ДДС месяц'!$J:$J,$A34,'ДДС месяц'!$C:$C,E$2)</f>
        <v>0</v>
      </c>
      <c r="F34" s="31">
        <f>SUMIFS('ДДС месяц'!$E:$E,'ДДС месяц'!$F:$F,$A$1,'ДДС месяц'!$J:$J,$A34,'ДДС месяц'!$C:$C,F$2)</f>
        <v>0</v>
      </c>
      <c r="G34" s="31">
        <f>SUMIFS('ДДС месяц'!$E:$E,'ДДС месяц'!$F:$F,$A$1,'ДДС месяц'!$J:$J,$A34,'ДДС месяц'!$C:$C,G$2)</f>
        <v>0</v>
      </c>
      <c r="H34" s="31">
        <f>SUMIFS('ДДС месяц'!$E:$E,'ДДС месяц'!$F:$F,$A$1,'ДДС месяц'!$J:$J,$A34,'ДДС месяц'!$C:$C,H$2)</f>
        <v>0</v>
      </c>
      <c r="I34" s="31">
        <f>SUMIFS('ДДС месяц'!$E:$E,'ДДС месяц'!$F:$F,$A$1,'ДДС месяц'!$J:$J,$A34,'ДДС месяц'!$C:$C,I$2)</f>
        <v>0</v>
      </c>
      <c r="J34" s="31">
        <f>SUMIFS('ДДС месяц'!$E:$E,'ДДС месяц'!$F:$F,$A$1,'ДДС месяц'!$J:$J,$A34,'ДДС месяц'!$C:$C,J$2)</f>
        <v>0</v>
      </c>
      <c r="K34" s="31">
        <f>SUMIFS('ДДС месяц'!$E:$E,'ДДС месяц'!$F:$F,$A$1,'ДДС месяц'!$J:$J,$A34,'ДДС месяц'!$C:$C,K$2)</f>
        <v>0</v>
      </c>
      <c r="L34" s="31">
        <f>SUMIFS('ДДС месяц'!$E:$E,'ДДС месяц'!$F:$F,$A$1,'ДДС месяц'!$J:$J,$A34,'ДДС месяц'!$C:$C,L$2)</f>
        <v>0</v>
      </c>
      <c r="M34" s="31">
        <f>SUMIFS('ДДС месяц'!$E:$E,'ДДС месяц'!$F:$F,$A$1,'ДДС месяц'!$J:$J,$A34,'ДДС месяц'!$C:$C,M$2)</f>
        <v>0</v>
      </c>
    </row>
    <row r="35" hidden="1">
      <c r="A35" s="30"/>
      <c r="B35" s="31">
        <f>SUMIFS('ДДС месяц'!$E:$E,'ДДС месяц'!$F:$F,$A$1,'ДДС месяц'!$J:$J,$A35,'ДДС месяц'!$C:$C,B$2)</f>
        <v>0</v>
      </c>
      <c r="C35" s="31">
        <f>SUMIFS('ДДС месяц'!$E:$E,'ДДС месяц'!$F:$F,$A$1,'ДДС месяц'!$J:$J,$A35,'ДДС месяц'!$C:$C,C$2)</f>
        <v>0</v>
      </c>
      <c r="D35" s="31">
        <f>SUMIFS('ДДС месяц'!$E:$E,'ДДС месяц'!$F:$F,$A$1,'ДДС месяц'!$J:$J,$A35,'ДДС месяц'!$C:$C,D$2)</f>
        <v>0</v>
      </c>
      <c r="E35" s="31">
        <f>SUMIFS('ДДС месяц'!$E:$E,'ДДС месяц'!$F:$F,$A$1,'ДДС месяц'!$J:$J,$A35,'ДДС месяц'!$C:$C,E$2)</f>
        <v>0</v>
      </c>
      <c r="F35" s="31">
        <f>SUMIFS('ДДС месяц'!$E:$E,'ДДС месяц'!$F:$F,$A$1,'ДДС месяц'!$J:$J,$A35,'ДДС месяц'!$C:$C,F$2)</f>
        <v>0</v>
      </c>
      <c r="G35" s="31">
        <f>SUMIFS('ДДС месяц'!$E:$E,'ДДС месяц'!$F:$F,$A$1,'ДДС месяц'!$J:$J,$A35,'ДДС месяц'!$C:$C,G$2)</f>
        <v>0</v>
      </c>
      <c r="H35" s="31">
        <f>SUMIFS('ДДС месяц'!$E:$E,'ДДС месяц'!$F:$F,$A$1,'ДДС месяц'!$J:$J,$A35,'ДДС месяц'!$C:$C,H$2)</f>
        <v>0</v>
      </c>
      <c r="I35" s="31">
        <f>SUMIFS('ДДС месяц'!$E:$E,'ДДС месяц'!$F:$F,$A$1,'ДДС месяц'!$J:$J,$A35,'ДДС месяц'!$C:$C,I$2)</f>
        <v>0</v>
      </c>
      <c r="J35" s="31">
        <f>SUMIFS('ДДС месяц'!$E:$E,'ДДС месяц'!$F:$F,$A$1,'ДДС месяц'!$J:$J,$A35,'ДДС месяц'!$C:$C,J$2)</f>
        <v>0</v>
      </c>
      <c r="K35" s="31">
        <f>SUMIFS('ДДС месяц'!$E:$E,'ДДС месяц'!$F:$F,$A$1,'ДДС месяц'!$J:$J,$A35,'ДДС месяц'!$C:$C,K$2)</f>
        <v>0</v>
      </c>
      <c r="L35" s="31">
        <f>SUMIFS('ДДС месяц'!$E:$E,'ДДС месяц'!$F:$F,$A$1,'ДДС месяц'!$J:$J,$A35,'ДДС месяц'!$C:$C,L$2)</f>
        <v>0</v>
      </c>
      <c r="M35" s="31">
        <f>SUMIFS('ДДС месяц'!$E:$E,'ДДС месяц'!$F:$F,$A$1,'ДДС месяц'!$J:$J,$A35,'ДДС месяц'!$C:$C,M$2)</f>
        <v>0</v>
      </c>
    </row>
    <row r="36" hidden="1">
      <c r="A36" s="30"/>
      <c r="B36" s="31">
        <f>SUMIFS('ДДС месяц'!$E:$E,'ДДС месяц'!$F:$F,$A$1,'ДДС месяц'!$J:$J,$A36,'ДДС месяц'!$C:$C,B$2)</f>
        <v>0</v>
      </c>
      <c r="C36" s="31">
        <f>SUMIFS('ДДС месяц'!$E:$E,'ДДС месяц'!$F:$F,$A$1,'ДДС месяц'!$J:$J,$A36,'ДДС месяц'!$C:$C,C$2)</f>
        <v>0</v>
      </c>
      <c r="D36" s="31">
        <f>SUMIFS('ДДС месяц'!$E:$E,'ДДС месяц'!$F:$F,$A$1,'ДДС месяц'!$J:$J,$A36,'ДДС месяц'!$C:$C,D$2)</f>
        <v>0</v>
      </c>
      <c r="E36" s="31">
        <f>SUMIFS('ДДС месяц'!$E:$E,'ДДС месяц'!$F:$F,$A$1,'ДДС месяц'!$J:$J,$A36,'ДДС месяц'!$C:$C,E$2)</f>
        <v>0</v>
      </c>
      <c r="F36" s="31">
        <f>SUMIFS('ДДС месяц'!$E:$E,'ДДС месяц'!$F:$F,$A$1,'ДДС месяц'!$J:$J,$A36,'ДДС месяц'!$C:$C,F$2)</f>
        <v>0</v>
      </c>
      <c r="G36" s="31">
        <f>SUMIFS('ДДС месяц'!$E:$E,'ДДС месяц'!$F:$F,$A$1,'ДДС месяц'!$J:$J,$A36,'ДДС месяц'!$C:$C,G$2)</f>
        <v>0</v>
      </c>
      <c r="H36" s="31">
        <f>SUMIFS('ДДС месяц'!$E:$E,'ДДС месяц'!$F:$F,$A$1,'ДДС месяц'!$J:$J,$A36,'ДДС месяц'!$C:$C,H$2)</f>
        <v>0</v>
      </c>
      <c r="I36" s="31">
        <f>SUMIFS('ДДС месяц'!$E:$E,'ДДС месяц'!$F:$F,$A$1,'ДДС месяц'!$J:$J,$A36,'ДДС месяц'!$C:$C,I$2)</f>
        <v>0</v>
      </c>
      <c r="J36" s="31">
        <f>SUMIFS('ДДС месяц'!$E:$E,'ДДС месяц'!$F:$F,$A$1,'ДДС месяц'!$J:$J,$A36,'ДДС месяц'!$C:$C,J$2)</f>
        <v>0</v>
      </c>
      <c r="K36" s="31">
        <f>SUMIFS('ДДС месяц'!$E:$E,'ДДС месяц'!$F:$F,$A$1,'ДДС месяц'!$J:$J,$A36,'ДДС месяц'!$C:$C,K$2)</f>
        <v>0</v>
      </c>
      <c r="L36" s="31">
        <f>SUMIFS('ДДС месяц'!$E:$E,'ДДС месяц'!$F:$F,$A$1,'ДДС месяц'!$J:$J,$A36,'ДДС месяц'!$C:$C,L$2)</f>
        <v>0</v>
      </c>
      <c r="M36" s="31">
        <f>SUMIFS('ДДС месяц'!$E:$E,'ДДС месяц'!$F:$F,$A$1,'ДДС месяц'!$J:$J,$A36,'ДДС месяц'!$C:$C,M$2)</f>
        <v>0</v>
      </c>
    </row>
    <row r="37" hidden="1">
      <c r="A37" s="30"/>
      <c r="B37" s="31">
        <f>SUMIFS('ДДС месяц'!$E:$E,'ДДС месяц'!$F:$F,$A$1,'ДДС месяц'!$J:$J,$A37,'ДДС месяц'!$C:$C,B$2)</f>
        <v>0</v>
      </c>
      <c r="C37" s="31">
        <f>SUMIFS('ДДС месяц'!$E:$E,'ДДС месяц'!$F:$F,$A$1,'ДДС месяц'!$J:$J,$A37,'ДДС месяц'!$C:$C,C$2)</f>
        <v>0</v>
      </c>
      <c r="D37" s="31">
        <f>SUMIFS('ДДС месяц'!$E:$E,'ДДС месяц'!$F:$F,$A$1,'ДДС месяц'!$J:$J,$A37,'ДДС месяц'!$C:$C,D$2)</f>
        <v>0</v>
      </c>
      <c r="E37" s="31">
        <f>SUMIFS('ДДС месяц'!$E:$E,'ДДС месяц'!$F:$F,$A$1,'ДДС месяц'!$J:$J,$A37,'ДДС месяц'!$C:$C,E$2)</f>
        <v>0</v>
      </c>
      <c r="F37" s="31">
        <f>SUMIFS('ДДС месяц'!$E:$E,'ДДС месяц'!$F:$F,$A$1,'ДДС месяц'!$J:$J,$A37,'ДДС месяц'!$C:$C,F$2)</f>
        <v>0</v>
      </c>
      <c r="G37" s="31">
        <f>SUMIFS('ДДС месяц'!$E:$E,'ДДС месяц'!$F:$F,$A$1,'ДДС месяц'!$J:$J,$A37,'ДДС месяц'!$C:$C,G$2)</f>
        <v>0</v>
      </c>
      <c r="H37" s="31">
        <f>SUMIFS('ДДС месяц'!$E:$E,'ДДС месяц'!$F:$F,$A$1,'ДДС месяц'!$J:$J,$A37,'ДДС месяц'!$C:$C,H$2)</f>
        <v>0</v>
      </c>
      <c r="I37" s="31">
        <f>SUMIFS('ДДС месяц'!$E:$E,'ДДС месяц'!$F:$F,$A$1,'ДДС месяц'!$J:$J,$A37,'ДДС месяц'!$C:$C,I$2)</f>
        <v>0</v>
      </c>
      <c r="J37" s="31">
        <f>SUMIFS('ДДС месяц'!$E:$E,'ДДС месяц'!$F:$F,$A$1,'ДДС месяц'!$J:$J,$A37,'ДДС месяц'!$C:$C,J$2)</f>
        <v>0</v>
      </c>
      <c r="K37" s="31">
        <f>SUMIFS('ДДС месяц'!$E:$E,'ДДС месяц'!$F:$F,$A$1,'ДДС месяц'!$J:$J,$A37,'ДДС месяц'!$C:$C,K$2)</f>
        <v>0</v>
      </c>
      <c r="L37" s="31">
        <f>SUMIFS('ДДС месяц'!$E:$E,'ДДС месяц'!$F:$F,$A$1,'ДДС месяц'!$J:$J,$A37,'ДДС месяц'!$C:$C,L$2)</f>
        <v>0</v>
      </c>
      <c r="M37" s="31">
        <f>SUMIFS('ДДС месяц'!$E:$E,'ДДС месяц'!$F:$F,$A$1,'ДДС месяц'!$J:$J,$A37,'ДДС месяц'!$C:$C,M$2)</f>
        <v>0</v>
      </c>
    </row>
    <row r="38" hidden="1">
      <c r="A38" s="30"/>
      <c r="B38" s="31">
        <f>SUMIFS('ДДС месяц'!$E:$E,'ДДС месяц'!$F:$F,$A$1,'ДДС месяц'!$J:$J,$A38,'ДДС месяц'!$C:$C,B$2)</f>
        <v>0</v>
      </c>
      <c r="C38" s="31">
        <f>SUMIFS('ДДС месяц'!$E:$E,'ДДС месяц'!$F:$F,$A$1,'ДДС месяц'!$J:$J,$A38,'ДДС месяц'!$C:$C,C$2)</f>
        <v>0</v>
      </c>
      <c r="D38" s="31">
        <f>SUMIFS('ДДС месяц'!$E:$E,'ДДС месяц'!$F:$F,$A$1,'ДДС месяц'!$J:$J,$A38,'ДДС месяц'!$C:$C,D$2)</f>
        <v>0</v>
      </c>
      <c r="E38" s="31">
        <f>SUMIFS('ДДС месяц'!$E:$E,'ДДС месяц'!$F:$F,$A$1,'ДДС месяц'!$J:$J,$A38,'ДДС месяц'!$C:$C,E$2)</f>
        <v>0</v>
      </c>
      <c r="F38" s="31">
        <f>SUMIFS('ДДС месяц'!$E:$E,'ДДС месяц'!$F:$F,$A$1,'ДДС месяц'!$J:$J,$A38,'ДДС месяц'!$C:$C,F$2)</f>
        <v>0</v>
      </c>
      <c r="G38" s="31">
        <f>SUMIFS('ДДС месяц'!$E:$E,'ДДС месяц'!$F:$F,$A$1,'ДДС месяц'!$J:$J,$A38,'ДДС месяц'!$C:$C,G$2)</f>
        <v>0</v>
      </c>
      <c r="H38" s="31">
        <f>SUMIFS('ДДС месяц'!$E:$E,'ДДС месяц'!$F:$F,$A$1,'ДДС месяц'!$J:$J,$A38,'ДДС месяц'!$C:$C,H$2)</f>
        <v>0</v>
      </c>
      <c r="I38" s="31">
        <f>SUMIFS('ДДС месяц'!$E:$E,'ДДС месяц'!$F:$F,$A$1,'ДДС месяц'!$J:$J,$A38,'ДДС месяц'!$C:$C,I$2)</f>
        <v>0</v>
      </c>
      <c r="J38" s="31">
        <f>SUMIFS('ДДС месяц'!$E:$E,'ДДС месяц'!$F:$F,$A$1,'ДДС месяц'!$J:$J,$A38,'ДДС месяц'!$C:$C,J$2)</f>
        <v>0</v>
      </c>
      <c r="K38" s="31">
        <f>SUMIFS('ДДС месяц'!$E:$E,'ДДС месяц'!$F:$F,$A$1,'ДДС месяц'!$J:$J,$A38,'ДДС месяц'!$C:$C,K$2)</f>
        <v>0</v>
      </c>
      <c r="L38" s="31">
        <f>SUMIFS('ДДС месяц'!$E:$E,'ДДС месяц'!$F:$F,$A$1,'ДДС месяц'!$J:$J,$A38,'ДДС месяц'!$C:$C,L$2)</f>
        <v>0</v>
      </c>
      <c r="M38" s="31">
        <f>SUMIFS('ДДС месяц'!$E:$E,'ДДС месяц'!$F:$F,$A$1,'ДДС месяц'!$J:$J,$A38,'ДДС месяц'!$C:$C,M$2)</f>
        <v>0</v>
      </c>
    </row>
    <row r="39" hidden="1">
      <c r="A39" s="30"/>
      <c r="B39" s="31">
        <f>SUMIFS('ДДС месяц'!$E:$E,'ДДС месяц'!$F:$F,$A$1,'ДДС месяц'!$J:$J,$A39,'ДДС месяц'!$C:$C,B$2)</f>
        <v>0</v>
      </c>
      <c r="C39" s="31">
        <f>SUMIFS('ДДС месяц'!$E:$E,'ДДС месяц'!$F:$F,$A$1,'ДДС месяц'!$J:$J,$A39,'ДДС месяц'!$C:$C,C$2)</f>
        <v>0</v>
      </c>
      <c r="D39" s="31">
        <f>SUMIFS('ДДС месяц'!$E:$E,'ДДС месяц'!$F:$F,$A$1,'ДДС месяц'!$J:$J,$A39,'ДДС месяц'!$C:$C,D$2)</f>
        <v>0</v>
      </c>
      <c r="E39" s="31">
        <f>SUMIFS('ДДС месяц'!$E:$E,'ДДС месяц'!$F:$F,$A$1,'ДДС месяц'!$J:$J,$A39,'ДДС месяц'!$C:$C,E$2)</f>
        <v>0</v>
      </c>
      <c r="F39" s="31">
        <f>SUMIFS('ДДС месяц'!$E:$E,'ДДС месяц'!$F:$F,$A$1,'ДДС месяц'!$J:$J,$A39,'ДДС месяц'!$C:$C,F$2)</f>
        <v>0</v>
      </c>
      <c r="G39" s="31">
        <f>SUMIFS('ДДС месяц'!$E:$E,'ДДС месяц'!$F:$F,$A$1,'ДДС месяц'!$J:$J,$A39,'ДДС месяц'!$C:$C,G$2)</f>
        <v>0</v>
      </c>
      <c r="H39" s="31">
        <f>SUMIFS('ДДС месяц'!$E:$E,'ДДС месяц'!$F:$F,$A$1,'ДДС месяц'!$J:$J,$A39,'ДДС месяц'!$C:$C,H$2)</f>
        <v>0</v>
      </c>
      <c r="I39" s="31">
        <f>SUMIFS('ДДС месяц'!$E:$E,'ДДС месяц'!$F:$F,$A$1,'ДДС месяц'!$J:$J,$A39,'ДДС месяц'!$C:$C,I$2)</f>
        <v>0</v>
      </c>
      <c r="J39" s="31">
        <f>SUMIFS('ДДС месяц'!$E:$E,'ДДС месяц'!$F:$F,$A$1,'ДДС месяц'!$J:$J,$A39,'ДДС месяц'!$C:$C,J$2)</f>
        <v>0</v>
      </c>
      <c r="K39" s="31">
        <f>SUMIFS('ДДС месяц'!$E:$E,'ДДС месяц'!$F:$F,$A$1,'ДДС месяц'!$J:$J,$A39,'ДДС месяц'!$C:$C,K$2)</f>
        <v>0</v>
      </c>
      <c r="L39" s="31">
        <f>SUMIFS('ДДС месяц'!$E:$E,'ДДС месяц'!$F:$F,$A$1,'ДДС месяц'!$J:$J,$A39,'ДДС месяц'!$C:$C,L$2)</f>
        <v>0</v>
      </c>
      <c r="M39" s="31">
        <f>SUMIFS('ДДС месяц'!$E:$E,'ДДС месяц'!$F:$F,$A$1,'ДДС месяц'!$J:$J,$A39,'ДДС месяц'!$C:$C,M$2)</f>
        <v>0</v>
      </c>
    </row>
    <row r="40" hidden="1">
      <c r="A40" s="30"/>
      <c r="B40" s="31">
        <f>SUMIFS('ДДС месяц'!$E:$E,'ДДС месяц'!$F:$F,$A$1,'ДДС месяц'!$J:$J,$A40,'ДДС месяц'!$C:$C,B$2)</f>
        <v>0</v>
      </c>
      <c r="C40" s="31">
        <f>SUMIFS('ДДС месяц'!$E:$E,'ДДС месяц'!$F:$F,$A$1,'ДДС месяц'!$J:$J,$A40,'ДДС месяц'!$C:$C,C$2)</f>
        <v>0</v>
      </c>
      <c r="D40" s="31">
        <f>SUMIFS('ДДС месяц'!$E:$E,'ДДС месяц'!$F:$F,$A$1,'ДДС месяц'!$J:$J,$A40,'ДДС месяц'!$C:$C,D$2)</f>
        <v>0</v>
      </c>
      <c r="E40" s="31">
        <f>SUMIFS('ДДС месяц'!$E:$E,'ДДС месяц'!$F:$F,$A$1,'ДДС месяц'!$J:$J,$A40,'ДДС месяц'!$C:$C,E$2)</f>
        <v>0</v>
      </c>
      <c r="F40" s="31">
        <f>SUMIFS('ДДС месяц'!$E:$E,'ДДС месяц'!$F:$F,$A$1,'ДДС месяц'!$J:$J,$A40,'ДДС месяц'!$C:$C,F$2)</f>
        <v>0</v>
      </c>
      <c r="G40" s="31">
        <f>SUMIFS('ДДС месяц'!$E:$E,'ДДС месяц'!$F:$F,$A$1,'ДДС месяц'!$J:$J,$A40,'ДДС месяц'!$C:$C,G$2)</f>
        <v>0</v>
      </c>
      <c r="H40" s="31">
        <f>SUMIFS('ДДС месяц'!$E:$E,'ДДС месяц'!$F:$F,$A$1,'ДДС месяц'!$J:$J,$A40,'ДДС месяц'!$C:$C,H$2)</f>
        <v>0</v>
      </c>
      <c r="I40" s="31">
        <f>SUMIFS('ДДС месяц'!$E:$E,'ДДС месяц'!$F:$F,$A$1,'ДДС месяц'!$J:$J,$A40,'ДДС месяц'!$C:$C,I$2)</f>
        <v>0</v>
      </c>
      <c r="J40" s="31">
        <f>SUMIFS('ДДС месяц'!$E:$E,'ДДС месяц'!$F:$F,$A$1,'ДДС месяц'!$J:$J,$A40,'ДДС месяц'!$C:$C,J$2)</f>
        <v>0</v>
      </c>
      <c r="K40" s="31">
        <f>SUMIFS('ДДС месяц'!$E:$E,'ДДС месяц'!$F:$F,$A$1,'ДДС месяц'!$J:$J,$A40,'ДДС месяц'!$C:$C,K$2)</f>
        <v>0</v>
      </c>
      <c r="L40" s="31">
        <f>SUMIFS('ДДС месяц'!$E:$E,'ДДС месяц'!$F:$F,$A$1,'ДДС месяц'!$J:$J,$A40,'ДДС месяц'!$C:$C,L$2)</f>
        <v>0</v>
      </c>
      <c r="M40" s="31">
        <f>SUMIFS('ДДС месяц'!$E:$E,'ДДС месяц'!$F:$F,$A$1,'ДДС месяц'!$J:$J,$A40,'ДДС месяц'!$C:$C,M$2)</f>
        <v>0</v>
      </c>
    </row>
    <row r="41" hidden="1">
      <c r="A41" s="30"/>
      <c r="B41" s="31">
        <f>SUMIFS('ДДС месяц'!$E:$E,'ДДС месяц'!$F:$F,$A$1,'ДДС месяц'!$J:$J,$A41,'ДДС месяц'!$C:$C,B$2)</f>
        <v>0</v>
      </c>
      <c r="C41" s="31">
        <f>SUMIFS('ДДС месяц'!$E:$E,'ДДС месяц'!$F:$F,$A$1,'ДДС месяц'!$J:$J,$A41,'ДДС месяц'!$C:$C,C$2)</f>
        <v>0</v>
      </c>
      <c r="D41" s="31">
        <f>SUMIFS('ДДС месяц'!$E:$E,'ДДС месяц'!$F:$F,$A$1,'ДДС месяц'!$J:$J,$A41,'ДДС месяц'!$C:$C,D$2)</f>
        <v>0</v>
      </c>
      <c r="E41" s="31">
        <f>SUMIFS('ДДС месяц'!$E:$E,'ДДС месяц'!$F:$F,$A$1,'ДДС месяц'!$J:$J,$A41,'ДДС месяц'!$C:$C,E$2)</f>
        <v>0</v>
      </c>
      <c r="F41" s="31">
        <f>SUMIFS('ДДС месяц'!$E:$E,'ДДС месяц'!$F:$F,$A$1,'ДДС месяц'!$J:$J,$A41,'ДДС месяц'!$C:$C,F$2)</f>
        <v>0</v>
      </c>
      <c r="G41" s="31">
        <f>SUMIFS('ДДС месяц'!$E:$E,'ДДС месяц'!$F:$F,$A$1,'ДДС месяц'!$J:$J,$A41,'ДДС месяц'!$C:$C,G$2)</f>
        <v>0</v>
      </c>
      <c r="H41" s="31">
        <f>SUMIFS('ДДС месяц'!$E:$E,'ДДС месяц'!$F:$F,$A$1,'ДДС месяц'!$J:$J,$A41,'ДДС месяц'!$C:$C,H$2)</f>
        <v>0</v>
      </c>
      <c r="I41" s="31">
        <f>SUMIFS('ДДС месяц'!$E:$E,'ДДС месяц'!$F:$F,$A$1,'ДДС месяц'!$J:$J,$A41,'ДДС месяц'!$C:$C,I$2)</f>
        <v>0</v>
      </c>
      <c r="J41" s="31">
        <f>SUMIFS('ДДС месяц'!$E:$E,'ДДС месяц'!$F:$F,$A$1,'ДДС месяц'!$J:$J,$A41,'ДДС месяц'!$C:$C,J$2)</f>
        <v>0</v>
      </c>
      <c r="K41" s="31">
        <f>SUMIFS('ДДС месяц'!$E:$E,'ДДС месяц'!$F:$F,$A$1,'ДДС месяц'!$J:$J,$A41,'ДДС месяц'!$C:$C,K$2)</f>
        <v>0</v>
      </c>
      <c r="L41" s="31">
        <f>SUMIFS('ДДС месяц'!$E:$E,'ДДС месяц'!$F:$F,$A$1,'ДДС месяц'!$J:$J,$A41,'ДДС месяц'!$C:$C,L$2)</f>
        <v>0</v>
      </c>
      <c r="M41" s="31">
        <f>SUMIFS('ДДС месяц'!$E:$E,'ДДС месяц'!$F:$F,$A$1,'ДДС месяц'!$J:$J,$A41,'ДДС месяц'!$C:$C,M$2)</f>
        <v>0</v>
      </c>
    </row>
    <row r="42" hidden="1">
      <c r="A42" s="30"/>
      <c r="B42" s="31">
        <f>SUMIFS('ДДС месяц'!$E:$E,'ДДС месяц'!$F:$F,$A$1,'ДДС месяц'!$J:$J,$A42,'ДДС месяц'!$C:$C,B$2)</f>
        <v>0</v>
      </c>
      <c r="C42" s="31">
        <f>SUMIFS('ДДС месяц'!$E:$E,'ДДС месяц'!$F:$F,$A$1,'ДДС месяц'!$J:$J,$A42,'ДДС месяц'!$C:$C,C$2)</f>
        <v>0</v>
      </c>
      <c r="D42" s="31">
        <f>SUMIFS('ДДС месяц'!$E:$E,'ДДС месяц'!$F:$F,$A$1,'ДДС месяц'!$J:$J,$A42,'ДДС месяц'!$C:$C,D$2)</f>
        <v>0</v>
      </c>
      <c r="E42" s="31">
        <f>SUMIFS('ДДС месяц'!$E:$E,'ДДС месяц'!$F:$F,$A$1,'ДДС месяц'!$J:$J,$A42,'ДДС месяц'!$C:$C,E$2)</f>
        <v>0</v>
      </c>
      <c r="F42" s="31">
        <f>SUMIFS('ДДС месяц'!$E:$E,'ДДС месяц'!$F:$F,$A$1,'ДДС месяц'!$J:$J,$A42,'ДДС месяц'!$C:$C,F$2)</f>
        <v>0</v>
      </c>
      <c r="G42" s="31">
        <f>SUMIFS('ДДС месяц'!$E:$E,'ДДС месяц'!$F:$F,$A$1,'ДДС месяц'!$J:$J,$A42,'ДДС месяц'!$C:$C,G$2)</f>
        <v>0</v>
      </c>
      <c r="H42" s="31">
        <f>SUMIFS('ДДС месяц'!$E:$E,'ДДС месяц'!$F:$F,$A$1,'ДДС месяц'!$J:$J,$A42,'ДДС месяц'!$C:$C,H$2)</f>
        <v>0</v>
      </c>
      <c r="I42" s="31">
        <f>SUMIFS('ДДС месяц'!$E:$E,'ДДС месяц'!$F:$F,$A$1,'ДДС месяц'!$J:$J,$A42,'ДДС месяц'!$C:$C,I$2)</f>
        <v>0</v>
      </c>
      <c r="J42" s="31">
        <f>SUMIFS('ДДС месяц'!$E:$E,'ДДС месяц'!$F:$F,$A$1,'ДДС месяц'!$J:$J,$A42,'ДДС месяц'!$C:$C,J$2)</f>
        <v>0</v>
      </c>
      <c r="K42" s="31">
        <f>SUMIFS('ДДС месяц'!$E:$E,'ДДС месяц'!$F:$F,$A$1,'ДДС месяц'!$J:$J,$A42,'ДДС месяц'!$C:$C,K$2)</f>
        <v>0</v>
      </c>
      <c r="L42" s="31">
        <f>SUMIFS('ДДС месяц'!$E:$E,'ДДС месяц'!$F:$F,$A$1,'ДДС месяц'!$J:$J,$A42,'ДДС месяц'!$C:$C,L$2)</f>
        <v>0</v>
      </c>
      <c r="M42" s="31">
        <f>SUMIFS('ДДС месяц'!$E:$E,'ДДС месяц'!$F:$F,$A$1,'ДДС месяц'!$J:$J,$A42,'ДДС месяц'!$C:$C,M$2)</f>
        <v>0</v>
      </c>
    </row>
    <row r="43" hidden="1">
      <c r="A43" s="30"/>
      <c r="B43" s="31">
        <f>SUMIFS('ДДС месяц'!$E:$E,'ДДС месяц'!$F:$F,$A$1,'ДДС месяц'!$J:$J,$A43,'ДДС месяц'!$C:$C,B$2)</f>
        <v>0</v>
      </c>
      <c r="C43" s="31">
        <f>SUMIFS('ДДС месяц'!$E:$E,'ДДС месяц'!$F:$F,$A$1,'ДДС месяц'!$J:$J,$A43,'ДДС месяц'!$C:$C,C$2)</f>
        <v>0</v>
      </c>
      <c r="D43" s="31">
        <f>SUMIFS('ДДС месяц'!$E:$E,'ДДС месяц'!$F:$F,$A$1,'ДДС месяц'!$J:$J,$A43,'ДДС месяц'!$C:$C,D$2)</f>
        <v>0</v>
      </c>
      <c r="E43" s="31">
        <f>SUMIFS('ДДС месяц'!$E:$E,'ДДС месяц'!$F:$F,$A$1,'ДДС месяц'!$J:$J,$A43,'ДДС месяц'!$C:$C,E$2)</f>
        <v>0</v>
      </c>
      <c r="F43" s="31">
        <f>SUMIFS('ДДС месяц'!$E:$E,'ДДС месяц'!$F:$F,$A$1,'ДДС месяц'!$J:$J,$A43,'ДДС месяц'!$C:$C,F$2)</f>
        <v>0</v>
      </c>
      <c r="G43" s="31">
        <f>SUMIFS('ДДС месяц'!$E:$E,'ДДС месяц'!$F:$F,$A$1,'ДДС месяц'!$J:$J,$A43,'ДДС месяц'!$C:$C,G$2)</f>
        <v>0</v>
      </c>
      <c r="H43" s="31">
        <f>SUMIFS('ДДС месяц'!$E:$E,'ДДС месяц'!$F:$F,$A$1,'ДДС месяц'!$J:$J,$A43,'ДДС месяц'!$C:$C,H$2)</f>
        <v>0</v>
      </c>
      <c r="I43" s="31">
        <f>SUMIFS('ДДС месяц'!$E:$E,'ДДС месяц'!$F:$F,$A$1,'ДДС месяц'!$J:$J,$A43,'ДДС месяц'!$C:$C,I$2)</f>
        <v>0</v>
      </c>
      <c r="J43" s="31">
        <f>SUMIFS('ДДС месяц'!$E:$E,'ДДС месяц'!$F:$F,$A$1,'ДДС месяц'!$J:$J,$A43,'ДДС месяц'!$C:$C,J$2)</f>
        <v>0</v>
      </c>
      <c r="K43" s="31">
        <f>SUMIFS('ДДС месяц'!$E:$E,'ДДС месяц'!$F:$F,$A$1,'ДДС месяц'!$J:$J,$A43,'ДДС месяц'!$C:$C,K$2)</f>
        <v>0</v>
      </c>
      <c r="L43" s="31">
        <f>SUMIFS('ДДС месяц'!$E:$E,'ДДС месяц'!$F:$F,$A$1,'ДДС месяц'!$J:$J,$A43,'ДДС месяц'!$C:$C,L$2)</f>
        <v>0</v>
      </c>
      <c r="M43" s="31">
        <f>SUMIFS('ДДС месяц'!$E:$E,'ДДС месяц'!$F:$F,$A$1,'ДДС месяц'!$J:$J,$A43,'ДДС месяц'!$C:$C,M$2)</f>
        <v>0</v>
      </c>
    </row>
    <row r="44" hidden="1">
      <c r="A44" s="30"/>
      <c r="B44" s="31">
        <f>SUMIFS('ДДС месяц'!$E:$E,'ДДС месяц'!$F:$F,$A$1,'ДДС месяц'!$J:$J,$A44,'ДДС месяц'!$C:$C,B$2)</f>
        <v>0</v>
      </c>
      <c r="C44" s="31">
        <f>SUMIFS('ДДС месяц'!$E:$E,'ДДС месяц'!$F:$F,$A$1,'ДДС месяц'!$J:$J,$A44,'ДДС месяц'!$C:$C,C$2)</f>
        <v>0</v>
      </c>
      <c r="D44" s="31">
        <f>SUMIFS('ДДС месяц'!$E:$E,'ДДС месяц'!$F:$F,$A$1,'ДДС месяц'!$J:$J,$A44,'ДДС месяц'!$C:$C,D$2)</f>
        <v>0</v>
      </c>
      <c r="E44" s="31">
        <f>SUMIFS('ДДС месяц'!$E:$E,'ДДС месяц'!$F:$F,$A$1,'ДДС месяц'!$J:$J,$A44,'ДДС месяц'!$C:$C,E$2)</f>
        <v>0</v>
      </c>
      <c r="F44" s="31">
        <f>SUMIFS('ДДС месяц'!$E:$E,'ДДС месяц'!$F:$F,$A$1,'ДДС месяц'!$J:$J,$A44,'ДДС месяц'!$C:$C,F$2)</f>
        <v>0</v>
      </c>
      <c r="G44" s="31">
        <f>SUMIFS('ДДС месяц'!$E:$E,'ДДС месяц'!$F:$F,$A$1,'ДДС месяц'!$J:$J,$A44,'ДДС месяц'!$C:$C,G$2)</f>
        <v>0</v>
      </c>
      <c r="H44" s="31">
        <f>SUMIFS('ДДС месяц'!$E:$E,'ДДС месяц'!$F:$F,$A$1,'ДДС месяц'!$J:$J,$A44,'ДДС месяц'!$C:$C,H$2)</f>
        <v>0</v>
      </c>
      <c r="I44" s="31">
        <f>SUMIFS('ДДС месяц'!$E:$E,'ДДС месяц'!$F:$F,$A$1,'ДДС месяц'!$J:$J,$A44,'ДДС месяц'!$C:$C,I$2)</f>
        <v>0</v>
      </c>
      <c r="J44" s="31">
        <f>SUMIFS('ДДС месяц'!$E:$E,'ДДС месяц'!$F:$F,$A$1,'ДДС месяц'!$J:$J,$A44,'ДДС месяц'!$C:$C,J$2)</f>
        <v>0</v>
      </c>
      <c r="K44" s="31">
        <f>SUMIFS('ДДС месяц'!$E:$E,'ДДС месяц'!$F:$F,$A$1,'ДДС месяц'!$J:$J,$A44,'ДДС месяц'!$C:$C,K$2)</f>
        <v>0</v>
      </c>
      <c r="L44" s="31">
        <f>SUMIFS('ДДС месяц'!$E:$E,'ДДС месяц'!$F:$F,$A$1,'ДДС месяц'!$J:$J,$A44,'ДДС месяц'!$C:$C,L$2)</f>
        <v>0</v>
      </c>
      <c r="M44" s="31">
        <f>SUMIFS('ДДС месяц'!$E:$E,'ДДС месяц'!$F:$F,$A$1,'ДДС месяц'!$J:$J,$A44,'ДДС месяц'!$C:$C,M$2)</f>
        <v>0</v>
      </c>
    </row>
    <row r="45" hidden="1">
      <c r="A45" s="30"/>
      <c r="B45" s="31">
        <f>SUMIFS('ДДС месяц'!$E:$E,'ДДС месяц'!$F:$F,$A$1,'ДДС месяц'!$J:$J,$A45,'ДДС месяц'!$C:$C,B$2)</f>
        <v>0</v>
      </c>
      <c r="C45" s="31">
        <f>SUMIFS('ДДС месяц'!$E:$E,'ДДС месяц'!$F:$F,$A$1,'ДДС месяц'!$J:$J,$A45,'ДДС месяц'!$C:$C,C$2)</f>
        <v>0</v>
      </c>
      <c r="D45" s="31">
        <f>SUMIFS('ДДС месяц'!$E:$E,'ДДС месяц'!$F:$F,$A$1,'ДДС месяц'!$J:$J,$A45,'ДДС месяц'!$C:$C,D$2)</f>
        <v>0</v>
      </c>
      <c r="E45" s="31">
        <f>SUMIFS('ДДС месяц'!$E:$E,'ДДС месяц'!$F:$F,$A$1,'ДДС месяц'!$J:$J,$A45,'ДДС месяц'!$C:$C,E$2)</f>
        <v>0</v>
      </c>
      <c r="F45" s="31">
        <f>SUMIFS('ДДС месяц'!$E:$E,'ДДС месяц'!$F:$F,$A$1,'ДДС месяц'!$J:$J,$A45,'ДДС месяц'!$C:$C,F$2)</f>
        <v>0</v>
      </c>
      <c r="G45" s="31">
        <f>SUMIFS('ДДС месяц'!$E:$E,'ДДС месяц'!$F:$F,$A$1,'ДДС месяц'!$J:$J,$A45,'ДДС месяц'!$C:$C,G$2)</f>
        <v>0</v>
      </c>
      <c r="H45" s="31">
        <f>SUMIFS('ДДС месяц'!$E:$E,'ДДС месяц'!$F:$F,$A$1,'ДДС месяц'!$J:$J,$A45,'ДДС месяц'!$C:$C,H$2)</f>
        <v>0</v>
      </c>
      <c r="I45" s="31">
        <f>SUMIFS('ДДС месяц'!$E:$E,'ДДС месяц'!$F:$F,$A$1,'ДДС месяц'!$J:$J,$A45,'ДДС месяц'!$C:$C,I$2)</f>
        <v>0</v>
      </c>
      <c r="J45" s="31">
        <f>SUMIFS('ДДС месяц'!$E:$E,'ДДС месяц'!$F:$F,$A$1,'ДДС месяц'!$J:$J,$A45,'ДДС месяц'!$C:$C,J$2)</f>
        <v>0</v>
      </c>
      <c r="K45" s="31">
        <f>SUMIFS('ДДС месяц'!$E:$E,'ДДС месяц'!$F:$F,$A$1,'ДДС месяц'!$J:$J,$A45,'ДДС месяц'!$C:$C,K$2)</f>
        <v>0</v>
      </c>
      <c r="L45" s="31">
        <f>SUMIFS('ДДС месяц'!$E:$E,'ДДС месяц'!$F:$F,$A$1,'ДДС месяц'!$J:$J,$A45,'ДДС месяц'!$C:$C,L$2)</f>
        <v>0</v>
      </c>
      <c r="M45" s="31">
        <f>SUMIFS('ДДС месяц'!$E:$E,'ДДС месяц'!$F:$F,$A$1,'ДДС месяц'!$J:$J,$A45,'ДДС месяц'!$C:$C,M$2)</f>
        <v>0</v>
      </c>
    </row>
    <row r="46" hidden="1">
      <c r="A46" s="30"/>
      <c r="B46" s="31">
        <f>SUMIFS('ДДС месяц'!$E:$E,'ДДС месяц'!$F:$F,$A$1,'ДДС месяц'!$J:$J,$A46,'ДДС месяц'!$C:$C,B$2)</f>
        <v>0</v>
      </c>
      <c r="C46" s="31">
        <f>SUMIFS('ДДС месяц'!$E:$E,'ДДС месяц'!$F:$F,$A$1,'ДДС месяц'!$J:$J,$A46,'ДДС месяц'!$C:$C,C$2)</f>
        <v>0</v>
      </c>
      <c r="D46" s="31">
        <f>SUMIFS('ДДС месяц'!$E:$E,'ДДС месяц'!$F:$F,$A$1,'ДДС месяц'!$J:$J,$A46,'ДДС месяц'!$C:$C,D$2)</f>
        <v>0</v>
      </c>
      <c r="E46" s="31">
        <f>SUMIFS('ДДС месяц'!$E:$E,'ДДС месяц'!$F:$F,$A$1,'ДДС месяц'!$J:$J,$A46,'ДДС месяц'!$C:$C,E$2)</f>
        <v>0</v>
      </c>
      <c r="F46" s="31">
        <f>SUMIFS('ДДС месяц'!$E:$E,'ДДС месяц'!$F:$F,$A$1,'ДДС месяц'!$J:$J,$A46,'ДДС месяц'!$C:$C,F$2)</f>
        <v>0</v>
      </c>
      <c r="G46" s="31">
        <f>SUMIFS('ДДС месяц'!$E:$E,'ДДС месяц'!$F:$F,$A$1,'ДДС месяц'!$J:$J,$A46,'ДДС месяц'!$C:$C,G$2)</f>
        <v>0</v>
      </c>
      <c r="H46" s="31">
        <f>SUMIFS('ДДС месяц'!$E:$E,'ДДС месяц'!$F:$F,$A$1,'ДДС месяц'!$J:$J,$A46,'ДДС месяц'!$C:$C,H$2)</f>
        <v>0</v>
      </c>
      <c r="I46" s="31">
        <f>SUMIFS('ДДС месяц'!$E:$E,'ДДС месяц'!$F:$F,$A$1,'ДДС месяц'!$J:$J,$A46,'ДДС месяц'!$C:$C,I$2)</f>
        <v>0</v>
      </c>
      <c r="J46" s="31">
        <f>SUMIFS('ДДС месяц'!$E:$E,'ДДС месяц'!$F:$F,$A$1,'ДДС месяц'!$J:$J,$A46,'ДДС месяц'!$C:$C,J$2)</f>
        <v>0</v>
      </c>
      <c r="K46" s="31">
        <f>SUMIFS('ДДС месяц'!$E:$E,'ДДС месяц'!$F:$F,$A$1,'ДДС месяц'!$J:$J,$A46,'ДДС месяц'!$C:$C,K$2)</f>
        <v>0</v>
      </c>
      <c r="L46" s="31">
        <f>SUMIFS('ДДС месяц'!$E:$E,'ДДС месяц'!$F:$F,$A$1,'ДДС месяц'!$J:$J,$A46,'ДДС месяц'!$C:$C,L$2)</f>
        <v>0</v>
      </c>
      <c r="M46" s="31">
        <f>SUMIFS('ДДС месяц'!$E:$E,'ДДС месяц'!$F:$F,$A$1,'ДДС месяц'!$J:$J,$A46,'ДДС месяц'!$C:$C,M$2)</f>
        <v>0</v>
      </c>
    </row>
    <row r="47" hidden="1">
      <c r="A47" s="30"/>
      <c r="B47" s="31">
        <f>SUMIFS('ДДС месяц'!$E:$E,'ДДС месяц'!$F:$F,$A$1,'ДДС месяц'!$J:$J,$A47,'ДДС месяц'!$C:$C,B$2)</f>
        <v>0</v>
      </c>
      <c r="C47" s="31">
        <f>SUMIFS('ДДС месяц'!$E:$E,'ДДС месяц'!$F:$F,$A$1,'ДДС месяц'!$J:$J,$A47,'ДДС месяц'!$C:$C,C$2)</f>
        <v>0</v>
      </c>
      <c r="D47" s="31">
        <f>SUMIFS('ДДС месяц'!$E:$E,'ДДС месяц'!$F:$F,$A$1,'ДДС месяц'!$J:$J,$A47,'ДДС месяц'!$C:$C,D$2)</f>
        <v>0</v>
      </c>
      <c r="E47" s="31">
        <f>SUMIFS('ДДС месяц'!$E:$E,'ДДС месяц'!$F:$F,$A$1,'ДДС месяц'!$J:$J,$A47,'ДДС месяц'!$C:$C,E$2)</f>
        <v>0</v>
      </c>
      <c r="F47" s="31">
        <f>SUMIFS('ДДС месяц'!$E:$E,'ДДС месяц'!$F:$F,$A$1,'ДДС месяц'!$J:$J,$A47,'ДДС месяц'!$C:$C,F$2)</f>
        <v>0</v>
      </c>
      <c r="G47" s="31">
        <f>SUMIFS('ДДС месяц'!$E:$E,'ДДС месяц'!$F:$F,$A$1,'ДДС месяц'!$J:$J,$A47,'ДДС месяц'!$C:$C,G$2)</f>
        <v>0</v>
      </c>
      <c r="H47" s="31">
        <f>SUMIFS('ДДС месяц'!$E:$E,'ДДС месяц'!$F:$F,$A$1,'ДДС месяц'!$J:$J,$A47,'ДДС месяц'!$C:$C,H$2)</f>
        <v>0</v>
      </c>
      <c r="I47" s="31">
        <f>SUMIFS('ДДС месяц'!$E:$E,'ДДС месяц'!$F:$F,$A$1,'ДДС месяц'!$J:$J,$A47,'ДДС месяц'!$C:$C,I$2)</f>
        <v>0</v>
      </c>
      <c r="J47" s="31">
        <f>SUMIFS('ДДС месяц'!$E:$E,'ДДС месяц'!$F:$F,$A$1,'ДДС месяц'!$J:$J,$A47,'ДДС месяц'!$C:$C,J$2)</f>
        <v>0</v>
      </c>
      <c r="K47" s="31">
        <f>SUMIFS('ДДС месяц'!$E:$E,'ДДС месяц'!$F:$F,$A$1,'ДДС месяц'!$J:$J,$A47,'ДДС месяц'!$C:$C,K$2)</f>
        <v>0</v>
      </c>
      <c r="L47" s="31">
        <f>SUMIFS('ДДС месяц'!$E:$E,'ДДС месяц'!$F:$F,$A$1,'ДДС месяц'!$J:$J,$A47,'ДДС месяц'!$C:$C,L$2)</f>
        <v>0</v>
      </c>
      <c r="M47" s="31">
        <f>SUMIFS('ДДС месяц'!$E:$E,'ДДС месяц'!$F:$F,$A$1,'ДДС месяц'!$J:$J,$A47,'ДДС месяц'!$C:$C,M$2)</f>
        <v>0</v>
      </c>
    </row>
    <row r="48" hidden="1">
      <c r="A48" s="30"/>
      <c r="B48" s="31">
        <f>SUMIFS('ДДС месяц'!$E:$E,'ДДС месяц'!$F:$F,$A$1,'ДДС месяц'!$J:$J,$A48,'ДДС месяц'!$C:$C,B$2)</f>
        <v>0</v>
      </c>
      <c r="C48" s="31">
        <f>SUMIFS('ДДС месяц'!$E:$E,'ДДС месяц'!$F:$F,$A$1,'ДДС месяц'!$J:$J,$A48,'ДДС месяц'!$C:$C,C$2)</f>
        <v>0</v>
      </c>
      <c r="D48" s="31">
        <f>SUMIFS('ДДС месяц'!$E:$E,'ДДС месяц'!$F:$F,$A$1,'ДДС месяц'!$J:$J,$A48,'ДДС месяц'!$C:$C,D$2)</f>
        <v>0</v>
      </c>
      <c r="E48" s="31">
        <f>SUMIFS('ДДС месяц'!$E:$E,'ДДС месяц'!$F:$F,$A$1,'ДДС месяц'!$J:$J,$A48,'ДДС месяц'!$C:$C,E$2)</f>
        <v>0</v>
      </c>
      <c r="F48" s="31">
        <f>SUMIFS('ДДС месяц'!$E:$E,'ДДС месяц'!$F:$F,$A$1,'ДДС месяц'!$J:$J,$A48,'ДДС месяц'!$C:$C,F$2)</f>
        <v>0</v>
      </c>
      <c r="G48" s="31">
        <f>SUMIFS('ДДС месяц'!$E:$E,'ДДС месяц'!$F:$F,$A$1,'ДДС месяц'!$J:$J,$A48,'ДДС месяц'!$C:$C,G$2)</f>
        <v>0</v>
      </c>
      <c r="H48" s="31">
        <f>SUMIFS('ДДС месяц'!$E:$E,'ДДС месяц'!$F:$F,$A$1,'ДДС месяц'!$J:$J,$A48,'ДДС месяц'!$C:$C,H$2)</f>
        <v>0</v>
      </c>
      <c r="I48" s="31">
        <f>SUMIFS('ДДС месяц'!$E:$E,'ДДС месяц'!$F:$F,$A$1,'ДДС месяц'!$J:$J,$A48,'ДДС месяц'!$C:$C,I$2)</f>
        <v>0</v>
      </c>
      <c r="J48" s="31">
        <f>SUMIFS('ДДС месяц'!$E:$E,'ДДС месяц'!$F:$F,$A$1,'ДДС месяц'!$J:$J,$A48,'ДДС месяц'!$C:$C,J$2)</f>
        <v>0</v>
      </c>
      <c r="K48" s="31">
        <f>SUMIFS('ДДС месяц'!$E:$E,'ДДС месяц'!$F:$F,$A$1,'ДДС месяц'!$J:$J,$A48,'ДДС месяц'!$C:$C,K$2)</f>
        <v>0</v>
      </c>
      <c r="L48" s="31">
        <f>SUMIFS('ДДС месяц'!$E:$E,'ДДС месяц'!$F:$F,$A$1,'ДДС месяц'!$J:$J,$A48,'ДДС месяц'!$C:$C,L$2)</f>
        <v>0</v>
      </c>
      <c r="M48" s="31">
        <f>SUMIFS('ДДС месяц'!$E:$E,'ДДС месяц'!$F:$F,$A$1,'ДДС месяц'!$J:$J,$A48,'ДДС месяц'!$C:$C,M$2)</f>
        <v>0</v>
      </c>
    </row>
    <row r="49" hidden="1">
      <c r="A49" s="30"/>
      <c r="B49" s="31">
        <f>SUMIFS('ДДС месяц'!$E:$E,'ДДС месяц'!$F:$F,$A$1,'ДДС месяц'!$J:$J,$A49,'ДДС месяц'!$C:$C,B$2)</f>
        <v>0</v>
      </c>
      <c r="C49" s="31">
        <f>SUMIFS('ДДС месяц'!$E:$E,'ДДС месяц'!$F:$F,$A$1,'ДДС месяц'!$J:$J,$A49,'ДДС месяц'!$C:$C,C$2)</f>
        <v>0</v>
      </c>
      <c r="D49" s="31">
        <f>SUMIFS('ДДС месяц'!$E:$E,'ДДС месяц'!$F:$F,$A$1,'ДДС месяц'!$J:$J,$A49,'ДДС месяц'!$C:$C,D$2)</f>
        <v>0</v>
      </c>
      <c r="E49" s="31">
        <f>SUMIFS('ДДС месяц'!$E:$E,'ДДС месяц'!$F:$F,$A$1,'ДДС месяц'!$J:$J,$A49,'ДДС месяц'!$C:$C,E$2)</f>
        <v>0</v>
      </c>
      <c r="F49" s="31">
        <f>SUMIFS('ДДС месяц'!$E:$E,'ДДС месяц'!$F:$F,$A$1,'ДДС месяц'!$J:$J,$A49,'ДДС месяц'!$C:$C,F$2)</f>
        <v>0</v>
      </c>
      <c r="G49" s="31">
        <f>SUMIFS('ДДС месяц'!$E:$E,'ДДС месяц'!$F:$F,$A$1,'ДДС месяц'!$J:$J,$A49,'ДДС месяц'!$C:$C,G$2)</f>
        <v>0</v>
      </c>
      <c r="H49" s="31">
        <f>SUMIFS('ДДС месяц'!$E:$E,'ДДС месяц'!$F:$F,$A$1,'ДДС месяц'!$J:$J,$A49,'ДДС месяц'!$C:$C,H$2)</f>
        <v>0</v>
      </c>
      <c r="I49" s="31">
        <f>SUMIFS('ДДС месяц'!$E:$E,'ДДС месяц'!$F:$F,$A$1,'ДДС месяц'!$J:$J,$A49,'ДДС месяц'!$C:$C,I$2)</f>
        <v>0</v>
      </c>
      <c r="J49" s="31">
        <f>SUMIFS('ДДС месяц'!$E:$E,'ДДС месяц'!$F:$F,$A$1,'ДДС месяц'!$J:$J,$A49,'ДДС месяц'!$C:$C,J$2)</f>
        <v>0</v>
      </c>
      <c r="K49" s="31">
        <f>SUMIFS('ДДС месяц'!$E:$E,'ДДС месяц'!$F:$F,$A$1,'ДДС месяц'!$J:$J,$A49,'ДДС месяц'!$C:$C,K$2)</f>
        <v>0</v>
      </c>
      <c r="L49" s="31">
        <f>SUMIFS('ДДС месяц'!$E:$E,'ДДС месяц'!$F:$F,$A$1,'ДДС месяц'!$J:$J,$A49,'ДДС месяц'!$C:$C,L$2)</f>
        <v>0</v>
      </c>
      <c r="M49" s="31">
        <f>SUMIFS('ДДС месяц'!$E:$E,'ДДС месяц'!$F:$F,$A$1,'ДДС месяц'!$J:$J,$A49,'ДДС месяц'!$C:$C,M$2)</f>
        <v>0</v>
      </c>
    </row>
    <row r="50" hidden="1">
      <c r="A50" s="30"/>
      <c r="B50" s="31">
        <f>SUMIFS('ДДС месяц'!$E:$E,'ДДС месяц'!$F:$F,$A$1,'ДДС месяц'!$J:$J,$A50,'ДДС месяц'!$C:$C,B$2)</f>
        <v>0</v>
      </c>
      <c r="C50" s="31">
        <f>SUMIFS('ДДС месяц'!$E:$E,'ДДС месяц'!$F:$F,$A$1,'ДДС месяц'!$J:$J,$A50,'ДДС месяц'!$C:$C,C$2)</f>
        <v>0</v>
      </c>
      <c r="D50" s="31">
        <f>SUMIFS('ДДС месяц'!$E:$E,'ДДС месяц'!$F:$F,$A$1,'ДДС месяц'!$J:$J,$A50,'ДДС месяц'!$C:$C,D$2)</f>
        <v>0</v>
      </c>
      <c r="E50" s="31">
        <f>SUMIFS('ДДС месяц'!$E:$E,'ДДС месяц'!$F:$F,$A$1,'ДДС месяц'!$J:$J,$A50,'ДДС месяц'!$C:$C,E$2)</f>
        <v>0</v>
      </c>
      <c r="F50" s="31">
        <f>SUMIFS('ДДС месяц'!$E:$E,'ДДС месяц'!$F:$F,$A$1,'ДДС месяц'!$J:$J,$A50,'ДДС месяц'!$C:$C,F$2)</f>
        <v>0</v>
      </c>
      <c r="G50" s="31">
        <f>SUMIFS('ДДС месяц'!$E:$E,'ДДС месяц'!$F:$F,$A$1,'ДДС месяц'!$J:$J,$A50,'ДДС месяц'!$C:$C,G$2)</f>
        <v>0</v>
      </c>
      <c r="H50" s="31">
        <f>SUMIFS('ДДС месяц'!$E:$E,'ДДС месяц'!$F:$F,$A$1,'ДДС месяц'!$J:$J,$A50,'ДДС месяц'!$C:$C,H$2)</f>
        <v>0</v>
      </c>
      <c r="I50" s="31">
        <f>SUMIFS('ДДС месяц'!$E:$E,'ДДС месяц'!$F:$F,$A$1,'ДДС месяц'!$J:$J,$A50,'ДДС месяц'!$C:$C,I$2)</f>
        <v>0</v>
      </c>
      <c r="J50" s="31">
        <f>SUMIFS('ДДС месяц'!$E:$E,'ДДС месяц'!$F:$F,$A$1,'ДДС месяц'!$J:$J,$A50,'ДДС месяц'!$C:$C,J$2)</f>
        <v>0</v>
      </c>
      <c r="K50" s="31">
        <f>SUMIFS('ДДС месяц'!$E:$E,'ДДС месяц'!$F:$F,$A$1,'ДДС месяц'!$J:$J,$A50,'ДДС месяц'!$C:$C,K$2)</f>
        <v>0</v>
      </c>
      <c r="L50" s="31">
        <f>SUMIFS('ДДС месяц'!$E:$E,'ДДС месяц'!$F:$F,$A$1,'ДДС месяц'!$J:$J,$A50,'ДДС месяц'!$C:$C,L$2)</f>
        <v>0</v>
      </c>
      <c r="M50" s="31">
        <f>SUMIFS('ДДС месяц'!$E:$E,'ДДС месяц'!$F:$F,$A$1,'ДДС месяц'!$J:$J,$A50,'ДДС месяц'!$C:$C,M$2)</f>
        <v>0</v>
      </c>
    </row>
    <row r="51" hidden="1">
      <c r="A51" s="30"/>
      <c r="B51" s="31">
        <f>SUMIFS('ДДС месяц'!$E:$E,'ДДС месяц'!$F:$F,$A$1,'ДДС месяц'!$J:$J,$A51,'ДДС месяц'!$C:$C,B$2)</f>
        <v>0</v>
      </c>
      <c r="C51" s="31">
        <f>SUMIFS('ДДС месяц'!$E:$E,'ДДС месяц'!$F:$F,$A$1,'ДДС месяц'!$J:$J,$A51,'ДДС месяц'!$C:$C,C$2)</f>
        <v>0</v>
      </c>
      <c r="D51" s="31">
        <f>SUMIFS('ДДС месяц'!$E:$E,'ДДС месяц'!$F:$F,$A$1,'ДДС месяц'!$J:$J,$A51,'ДДС месяц'!$C:$C,D$2)</f>
        <v>0</v>
      </c>
      <c r="E51" s="31">
        <f>SUMIFS('ДДС месяц'!$E:$E,'ДДС месяц'!$F:$F,$A$1,'ДДС месяц'!$J:$J,$A51,'ДДС месяц'!$C:$C,E$2)</f>
        <v>0</v>
      </c>
      <c r="F51" s="31">
        <f>SUMIFS('ДДС месяц'!$E:$E,'ДДС месяц'!$F:$F,$A$1,'ДДС месяц'!$J:$J,$A51,'ДДС месяц'!$C:$C,F$2)</f>
        <v>0</v>
      </c>
      <c r="G51" s="31">
        <f>SUMIFS('ДДС месяц'!$E:$E,'ДДС месяц'!$F:$F,$A$1,'ДДС месяц'!$J:$J,$A51,'ДДС месяц'!$C:$C,G$2)</f>
        <v>0</v>
      </c>
      <c r="H51" s="31">
        <f>SUMIFS('ДДС месяц'!$E:$E,'ДДС месяц'!$F:$F,$A$1,'ДДС месяц'!$J:$J,$A51,'ДДС месяц'!$C:$C,H$2)</f>
        <v>0</v>
      </c>
      <c r="I51" s="31">
        <f>SUMIFS('ДДС месяц'!$E:$E,'ДДС месяц'!$F:$F,$A$1,'ДДС месяц'!$J:$J,$A51,'ДДС месяц'!$C:$C,I$2)</f>
        <v>0</v>
      </c>
      <c r="J51" s="31">
        <f>SUMIFS('ДДС месяц'!$E:$E,'ДДС месяц'!$F:$F,$A$1,'ДДС месяц'!$J:$J,$A51,'ДДС месяц'!$C:$C,J$2)</f>
        <v>0</v>
      </c>
      <c r="K51" s="31">
        <f>SUMIFS('ДДС месяц'!$E:$E,'ДДС месяц'!$F:$F,$A$1,'ДДС месяц'!$J:$J,$A51,'ДДС месяц'!$C:$C,K$2)</f>
        <v>0</v>
      </c>
      <c r="L51" s="31">
        <f>SUMIFS('ДДС месяц'!$E:$E,'ДДС месяц'!$F:$F,$A$1,'ДДС месяц'!$J:$J,$A51,'ДДС месяц'!$C:$C,L$2)</f>
        <v>0</v>
      </c>
      <c r="M51" s="31">
        <f>SUMIFS('ДДС месяц'!$E:$E,'ДДС месяц'!$F:$F,$A$1,'ДДС месяц'!$J:$J,$A51,'ДДС месяц'!$C:$C,M$2)</f>
        <v>0</v>
      </c>
    </row>
    <row r="52" hidden="1">
      <c r="A52" s="30"/>
      <c r="B52" s="31">
        <f>SUMIFS('ДДС месяц'!$E:$E,'ДДС месяц'!$F:$F,$A$1,'ДДС месяц'!$J:$J,$A52,'ДДС месяц'!$C:$C,B$2)</f>
        <v>0</v>
      </c>
      <c r="C52" s="31">
        <f>SUMIFS('ДДС месяц'!$E:$E,'ДДС месяц'!$F:$F,$A$1,'ДДС месяц'!$J:$J,$A52,'ДДС месяц'!$C:$C,C$2)</f>
        <v>0</v>
      </c>
      <c r="D52" s="31">
        <f>SUMIFS('ДДС месяц'!$E:$E,'ДДС месяц'!$F:$F,$A$1,'ДДС месяц'!$J:$J,$A52,'ДДС месяц'!$C:$C,D$2)</f>
        <v>0</v>
      </c>
      <c r="E52" s="31">
        <f>SUMIFS('ДДС месяц'!$E:$E,'ДДС месяц'!$F:$F,$A$1,'ДДС месяц'!$J:$J,$A52,'ДДС месяц'!$C:$C,E$2)</f>
        <v>0</v>
      </c>
      <c r="F52" s="31">
        <f>SUMIFS('ДДС месяц'!$E:$E,'ДДС месяц'!$F:$F,$A$1,'ДДС месяц'!$J:$J,$A52,'ДДС месяц'!$C:$C,F$2)</f>
        <v>0</v>
      </c>
      <c r="G52" s="31">
        <f>SUMIFS('ДДС месяц'!$E:$E,'ДДС месяц'!$F:$F,$A$1,'ДДС месяц'!$J:$J,$A52,'ДДС месяц'!$C:$C,G$2)</f>
        <v>0</v>
      </c>
      <c r="H52" s="31">
        <f>SUMIFS('ДДС месяц'!$E:$E,'ДДС месяц'!$F:$F,$A$1,'ДДС месяц'!$J:$J,$A52,'ДДС месяц'!$C:$C,H$2)</f>
        <v>0</v>
      </c>
      <c r="I52" s="31">
        <f>SUMIFS('ДДС месяц'!$E:$E,'ДДС месяц'!$F:$F,$A$1,'ДДС месяц'!$J:$J,$A52,'ДДС месяц'!$C:$C,I$2)</f>
        <v>0</v>
      </c>
      <c r="J52" s="31">
        <f>SUMIFS('ДДС месяц'!$E:$E,'ДДС месяц'!$F:$F,$A$1,'ДДС месяц'!$J:$J,$A52,'ДДС месяц'!$C:$C,J$2)</f>
        <v>0</v>
      </c>
      <c r="K52" s="31">
        <f>SUMIFS('ДДС месяц'!$E:$E,'ДДС месяц'!$F:$F,$A$1,'ДДС месяц'!$J:$J,$A52,'ДДС месяц'!$C:$C,K$2)</f>
        <v>0</v>
      </c>
      <c r="L52" s="31">
        <f>SUMIFS('ДДС месяц'!$E:$E,'ДДС месяц'!$F:$F,$A$1,'ДДС месяц'!$J:$J,$A52,'ДДС месяц'!$C:$C,L$2)</f>
        <v>0</v>
      </c>
      <c r="M52" s="31">
        <f>SUMIFS('ДДС месяц'!$E:$E,'ДДС месяц'!$F:$F,$A$1,'ДДС месяц'!$J:$J,$A52,'ДДС месяц'!$C:$C,M$2)</f>
        <v>0</v>
      </c>
    </row>
    <row r="53" hidden="1">
      <c r="A53" s="30"/>
      <c r="B53" s="31">
        <f>SUMIFS('ДДС месяц'!$E:$E,'ДДС месяц'!$F:$F,$A$1,'ДДС месяц'!$J:$J,$A53,'ДДС месяц'!$C:$C,B$2)</f>
        <v>0</v>
      </c>
      <c r="C53" s="31">
        <f>SUMIFS('ДДС месяц'!$E:$E,'ДДС месяц'!$F:$F,$A$1,'ДДС месяц'!$J:$J,$A53,'ДДС месяц'!$C:$C,C$2)</f>
        <v>0</v>
      </c>
      <c r="D53" s="31">
        <f>SUMIFS('ДДС месяц'!$E:$E,'ДДС месяц'!$F:$F,$A$1,'ДДС месяц'!$J:$J,$A53,'ДДС месяц'!$C:$C,D$2)</f>
        <v>0</v>
      </c>
      <c r="E53" s="31">
        <f>SUMIFS('ДДС месяц'!$E:$E,'ДДС месяц'!$F:$F,$A$1,'ДДС месяц'!$J:$J,$A53,'ДДС месяц'!$C:$C,E$2)</f>
        <v>0</v>
      </c>
      <c r="F53" s="31">
        <f>SUMIFS('ДДС месяц'!$E:$E,'ДДС месяц'!$F:$F,$A$1,'ДДС месяц'!$J:$J,$A53,'ДДС месяц'!$C:$C,F$2)</f>
        <v>0</v>
      </c>
      <c r="G53" s="31">
        <f>SUMIFS('ДДС месяц'!$E:$E,'ДДС месяц'!$F:$F,$A$1,'ДДС месяц'!$J:$J,$A53,'ДДС месяц'!$C:$C,G$2)</f>
        <v>0</v>
      </c>
      <c r="H53" s="31">
        <f>SUMIFS('ДДС месяц'!$E:$E,'ДДС месяц'!$F:$F,$A$1,'ДДС месяц'!$J:$J,$A53,'ДДС месяц'!$C:$C,H$2)</f>
        <v>0</v>
      </c>
      <c r="I53" s="31">
        <f>SUMIFS('ДДС месяц'!$E:$E,'ДДС месяц'!$F:$F,$A$1,'ДДС месяц'!$J:$J,$A53,'ДДС месяц'!$C:$C,I$2)</f>
        <v>0</v>
      </c>
      <c r="J53" s="31">
        <f>SUMIFS('ДДС месяц'!$E:$E,'ДДС месяц'!$F:$F,$A$1,'ДДС месяц'!$J:$J,$A53,'ДДС месяц'!$C:$C,J$2)</f>
        <v>0</v>
      </c>
      <c r="K53" s="31">
        <f>SUMIFS('ДДС месяц'!$E:$E,'ДДС месяц'!$F:$F,$A$1,'ДДС месяц'!$J:$J,$A53,'ДДС месяц'!$C:$C,K$2)</f>
        <v>0</v>
      </c>
      <c r="L53" s="31">
        <f>SUMIFS('ДДС месяц'!$E:$E,'ДДС месяц'!$F:$F,$A$1,'ДДС месяц'!$J:$J,$A53,'ДДС месяц'!$C:$C,L$2)</f>
        <v>0</v>
      </c>
      <c r="M53" s="31">
        <f>SUMIFS('ДДС месяц'!$E:$E,'ДДС месяц'!$F:$F,$A$1,'ДДС месяц'!$J:$J,$A53,'ДДС месяц'!$C:$C,M$2)</f>
        <v>0</v>
      </c>
    </row>
    <row r="54" hidden="1">
      <c r="A54" s="30"/>
      <c r="B54" s="31">
        <f>SUMIFS('ДДС месяц'!$E:$E,'ДДС месяц'!$F:$F,$A$1,'ДДС месяц'!$J:$J,$A54,'ДДС месяц'!$C:$C,B$2)</f>
        <v>0</v>
      </c>
      <c r="C54" s="31">
        <f>SUMIFS('ДДС месяц'!$E:$E,'ДДС месяц'!$F:$F,$A$1,'ДДС месяц'!$J:$J,$A54,'ДДС месяц'!$C:$C,C$2)</f>
        <v>0</v>
      </c>
      <c r="D54" s="31">
        <f>SUMIFS('ДДС месяц'!$E:$E,'ДДС месяц'!$F:$F,$A$1,'ДДС месяц'!$J:$J,$A54,'ДДС месяц'!$C:$C,D$2)</f>
        <v>0</v>
      </c>
      <c r="E54" s="31">
        <f>SUMIFS('ДДС месяц'!$E:$E,'ДДС месяц'!$F:$F,$A$1,'ДДС месяц'!$J:$J,$A54,'ДДС месяц'!$C:$C,E$2)</f>
        <v>0</v>
      </c>
      <c r="F54" s="31">
        <f>SUMIFS('ДДС месяц'!$E:$E,'ДДС месяц'!$F:$F,$A$1,'ДДС месяц'!$J:$J,$A54,'ДДС месяц'!$C:$C,F$2)</f>
        <v>0</v>
      </c>
      <c r="G54" s="31">
        <f>SUMIFS('ДДС месяц'!$E:$E,'ДДС месяц'!$F:$F,$A$1,'ДДС месяц'!$J:$J,$A54,'ДДС месяц'!$C:$C,G$2)</f>
        <v>0</v>
      </c>
      <c r="H54" s="31">
        <f>SUMIFS('ДДС месяц'!$E:$E,'ДДС месяц'!$F:$F,$A$1,'ДДС месяц'!$J:$J,$A54,'ДДС месяц'!$C:$C,H$2)</f>
        <v>0</v>
      </c>
      <c r="I54" s="31">
        <f>SUMIFS('ДДС месяц'!$E:$E,'ДДС месяц'!$F:$F,$A$1,'ДДС месяц'!$J:$J,$A54,'ДДС месяц'!$C:$C,I$2)</f>
        <v>0</v>
      </c>
      <c r="J54" s="31">
        <f>SUMIFS('ДДС месяц'!$E:$E,'ДДС месяц'!$F:$F,$A$1,'ДДС месяц'!$J:$J,$A54,'ДДС месяц'!$C:$C,J$2)</f>
        <v>0</v>
      </c>
      <c r="K54" s="31">
        <f>SUMIFS('ДДС месяц'!$E:$E,'ДДС месяц'!$F:$F,$A$1,'ДДС месяц'!$J:$J,$A54,'ДДС месяц'!$C:$C,K$2)</f>
        <v>0</v>
      </c>
      <c r="L54" s="31">
        <f>SUMIFS('ДДС месяц'!$E:$E,'ДДС месяц'!$F:$F,$A$1,'ДДС месяц'!$J:$J,$A54,'ДДС месяц'!$C:$C,L$2)</f>
        <v>0</v>
      </c>
      <c r="M54" s="31">
        <f>SUMIFS('ДДС месяц'!$E:$E,'ДДС месяц'!$F:$F,$A$1,'ДДС месяц'!$J:$J,$A54,'ДДС месяц'!$C:$C,M$2)</f>
        <v>0</v>
      </c>
    </row>
    <row r="55" hidden="1">
      <c r="A55" s="30"/>
      <c r="B55" s="31">
        <f>SUMIFS('ДДС месяц'!$E:$E,'ДДС месяц'!$F:$F,$A$1,'ДДС месяц'!$J:$J,$A55,'ДДС месяц'!$C:$C,B$2)</f>
        <v>0</v>
      </c>
      <c r="C55" s="31">
        <f>SUMIFS('ДДС месяц'!$E:$E,'ДДС месяц'!$F:$F,$A$1,'ДДС месяц'!$J:$J,$A55,'ДДС месяц'!$C:$C,C$2)</f>
        <v>0</v>
      </c>
      <c r="D55" s="31">
        <f>SUMIFS('ДДС месяц'!$E:$E,'ДДС месяц'!$F:$F,$A$1,'ДДС месяц'!$J:$J,$A55,'ДДС месяц'!$C:$C,D$2)</f>
        <v>0</v>
      </c>
      <c r="E55" s="31">
        <f>SUMIFS('ДДС месяц'!$E:$E,'ДДС месяц'!$F:$F,$A$1,'ДДС месяц'!$J:$J,$A55,'ДДС месяц'!$C:$C,E$2)</f>
        <v>0</v>
      </c>
      <c r="F55" s="31">
        <f>SUMIFS('ДДС месяц'!$E:$E,'ДДС месяц'!$F:$F,$A$1,'ДДС месяц'!$J:$J,$A55,'ДДС месяц'!$C:$C,F$2)</f>
        <v>0</v>
      </c>
      <c r="G55" s="31">
        <f>SUMIFS('ДДС месяц'!$E:$E,'ДДС месяц'!$F:$F,$A$1,'ДДС месяц'!$J:$J,$A55,'ДДС месяц'!$C:$C,G$2)</f>
        <v>0</v>
      </c>
      <c r="H55" s="31">
        <f>SUMIFS('ДДС месяц'!$E:$E,'ДДС месяц'!$F:$F,$A$1,'ДДС месяц'!$J:$J,$A55,'ДДС месяц'!$C:$C,H$2)</f>
        <v>0</v>
      </c>
      <c r="I55" s="31">
        <f>SUMIFS('ДДС месяц'!$E:$E,'ДДС месяц'!$F:$F,$A$1,'ДДС месяц'!$J:$J,$A55,'ДДС месяц'!$C:$C,I$2)</f>
        <v>0</v>
      </c>
      <c r="J55" s="31">
        <f>SUMIFS('ДДС месяц'!$E:$E,'ДДС месяц'!$F:$F,$A$1,'ДДС месяц'!$J:$J,$A55,'ДДС месяц'!$C:$C,J$2)</f>
        <v>0</v>
      </c>
      <c r="K55" s="31">
        <f>SUMIFS('ДДС месяц'!$E:$E,'ДДС месяц'!$F:$F,$A$1,'ДДС месяц'!$J:$J,$A55,'ДДС месяц'!$C:$C,K$2)</f>
        <v>0</v>
      </c>
      <c r="L55" s="31">
        <f>SUMIFS('ДДС месяц'!$E:$E,'ДДС месяц'!$F:$F,$A$1,'ДДС месяц'!$J:$J,$A55,'ДДС месяц'!$C:$C,L$2)</f>
        <v>0</v>
      </c>
      <c r="M55" s="31">
        <f>SUMIFS('ДДС месяц'!$E:$E,'ДДС месяц'!$F:$F,$A$1,'ДДС месяц'!$J:$J,$A55,'ДДС месяц'!$C:$C,M$2)</f>
        <v>0</v>
      </c>
    </row>
    <row r="56" hidden="1">
      <c r="A56" s="30"/>
      <c r="B56" s="31">
        <f>SUMIFS('ДДС месяц'!$E:$E,'ДДС месяц'!$F:$F,$A$1,'ДДС месяц'!$J:$J,$A56,'ДДС месяц'!$C:$C,B$2)</f>
        <v>0</v>
      </c>
      <c r="C56" s="31">
        <f>SUMIFS('ДДС месяц'!$E:$E,'ДДС месяц'!$F:$F,$A$1,'ДДС месяц'!$J:$J,$A56,'ДДС месяц'!$C:$C,C$2)</f>
        <v>0</v>
      </c>
      <c r="D56" s="31">
        <f>SUMIFS('ДДС месяц'!$E:$E,'ДДС месяц'!$F:$F,$A$1,'ДДС месяц'!$J:$J,$A56,'ДДС месяц'!$C:$C,D$2)</f>
        <v>0</v>
      </c>
      <c r="E56" s="31">
        <f>SUMIFS('ДДС месяц'!$E:$E,'ДДС месяц'!$F:$F,$A$1,'ДДС месяц'!$J:$J,$A56,'ДДС месяц'!$C:$C,E$2)</f>
        <v>0</v>
      </c>
      <c r="F56" s="31">
        <f>SUMIFS('ДДС месяц'!$E:$E,'ДДС месяц'!$F:$F,$A$1,'ДДС месяц'!$J:$J,$A56,'ДДС месяц'!$C:$C,F$2)</f>
        <v>0</v>
      </c>
      <c r="G56" s="31">
        <f>SUMIFS('ДДС месяц'!$E:$E,'ДДС месяц'!$F:$F,$A$1,'ДДС месяц'!$J:$J,$A56,'ДДС месяц'!$C:$C,G$2)</f>
        <v>0</v>
      </c>
      <c r="H56" s="31">
        <f>SUMIFS('ДДС месяц'!$E:$E,'ДДС месяц'!$F:$F,$A$1,'ДДС месяц'!$J:$J,$A56,'ДДС месяц'!$C:$C,H$2)</f>
        <v>0</v>
      </c>
      <c r="I56" s="31">
        <f>SUMIFS('ДДС месяц'!$E:$E,'ДДС месяц'!$F:$F,$A$1,'ДДС месяц'!$J:$J,$A56,'ДДС месяц'!$C:$C,I$2)</f>
        <v>0</v>
      </c>
      <c r="J56" s="31">
        <f>SUMIFS('ДДС месяц'!$E:$E,'ДДС месяц'!$F:$F,$A$1,'ДДС месяц'!$J:$J,$A56,'ДДС месяц'!$C:$C,J$2)</f>
        <v>0</v>
      </c>
      <c r="K56" s="31">
        <f>SUMIFS('ДДС месяц'!$E:$E,'ДДС месяц'!$F:$F,$A$1,'ДДС месяц'!$J:$J,$A56,'ДДС месяц'!$C:$C,K$2)</f>
        <v>0</v>
      </c>
      <c r="L56" s="31">
        <f>SUMIFS('ДДС месяц'!$E:$E,'ДДС месяц'!$F:$F,$A$1,'ДДС месяц'!$J:$J,$A56,'ДДС месяц'!$C:$C,L$2)</f>
        <v>0</v>
      </c>
      <c r="M56" s="31">
        <f>SUMIFS('ДДС месяц'!$E:$E,'ДДС месяц'!$F:$F,$A$1,'ДДС месяц'!$J:$J,$A56,'ДДС месяц'!$C:$C,M$2)</f>
        <v>0</v>
      </c>
    </row>
    <row r="57" hidden="1">
      <c r="A57" s="30"/>
      <c r="B57" s="31">
        <f>SUMIFS('ДДС месяц'!$E:$E,'ДДС месяц'!$F:$F,$A$1,'ДДС месяц'!$J:$J,$A57,'ДДС месяц'!$C:$C,B$2)</f>
        <v>0</v>
      </c>
      <c r="C57" s="31">
        <f>SUMIFS('ДДС месяц'!$E:$E,'ДДС месяц'!$F:$F,$A$1,'ДДС месяц'!$J:$J,$A57,'ДДС месяц'!$C:$C,C$2)</f>
        <v>0</v>
      </c>
      <c r="D57" s="31">
        <f>SUMIFS('ДДС месяц'!$E:$E,'ДДС месяц'!$F:$F,$A$1,'ДДС месяц'!$J:$J,$A57,'ДДС месяц'!$C:$C,D$2)</f>
        <v>0</v>
      </c>
      <c r="E57" s="31">
        <f>SUMIFS('ДДС месяц'!$E:$E,'ДДС месяц'!$F:$F,$A$1,'ДДС месяц'!$J:$J,$A57,'ДДС месяц'!$C:$C,E$2)</f>
        <v>0</v>
      </c>
      <c r="F57" s="31">
        <f>SUMIFS('ДДС месяц'!$E:$E,'ДДС месяц'!$F:$F,$A$1,'ДДС месяц'!$J:$J,$A57,'ДДС месяц'!$C:$C,F$2)</f>
        <v>0</v>
      </c>
      <c r="G57" s="31">
        <f>SUMIFS('ДДС месяц'!$E:$E,'ДДС месяц'!$F:$F,$A$1,'ДДС месяц'!$J:$J,$A57,'ДДС месяц'!$C:$C,G$2)</f>
        <v>0</v>
      </c>
      <c r="H57" s="31">
        <f>SUMIFS('ДДС месяц'!$E:$E,'ДДС месяц'!$F:$F,$A$1,'ДДС месяц'!$J:$J,$A57,'ДДС месяц'!$C:$C,H$2)</f>
        <v>0</v>
      </c>
      <c r="I57" s="31">
        <f>SUMIFS('ДДС месяц'!$E:$E,'ДДС месяц'!$F:$F,$A$1,'ДДС месяц'!$J:$J,$A57,'ДДС месяц'!$C:$C,I$2)</f>
        <v>0</v>
      </c>
      <c r="J57" s="31">
        <f>SUMIFS('ДДС месяц'!$E:$E,'ДДС месяц'!$F:$F,$A$1,'ДДС месяц'!$J:$J,$A57,'ДДС месяц'!$C:$C,J$2)</f>
        <v>0</v>
      </c>
      <c r="K57" s="31">
        <f>SUMIFS('ДДС месяц'!$E:$E,'ДДС месяц'!$F:$F,$A$1,'ДДС месяц'!$J:$J,$A57,'ДДС месяц'!$C:$C,K$2)</f>
        <v>0</v>
      </c>
      <c r="L57" s="31">
        <f>SUMIFS('ДДС месяц'!$E:$E,'ДДС месяц'!$F:$F,$A$1,'ДДС месяц'!$J:$J,$A57,'ДДС месяц'!$C:$C,L$2)</f>
        <v>0</v>
      </c>
      <c r="M57" s="31">
        <f>SUMIFS('ДДС месяц'!$E:$E,'ДДС месяц'!$F:$F,$A$1,'ДДС месяц'!$J:$J,$A57,'ДДС месяц'!$C:$C,M$2)</f>
        <v>0</v>
      </c>
    </row>
    <row r="58" hidden="1">
      <c r="A58" s="30"/>
      <c r="B58" s="31">
        <f>SUMIFS('ДДС месяц'!$E:$E,'ДДС месяц'!$F:$F,$A$1,'ДДС месяц'!$J:$J,$A58,'ДДС месяц'!$C:$C,B$2)</f>
        <v>0</v>
      </c>
      <c r="C58" s="31">
        <f>SUMIFS('ДДС месяц'!$E:$E,'ДДС месяц'!$F:$F,$A$1,'ДДС месяц'!$J:$J,$A58,'ДДС месяц'!$C:$C,C$2)</f>
        <v>0</v>
      </c>
      <c r="D58" s="31">
        <f>SUMIFS('ДДС месяц'!$E:$E,'ДДС месяц'!$F:$F,$A$1,'ДДС месяц'!$J:$J,$A58,'ДДС месяц'!$C:$C,D$2)</f>
        <v>0</v>
      </c>
      <c r="E58" s="31">
        <f>SUMIFS('ДДС месяц'!$E:$E,'ДДС месяц'!$F:$F,$A$1,'ДДС месяц'!$J:$J,$A58,'ДДС месяц'!$C:$C,E$2)</f>
        <v>0</v>
      </c>
      <c r="F58" s="31">
        <f>SUMIFS('ДДС месяц'!$E:$E,'ДДС месяц'!$F:$F,$A$1,'ДДС месяц'!$J:$J,$A58,'ДДС месяц'!$C:$C,F$2)</f>
        <v>0</v>
      </c>
      <c r="G58" s="31">
        <f>SUMIFS('ДДС месяц'!$E:$E,'ДДС месяц'!$F:$F,$A$1,'ДДС месяц'!$J:$J,$A58,'ДДС месяц'!$C:$C,G$2)</f>
        <v>0</v>
      </c>
      <c r="H58" s="31">
        <f>SUMIFS('ДДС месяц'!$E:$E,'ДДС месяц'!$F:$F,$A$1,'ДДС месяц'!$J:$J,$A58,'ДДС месяц'!$C:$C,H$2)</f>
        <v>0</v>
      </c>
      <c r="I58" s="31">
        <f>SUMIFS('ДДС месяц'!$E:$E,'ДДС месяц'!$F:$F,$A$1,'ДДС месяц'!$J:$J,$A58,'ДДС месяц'!$C:$C,I$2)</f>
        <v>0</v>
      </c>
      <c r="J58" s="31">
        <f>SUMIFS('ДДС месяц'!$E:$E,'ДДС месяц'!$F:$F,$A$1,'ДДС месяц'!$J:$J,$A58,'ДДС месяц'!$C:$C,J$2)</f>
        <v>0</v>
      </c>
      <c r="K58" s="31">
        <f>SUMIFS('ДДС месяц'!$E:$E,'ДДС месяц'!$F:$F,$A$1,'ДДС месяц'!$J:$J,$A58,'ДДС месяц'!$C:$C,K$2)</f>
        <v>0</v>
      </c>
      <c r="L58" s="31">
        <f>SUMIFS('ДДС месяц'!$E:$E,'ДДС месяц'!$F:$F,$A$1,'ДДС месяц'!$J:$J,$A58,'ДДС месяц'!$C:$C,L$2)</f>
        <v>0</v>
      </c>
      <c r="M58" s="31">
        <f>SUMIFS('ДДС месяц'!$E:$E,'ДДС месяц'!$F:$F,$A$1,'ДДС месяц'!$J:$J,$A58,'ДДС месяц'!$C:$C,M$2)</f>
        <v>0</v>
      </c>
    </row>
    <row r="59" hidden="1">
      <c r="A59" s="30"/>
      <c r="B59" s="31">
        <f>SUMIFS('ДДС месяц'!$E:$E,'ДДС месяц'!$F:$F,$A$1,'ДДС месяц'!$J:$J,$A59,'ДДС месяц'!$C:$C,B$2)</f>
        <v>0</v>
      </c>
      <c r="C59" s="31">
        <f>SUMIFS('ДДС месяц'!$E:$E,'ДДС месяц'!$F:$F,$A$1,'ДДС месяц'!$J:$J,$A59,'ДДС месяц'!$C:$C,C$2)</f>
        <v>0</v>
      </c>
      <c r="D59" s="31">
        <f>SUMIFS('ДДС месяц'!$E:$E,'ДДС месяц'!$F:$F,$A$1,'ДДС месяц'!$J:$J,$A59,'ДДС месяц'!$C:$C,D$2)</f>
        <v>0</v>
      </c>
      <c r="E59" s="31">
        <f>SUMIFS('ДДС месяц'!$E:$E,'ДДС месяц'!$F:$F,$A$1,'ДДС месяц'!$J:$J,$A59,'ДДС месяц'!$C:$C,E$2)</f>
        <v>0</v>
      </c>
      <c r="F59" s="31">
        <f>SUMIFS('ДДС месяц'!$E:$E,'ДДС месяц'!$F:$F,$A$1,'ДДС месяц'!$J:$J,$A59,'ДДС месяц'!$C:$C,F$2)</f>
        <v>0</v>
      </c>
      <c r="G59" s="31">
        <f>SUMIFS('ДДС месяц'!$E:$E,'ДДС месяц'!$F:$F,$A$1,'ДДС месяц'!$J:$J,$A59,'ДДС месяц'!$C:$C,G$2)</f>
        <v>0</v>
      </c>
      <c r="H59" s="31">
        <f>SUMIFS('ДДС месяц'!$E:$E,'ДДС месяц'!$F:$F,$A$1,'ДДС месяц'!$J:$J,$A59,'ДДС месяц'!$C:$C,H$2)</f>
        <v>0</v>
      </c>
      <c r="I59" s="31">
        <f>SUMIFS('ДДС месяц'!$E:$E,'ДДС месяц'!$F:$F,$A$1,'ДДС месяц'!$J:$J,$A59,'ДДС месяц'!$C:$C,I$2)</f>
        <v>0</v>
      </c>
      <c r="J59" s="31">
        <f>SUMIFS('ДДС месяц'!$E:$E,'ДДС месяц'!$F:$F,$A$1,'ДДС месяц'!$J:$J,$A59,'ДДС месяц'!$C:$C,J$2)</f>
        <v>0</v>
      </c>
      <c r="K59" s="31">
        <f>SUMIFS('ДДС месяц'!$E:$E,'ДДС месяц'!$F:$F,$A$1,'ДДС месяц'!$J:$J,$A59,'ДДС месяц'!$C:$C,K$2)</f>
        <v>0</v>
      </c>
      <c r="L59" s="31">
        <f>SUMIFS('ДДС месяц'!$E:$E,'ДДС месяц'!$F:$F,$A$1,'ДДС месяц'!$J:$J,$A59,'ДДС месяц'!$C:$C,L$2)</f>
        <v>0</v>
      </c>
      <c r="M59" s="31">
        <f>SUMIFS('ДДС месяц'!$E:$E,'ДДС месяц'!$F:$F,$A$1,'ДДС месяц'!$J:$J,$A59,'ДДС месяц'!$C:$C,M$2)</f>
        <v>0</v>
      </c>
    </row>
    <row r="60" hidden="1">
      <c r="A60" s="30"/>
      <c r="B60" s="31">
        <f>SUMIFS('ДДС месяц'!$E:$E,'ДДС месяц'!$F:$F,$A$1,'ДДС месяц'!$J:$J,$A60,'ДДС месяц'!$C:$C,B$2)</f>
        <v>0</v>
      </c>
      <c r="C60" s="31">
        <f>SUMIFS('ДДС месяц'!$E:$E,'ДДС месяц'!$F:$F,$A$1,'ДДС месяц'!$J:$J,$A60,'ДДС месяц'!$C:$C,C$2)</f>
        <v>0</v>
      </c>
      <c r="D60" s="31">
        <f>SUMIFS('ДДС месяц'!$E:$E,'ДДС месяц'!$F:$F,$A$1,'ДДС месяц'!$J:$J,$A60,'ДДС месяц'!$C:$C,D$2)</f>
        <v>0</v>
      </c>
      <c r="E60" s="31">
        <f>SUMIFS('ДДС месяц'!$E:$E,'ДДС месяц'!$F:$F,$A$1,'ДДС месяц'!$J:$J,$A60,'ДДС месяц'!$C:$C,E$2)</f>
        <v>0</v>
      </c>
      <c r="F60" s="31">
        <f>SUMIFS('ДДС месяц'!$E:$E,'ДДС месяц'!$F:$F,$A$1,'ДДС месяц'!$J:$J,$A60,'ДДС месяц'!$C:$C,F$2)</f>
        <v>0</v>
      </c>
      <c r="G60" s="31">
        <f>SUMIFS('ДДС месяц'!$E:$E,'ДДС месяц'!$F:$F,$A$1,'ДДС месяц'!$J:$J,$A60,'ДДС месяц'!$C:$C,G$2)</f>
        <v>0</v>
      </c>
      <c r="H60" s="31">
        <f>SUMIFS('ДДС месяц'!$E:$E,'ДДС месяц'!$F:$F,$A$1,'ДДС месяц'!$J:$J,$A60,'ДДС месяц'!$C:$C,H$2)</f>
        <v>0</v>
      </c>
      <c r="I60" s="31">
        <f>SUMIFS('ДДС месяц'!$E:$E,'ДДС месяц'!$F:$F,$A$1,'ДДС месяц'!$J:$J,$A60,'ДДС месяц'!$C:$C,I$2)</f>
        <v>0</v>
      </c>
      <c r="J60" s="31">
        <f>SUMIFS('ДДС месяц'!$E:$E,'ДДС месяц'!$F:$F,$A$1,'ДДС месяц'!$J:$J,$A60,'ДДС месяц'!$C:$C,J$2)</f>
        <v>0</v>
      </c>
      <c r="K60" s="31">
        <f>SUMIFS('ДДС месяц'!$E:$E,'ДДС месяц'!$F:$F,$A$1,'ДДС месяц'!$J:$J,$A60,'ДДС месяц'!$C:$C,K$2)</f>
        <v>0</v>
      </c>
      <c r="L60" s="31">
        <f>SUMIFS('ДДС месяц'!$E:$E,'ДДС месяц'!$F:$F,$A$1,'ДДС месяц'!$J:$J,$A60,'ДДС месяц'!$C:$C,L$2)</f>
        <v>0</v>
      </c>
      <c r="M60" s="31">
        <f>SUMIFS('ДДС месяц'!$E:$E,'ДДС месяц'!$F:$F,$A$1,'ДДС месяц'!$J:$J,$A60,'ДДС месяц'!$C:$C,M$2)</f>
        <v>0</v>
      </c>
    </row>
    <row r="61" hidden="1">
      <c r="A61" s="30"/>
      <c r="B61" s="31">
        <f>SUMIFS('ДДС месяц'!$E:$E,'ДДС месяц'!$F:$F,$A$1,'ДДС месяц'!$J:$J,$A61,'ДДС месяц'!$C:$C,B$2)</f>
        <v>0</v>
      </c>
      <c r="C61" s="31">
        <f>SUMIFS('ДДС месяц'!$E:$E,'ДДС месяц'!$F:$F,$A$1,'ДДС месяц'!$J:$J,$A61,'ДДС месяц'!$C:$C,C$2)</f>
        <v>0</v>
      </c>
      <c r="D61" s="31">
        <f>SUMIFS('ДДС месяц'!$E:$E,'ДДС месяц'!$F:$F,$A$1,'ДДС месяц'!$J:$J,$A61,'ДДС месяц'!$C:$C,D$2)</f>
        <v>0</v>
      </c>
      <c r="E61" s="31">
        <f>SUMIFS('ДДС месяц'!$E:$E,'ДДС месяц'!$F:$F,$A$1,'ДДС месяц'!$J:$J,$A61,'ДДС месяц'!$C:$C,E$2)</f>
        <v>0</v>
      </c>
      <c r="F61" s="31">
        <f>SUMIFS('ДДС месяц'!$E:$E,'ДДС месяц'!$F:$F,$A$1,'ДДС месяц'!$J:$J,$A61,'ДДС месяц'!$C:$C,F$2)</f>
        <v>0</v>
      </c>
      <c r="G61" s="31">
        <f>SUMIFS('ДДС месяц'!$E:$E,'ДДС месяц'!$F:$F,$A$1,'ДДС месяц'!$J:$J,$A61,'ДДС месяц'!$C:$C,G$2)</f>
        <v>0</v>
      </c>
      <c r="H61" s="31">
        <f>SUMIFS('ДДС месяц'!$E:$E,'ДДС месяц'!$F:$F,$A$1,'ДДС месяц'!$J:$J,$A61,'ДДС месяц'!$C:$C,H$2)</f>
        <v>0</v>
      </c>
      <c r="I61" s="31">
        <f>SUMIFS('ДДС месяц'!$E:$E,'ДДС месяц'!$F:$F,$A$1,'ДДС месяц'!$J:$J,$A61,'ДДС месяц'!$C:$C,I$2)</f>
        <v>0</v>
      </c>
      <c r="J61" s="31">
        <f>SUMIFS('ДДС месяц'!$E:$E,'ДДС месяц'!$F:$F,$A$1,'ДДС месяц'!$J:$J,$A61,'ДДС месяц'!$C:$C,J$2)</f>
        <v>0</v>
      </c>
      <c r="K61" s="31">
        <f>SUMIFS('ДДС месяц'!$E:$E,'ДДС месяц'!$F:$F,$A$1,'ДДС месяц'!$J:$J,$A61,'ДДС месяц'!$C:$C,K$2)</f>
        <v>0</v>
      </c>
      <c r="L61" s="31">
        <f>SUMIFS('ДДС месяц'!$E:$E,'ДДС месяц'!$F:$F,$A$1,'ДДС месяц'!$J:$J,$A61,'ДДС месяц'!$C:$C,L$2)</f>
        <v>0</v>
      </c>
      <c r="M61" s="31">
        <f>SUMIFS('ДДС месяц'!$E:$E,'ДДС месяц'!$F:$F,$A$1,'ДДС месяц'!$J:$J,$A61,'ДДС месяц'!$C:$C,M$2)</f>
        <v>0</v>
      </c>
    </row>
    <row r="62" hidden="1">
      <c r="A62" s="30"/>
      <c r="B62" s="31">
        <f>SUMIFS('ДДС месяц'!$E:$E,'ДДС месяц'!$F:$F,$A$1,'ДДС месяц'!$J:$J,$A62,'ДДС месяц'!$C:$C,B$2)</f>
        <v>0</v>
      </c>
      <c r="C62" s="31">
        <f>SUMIFS('ДДС месяц'!$E:$E,'ДДС месяц'!$F:$F,$A$1,'ДДС месяц'!$J:$J,$A62,'ДДС месяц'!$C:$C,C$2)</f>
        <v>0</v>
      </c>
      <c r="D62" s="31">
        <f>SUMIFS('ДДС месяц'!$E:$E,'ДДС месяц'!$F:$F,$A$1,'ДДС месяц'!$J:$J,$A62,'ДДС месяц'!$C:$C,D$2)</f>
        <v>0</v>
      </c>
      <c r="E62" s="31">
        <f>SUMIFS('ДДС месяц'!$E:$E,'ДДС месяц'!$F:$F,$A$1,'ДДС месяц'!$J:$J,$A62,'ДДС месяц'!$C:$C,E$2)</f>
        <v>0</v>
      </c>
      <c r="F62" s="31">
        <f>SUMIFS('ДДС месяц'!$E:$E,'ДДС месяц'!$F:$F,$A$1,'ДДС месяц'!$J:$J,$A62,'ДДС месяц'!$C:$C,F$2)</f>
        <v>0</v>
      </c>
      <c r="G62" s="31">
        <f>SUMIFS('ДДС месяц'!$E:$E,'ДДС месяц'!$F:$F,$A$1,'ДДС месяц'!$J:$J,$A62,'ДДС месяц'!$C:$C,G$2)</f>
        <v>0</v>
      </c>
      <c r="H62" s="31">
        <f>SUMIFS('ДДС месяц'!$E:$E,'ДДС месяц'!$F:$F,$A$1,'ДДС месяц'!$J:$J,$A62,'ДДС месяц'!$C:$C,H$2)</f>
        <v>0</v>
      </c>
      <c r="I62" s="31">
        <f>SUMIFS('ДДС месяц'!$E:$E,'ДДС месяц'!$F:$F,$A$1,'ДДС месяц'!$J:$J,$A62,'ДДС месяц'!$C:$C,I$2)</f>
        <v>0</v>
      </c>
      <c r="J62" s="31">
        <f>SUMIFS('ДДС месяц'!$E:$E,'ДДС месяц'!$F:$F,$A$1,'ДДС месяц'!$J:$J,$A62,'ДДС месяц'!$C:$C,J$2)</f>
        <v>0</v>
      </c>
      <c r="K62" s="31">
        <f>SUMIFS('ДДС месяц'!$E:$E,'ДДС месяц'!$F:$F,$A$1,'ДДС месяц'!$J:$J,$A62,'ДДС месяц'!$C:$C,K$2)</f>
        <v>0</v>
      </c>
      <c r="L62" s="31">
        <f>SUMIFS('ДДС месяц'!$E:$E,'ДДС месяц'!$F:$F,$A$1,'ДДС месяц'!$J:$J,$A62,'ДДС месяц'!$C:$C,L$2)</f>
        <v>0</v>
      </c>
      <c r="M62" s="31">
        <f>SUMIFS('ДДС месяц'!$E:$E,'ДДС месяц'!$F:$F,$A$1,'ДДС месяц'!$J:$J,$A62,'ДДС месяц'!$C:$C,M$2)</f>
        <v>0</v>
      </c>
    </row>
    <row r="63" hidden="1">
      <c r="A63" s="30"/>
      <c r="B63" s="31">
        <f>SUMIFS('ДДС месяц'!$E:$E,'ДДС месяц'!$F:$F,$A$1,'ДДС месяц'!$J:$J,$A63,'ДДС месяц'!$C:$C,B$2)</f>
        <v>0</v>
      </c>
      <c r="C63" s="31">
        <f>SUMIFS('ДДС месяц'!$E:$E,'ДДС месяц'!$F:$F,$A$1,'ДДС месяц'!$J:$J,$A63,'ДДС месяц'!$C:$C,C$2)</f>
        <v>0</v>
      </c>
      <c r="D63" s="31">
        <f>SUMIFS('ДДС месяц'!$E:$E,'ДДС месяц'!$F:$F,$A$1,'ДДС месяц'!$J:$J,$A63,'ДДС месяц'!$C:$C,D$2)</f>
        <v>0</v>
      </c>
      <c r="E63" s="31">
        <f>SUMIFS('ДДС месяц'!$E:$E,'ДДС месяц'!$F:$F,$A$1,'ДДС месяц'!$J:$J,$A63,'ДДС месяц'!$C:$C,E$2)</f>
        <v>0</v>
      </c>
      <c r="F63" s="31">
        <f>SUMIFS('ДДС месяц'!$E:$E,'ДДС месяц'!$F:$F,$A$1,'ДДС месяц'!$J:$J,$A63,'ДДС месяц'!$C:$C,F$2)</f>
        <v>0</v>
      </c>
      <c r="G63" s="31">
        <f>SUMIFS('ДДС месяц'!$E:$E,'ДДС месяц'!$F:$F,$A$1,'ДДС месяц'!$J:$J,$A63,'ДДС месяц'!$C:$C,G$2)</f>
        <v>0</v>
      </c>
      <c r="H63" s="31">
        <f>SUMIFS('ДДС месяц'!$E:$E,'ДДС месяц'!$F:$F,$A$1,'ДДС месяц'!$J:$J,$A63,'ДДС месяц'!$C:$C,H$2)</f>
        <v>0</v>
      </c>
      <c r="I63" s="31">
        <f>SUMIFS('ДДС месяц'!$E:$E,'ДДС месяц'!$F:$F,$A$1,'ДДС месяц'!$J:$J,$A63,'ДДС месяц'!$C:$C,I$2)</f>
        <v>0</v>
      </c>
      <c r="J63" s="31">
        <f>SUMIFS('ДДС месяц'!$E:$E,'ДДС месяц'!$F:$F,$A$1,'ДДС месяц'!$J:$J,$A63,'ДДС месяц'!$C:$C,J$2)</f>
        <v>0</v>
      </c>
      <c r="K63" s="31">
        <f>SUMIFS('ДДС месяц'!$E:$E,'ДДС месяц'!$F:$F,$A$1,'ДДС месяц'!$J:$J,$A63,'ДДС месяц'!$C:$C,K$2)</f>
        <v>0</v>
      </c>
      <c r="L63" s="31">
        <f>SUMIFS('ДДС месяц'!$E:$E,'ДДС месяц'!$F:$F,$A$1,'ДДС месяц'!$J:$J,$A63,'ДДС месяц'!$C:$C,L$2)</f>
        <v>0</v>
      </c>
      <c r="M63" s="31">
        <f>SUMIFS('ДДС месяц'!$E:$E,'ДДС месяц'!$F:$F,$A$1,'ДДС месяц'!$J:$J,$A63,'ДДС месяц'!$C:$C,M$2)</f>
        <v>0</v>
      </c>
    </row>
    <row r="64" hidden="1">
      <c r="A64" s="30"/>
      <c r="B64" s="31">
        <f>SUMIFS('ДДС месяц'!$E:$E,'ДДС месяц'!$F:$F,$A$1,'ДДС месяц'!$J:$J,$A64,'ДДС месяц'!$C:$C,B$2)</f>
        <v>0</v>
      </c>
      <c r="C64" s="31">
        <f>SUMIFS('ДДС месяц'!$E:$E,'ДДС месяц'!$F:$F,$A$1,'ДДС месяц'!$J:$J,$A64,'ДДС месяц'!$C:$C,C$2)</f>
        <v>0</v>
      </c>
      <c r="D64" s="31">
        <f>SUMIFS('ДДС месяц'!$E:$E,'ДДС месяц'!$F:$F,$A$1,'ДДС месяц'!$J:$J,$A64,'ДДС месяц'!$C:$C,D$2)</f>
        <v>0</v>
      </c>
      <c r="E64" s="31">
        <f>SUMIFS('ДДС месяц'!$E:$E,'ДДС месяц'!$F:$F,$A$1,'ДДС месяц'!$J:$J,$A64,'ДДС месяц'!$C:$C,E$2)</f>
        <v>0</v>
      </c>
      <c r="F64" s="31">
        <f>SUMIFS('ДДС месяц'!$E:$E,'ДДС месяц'!$F:$F,$A$1,'ДДС месяц'!$J:$J,$A64,'ДДС месяц'!$C:$C,F$2)</f>
        <v>0</v>
      </c>
      <c r="G64" s="31">
        <f>SUMIFS('ДДС месяц'!$E:$E,'ДДС месяц'!$F:$F,$A$1,'ДДС месяц'!$J:$J,$A64,'ДДС месяц'!$C:$C,G$2)</f>
        <v>0</v>
      </c>
      <c r="H64" s="31">
        <f>SUMIFS('ДДС месяц'!$E:$E,'ДДС месяц'!$F:$F,$A$1,'ДДС месяц'!$J:$J,$A64,'ДДС месяц'!$C:$C,H$2)</f>
        <v>0</v>
      </c>
      <c r="I64" s="31">
        <f>SUMIFS('ДДС месяц'!$E:$E,'ДДС месяц'!$F:$F,$A$1,'ДДС месяц'!$J:$J,$A64,'ДДС месяц'!$C:$C,I$2)</f>
        <v>0</v>
      </c>
      <c r="J64" s="31">
        <f>SUMIFS('ДДС месяц'!$E:$E,'ДДС месяц'!$F:$F,$A$1,'ДДС месяц'!$J:$J,$A64,'ДДС месяц'!$C:$C,J$2)</f>
        <v>0</v>
      </c>
      <c r="K64" s="31">
        <f>SUMIFS('ДДС месяц'!$E:$E,'ДДС месяц'!$F:$F,$A$1,'ДДС месяц'!$J:$J,$A64,'ДДС месяц'!$C:$C,K$2)</f>
        <v>0</v>
      </c>
      <c r="L64" s="31">
        <f>SUMIFS('ДДС месяц'!$E:$E,'ДДС месяц'!$F:$F,$A$1,'ДДС месяц'!$J:$J,$A64,'ДДС месяц'!$C:$C,L$2)</f>
        <v>0</v>
      </c>
      <c r="M64" s="31">
        <f>SUMIFS('ДДС месяц'!$E:$E,'ДДС месяц'!$F:$F,$A$1,'ДДС месяц'!$J:$J,$A64,'ДДС месяц'!$C:$C,M$2)</f>
        <v>0</v>
      </c>
    </row>
    <row r="65" hidden="1">
      <c r="A65" s="30"/>
      <c r="B65" s="31">
        <f>SUMIFS('ДДС месяц'!$E:$E,'ДДС месяц'!$F:$F,$A$1,'ДДС месяц'!$J:$J,$A65,'ДДС месяц'!$C:$C,B$2)</f>
        <v>0</v>
      </c>
      <c r="C65" s="31">
        <f>SUMIFS('ДДС месяц'!$E:$E,'ДДС месяц'!$F:$F,$A$1,'ДДС месяц'!$J:$J,$A65,'ДДС месяц'!$C:$C,C$2)</f>
        <v>0</v>
      </c>
      <c r="D65" s="31">
        <f>SUMIFS('ДДС месяц'!$E:$E,'ДДС месяц'!$F:$F,$A$1,'ДДС месяц'!$J:$J,$A65,'ДДС месяц'!$C:$C,D$2)</f>
        <v>0</v>
      </c>
      <c r="E65" s="31">
        <f>SUMIFS('ДДС месяц'!$E:$E,'ДДС месяц'!$F:$F,$A$1,'ДДС месяц'!$J:$J,$A65,'ДДС месяц'!$C:$C,E$2)</f>
        <v>0</v>
      </c>
      <c r="F65" s="31">
        <f>SUMIFS('ДДС месяц'!$E:$E,'ДДС месяц'!$F:$F,$A$1,'ДДС месяц'!$J:$J,$A65,'ДДС месяц'!$C:$C,F$2)</f>
        <v>0</v>
      </c>
      <c r="G65" s="31">
        <f>SUMIFS('ДДС месяц'!$E:$E,'ДДС месяц'!$F:$F,$A$1,'ДДС месяц'!$J:$J,$A65,'ДДС месяц'!$C:$C,G$2)</f>
        <v>0</v>
      </c>
      <c r="H65" s="31">
        <f>SUMIFS('ДДС месяц'!$E:$E,'ДДС месяц'!$F:$F,$A$1,'ДДС месяц'!$J:$J,$A65,'ДДС месяц'!$C:$C,H$2)</f>
        <v>0</v>
      </c>
      <c r="I65" s="31">
        <f>SUMIFS('ДДС месяц'!$E:$E,'ДДС месяц'!$F:$F,$A$1,'ДДС месяц'!$J:$J,$A65,'ДДС месяц'!$C:$C,I$2)</f>
        <v>0</v>
      </c>
      <c r="J65" s="31">
        <f>SUMIFS('ДДС месяц'!$E:$E,'ДДС месяц'!$F:$F,$A$1,'ДДС месяц'!$J:$J,$A65,'ДДС месяц'!$C:$C,J$2)</f>
        <v>0</v>
      </c>
      <c r="K65" s="31">
        <f>SUMIFS('ДДС месяц'!$E:$E,'ДДС месяц'!$F:$F,$A$1,'ДДС месяц'!$J:$J,$A65,'ДДС месяц'!$C:$C,K$2)</f>
        <v>0</v>
      </c>
      <c r="L65" s="31">
        <f>SUMIFS('ДДС месяц'!$E:$E,'ДДС месяц'!$F:$F,$A$1,'ДДС месяц'!$J:$J,$A65,'ДДС месяц'!$C:$C,L$2)</f>
        <v>0</v>
      </c>
      <c r="M65" s="31">
        <f>SUMIFS('ДДС месяц'!$E:$E,'ДДС месяц'!$F:$F,$A$1,'ДДС месяц'!$J:$J,$A65,'ДДС месяц'!$C:$C,M$2)</f>
        <v>0</v>
      </c>
    </row>
    <row r="66" hidden="1">
      <c r="A66" s="30"/>
      <c r="B66" s="31">
        <f>SUMIFS('ДДС месяц'!$E:$E,'ДДС месяц'!$F:$F,$A$1,'ДДС месяц'!$J:$J,$A66,'ДДС месяц'!$C:$C,B$2)</f>
        <v>0</v>
      </c>
      <c r="C66" s="31">
        <f>SUMIFS('ДДС месяц'!$E:$E,'ДДС месяц'!$F:$F,$A$1,'ДДС месяц'!$J:$J,$A66,'ДДС месяц'!$C:$C,C$2)</f>
        <v>0</v>
      </c>
      <c r="D66" s="31">
        <f>SUMIFS('ДДС месяц'!$E:$E,'ДДС месяц'!$F:$F,$A$1,'ДДС месяц'!$J:$J,$A66,'ДДС месяц'!$C:$C,D$2)</f>
        <v>0</v>
      </c>
      <c r="E66" s="31">
        <f>SUMIFS('ДДС месяц'!$E:$E,'ДДС месяц'!$F:$F,$A$1,'ДДС месяц'!$J:$J,$A66,'ДДС месяц'!$C:$C,E$2)</f>
        <v>0</v>
      </c>
      <c r="F66" s="31">
        <f>SUMIFS('ДДС месяц'!$E:$E,'ДДС месяц'!$F:$F,$A$1,'ДДС месяц'!$J:$J,$A66,'ДДС месяц'!$C:$C,F$2)</f>
        <v>0</v>
      </c>
      <c r="G66" s="31">
        <f>SUMIFS('ДДС месяц'!$E:$E,'ДДС месяц'!$F:$F,$A$1,'ДДС месяц'!$J:$J,$A66,'ДДС месяц'!$C:$C,G$2)</f>
        <v>0</v>
      </c>
      <c r="H66" s="31">
        <f>SUMIFS('ДДС месяц'!$E:$E,'ДДС месяц'!$F:$F,$A$1,'ДДС месяц'!$J:$J,$A66,'ДДС месяц'!$C:$C,H$2)</f>
        <v>0</v>
      </c>
      <c r="I66" s="31">
        <f>SUMIFS('ДДС месяц'!$E:$E,'ДДС месяц'!$F:$F,$A$1,'ДДС месяц'!$J:$J,$A66,'ДДС месяц'!$C:$C,I$2)</f>
        <v>0</v>
      </c>
      <c r="J66" s="31">
        <f>SUMIFS('ДДС месяц'!$E:$E,'ДДС месяц'!$F:$F,$A$1,'ДДС месяц'!$J:$J,$A66,'ДДС месяц'!$C:$C,J$2)</f>
        <v>0</v>
      </c>
      <c r="K66" s="31">
        <f>SUMIFS('ДДС месяц'!$E:$E,'ДДС месяц'!$F:$F,$A$1,'ДДС месяц'!$J:$J,$A66,'ДДС месяц'!$C:$C,K$2)</f>
        <v>0</v>
      </c>
      <c r="L66" s="31">
        <f>SUMIFS('ДДС месяц'!$E:$E,'ДДС месяц'!$F:$F,$A$1,'ДДС месяц'!$J:$J,$A66,'ДДС месяц'!$C:$C,L$2)</f>
        <v>0</v>
      </c>
      <c r="M66" s="31">
        <f>SUMIFS('ДДС месяц'!$E:$E,'ДДС месяц'!$F:$F,$A$1,'ДДС месяц'!$J:$J,$A66,'ДДС месяц'!$C:$C,M$2)</f>
        <v>0</v>
      </c>
    </row>
    <row r="67" hidden="1">
      <c r="A67" s="30"/>
      <c r="B67" s="31">
        <f>SUMIFS('ДДС месяц'!$E:$E,'ДДС месяц'!$F:$F,$A$1,'ДДС месяц'!$J:$J,$A67,'ДДС месяц'!$C:$C,B$2)</f>
        <v>0</v>
      </c>
      <c r="C67" s="31">
        <f>SUMIFS('ДДС месяц'!$E:$E,'ДДС месяц'!$F:$F,$A$1,'ДДС месяц'!$J:$J,$A67,'ДДС месяц'!$C:$C,C$2)</f>
        <v>0</v>
      </c>
      <c r="D67" s="31">
        <f>SUMIFS('ДДС месяц'!$E:$E,'ДДС месяц'!$F:$F,$A$1,'ДДС месяц'!$J:$J,$A67,'ДДС месяц'!$C:$C,D$2)</f>
        <v>0</v>
      </c>
      <c r="E67" s="31">
        <f>SUMIFS('ДДС месяц'!$E:$E,'ДДС месяц'!$F:$F,$A$1,'ДДС месяц'!$J:$J,$A67,'ДДС месяц'!$C:$C,E$2)</f>
        <v>0</v>
      </c>
      <c r="F67" s="31">
        <f>SUMIFS('ДДС месяц'!$E:$E,'ДДС месяц'!$F:$F,$A$1,'ДДС месяц'!$J:$J,$A67,'ДДС месяц'!$C:$C,F$2)</f>
        <v>0</v>
      </c>
      <c r="G67" s="31">
        <f>SUMIFS('ДДС месяц'!$E:$E,'ДДС месяц'!$F:$F,$A$1,'ДДС месяц'!$J:$J,$A67,'ДДС месяц'!$C:$C,G$2)</f>
        <v>0</v>
      </c>
      <c r="H67" s="31">
        <f>SUMIFS('ДДС месяц'!$E:$E,'ДДС месяц'!$F:$F,$A$1,'ДДС месяц'!$J:$J,$A67,'ДДС месяц'!$C:$C,H$2)</f>
        <v>0</v>
      </c>
      <c r="I67" s="31">
        <f>SUMIFS('ДДС месяц'!$E:$E,'ДДС месяц'!$F:$F,$A$1,'ДДС месяц'!$J:$J,$A67,'ДДС месяц'!$C:$C,I$2)</f>
        <v>0</v>
      </c>
      <c r="J67" s="31">
        <f>SUMIFS('ДДС месяц'!$E:$E,'ДДС месяц'!$F:$F,$A$1,'ДДС месяц'!$J:$J,$A67,'ДДС месяц'!$C:$C,J$2)</f>
        <v>0</v>
      </c>
      <c r="K67" s="31">
        <f>SUMIFS('ДДС месяц'!$E:$E,'ДДС месяц'!$F:$F,$A$1,'ДДС месяц'!$J:$J,$A67,'ДДС месяц'!$C:$C,K$2)</f>
        <v>0</v>
      </c>
      <c r="L67" s="31">
        <f>SUMIFS('ДДС месяц'!$E:$E,'ДДС месяц'!$F:$F,$A$1,'ДДС месяц'!$J:$J,$A67,'ДДС месяц'!$C:$C,L$2)</f>
        <v>0</v>
      </c>
      <c r="M67" s="31">
        <f>SUMIFS('ДДС месяц'!$E:$E,'ДДС месяц'!$F:$F,$A$1,'ДДС месяц'!$J:$J,$A67,'ДДС месяц'!$C:$C,M$2)</f>
        <v>0</v>
      </c>
    </row>
    <row r="68" hidden="1">
      <c r="A68" s="30"/>
      <c r="B68" s="31">
        <f>SUMIFS('ДДС месяц'!$E:$E,'ДДС месяц'!$F:$F,$A$1,'ДДС месяц'!$J:$J,$A68,'ДДС месяц'!$C:$C,B$2)</f>
        <v>0</v>
      </c>
      <c r="C68" s="31">
        <f>SUMIFS('ДДС месяц'!$E:$E,'ДДС месяц'!$F:$F,$A$1,'ДДС месяц'!$J:$J,$A68,'ДДС месяц'!$C:$C,C$2)</f>
        <v>0</v>
      </c>
      <c r="D68" s="31">
        <f>SUMIFS('ДДС месяц'!$E:$E,'ДДС месяц'!$F:$F,$A$1,'ДДС месяц'!$J:$J,$A68,'ДДС месяц'!$C:$C,D$2)</f>
        <v>0</v>
      </c>
      <c r="E68" s="31">
        <f>SUMIFS('ДДС месяц'!$E:$E,'ДДС месяц'!$F:$F,$A$1,'ДДС месяц'!$J:$J,$A68,'ДДС месяц'!$C:$C,E$2)</f>
        <v>0</v>
      </c>
      <c r="F68" s="31">
        <f>SUMIFS('ДДС месяц'!$E:$E,'ДДС месяц'!$F:$F,$A$1,'ДДС месяц'!$J:$J,$A68,'ДДС месяц'!$C:$C,F$2)</f>
        <v>0</v>
      </c>
      <c r="G68" s="31">
        <f>SUMIFS('ДДС месяц'!$E:$E,'ДДС месяц'!$F:$F,$A$1,'ДДС месяц'!$J:$J,$A68,'ДДС месяц'!$C:$C,G$2)</f>
        <v>0</v>
      </c>
      <c r="H68" s="31">
        <f>SUMIFS('ДДС месяц'!$E:$E,'ДДС месяц'!$F:$F,$A$1,'ДДС месяц'!$J:$J,$A68,'ДДС месяц'!$C:$C,H$2)</f>
        <v>0</v>
      </c>
      <c r="I68" s="31">
        <f>SUMIFS('ДДС месяц'!$E:$E,'ДДС месяц'!$F:$F,$A$1,'ДДС месяц'!$J:$J,$A68,'ДДС месяц'!$C:$C,I$2)</f>
        <v>0</v>
      </c>
      <c r="J68" s="31">
        <f>SUMIFS('ДДС месяц'!$E:$E,'ДДС месяц'!$F:$F,$A$1,'ДДС месяц'!$J:$J,$A68,'ДДС месяц'!$C:$C,J$2)</f>
        <v>0</v>
      </c>
      <c r="K68" s="31">
        <f>SUMIFS('ДДС месяц'!$E:$E,'ДДС месяц'!$F:$F,$A$1,'ДДС месяц'!$J:$J,$A68,'ДДС месяц'!$C:$C,K$2)</f>
        <v>0</v>
      </c>
      <c r="L68" s="31">
        <f>SUMIFS('ДДС месяц'!$E:$E,'ДДС месяц'!$F:$F,$A$1,'ДДС месяц'!$J:$J,$A68,'ДДС месяц'!$C:$C,L$2)</f>
        <v>0</v>
      </c>
      <c r="M68" s="31">
        <f>SUMIFS('ДДС месяц'!$E:$E,'ДДС месяц'!$F:$F,$A$1,'ДДС месяц'!$J:$J,$A68,'ДДС месяц'!$C:$C,M$2)</f>
        <v>0</v>
      </c>
    </row>
    <row r="69" hidden="1">
      <c r="A69" s="30"/>
      <c r="B69" s="31">
        <f>SUMIFS('ДДС месяц'!$E:$E,'ДДС месяц'!$F:$F,$A$1,'ДДС месяц'!$J:$J,$A69,'ДДС месяц'!$C:$C,B$2)</f>
        <v>0</v>
      </c>
      <c r="C69" s="31">
        <f>SUMIFS('ДДС месяц'!$E:$E,'ДДС месяц'!$F:$F,$A$1,'ДДС месяц'!$J:$J,$A69,'ДДС месяц'!$C:$C,C$2)</f>
        <v>0</v>
      </c>
      <c r="D69" s="31">
        <f>SUMIFS('ДДС месяц'!$E:$E,'ДДС месяц'!$F:$F,$A$1,'ДДС месяц'!$J:$J,$A69,'ДДС месяц'!$C:$C,D$2)</f>
        <v>0</v>
      </c>
      <c r="E69" s="31">
        <f>SUMIFS('ДДС месяц'!$E:$E,'ДДС месяц'!$F:$F,$A$1,'ДДС месяц'!$J:$J,$A69,'ДДС месяц'!$C:$C,E$2)</f>
        <v>0</v>
      </c>
      <c r="F69" s="31">
        <f>SUMIFS('ДДС месяц'!$E:$E,'ДДС месяц'!$F:$F,$A$1,'ДДС месяц'!$J:$J,$A69,'ДДС месяц'!$C:$C,F$2)</f>
        <v>0</v>
      </c>
      <c r="G69" s="31">
        <f>SUMIFS('ДДС месяц'!$E:$E,'ДДС месяц'!$F:$F,$A$1,'ДДС месяц'!$J:$J,$A69,'ДДС месяц'!$C:$C,G$2)</f>
        <v>0</v>
      </c>
      <c r="H69" s="31">
        <f>SUMIFS('ДДС месяц'!$E:$E,'ДДС месяц'!$F:$F,$A$1,'ДДС месяц'!$J:$J,$A69,'ДДС месяц'!$C:$C,H$2)</f>
        <v>0</v>
      </c>
      <c r="I69" s="31">
        <f>SUMIFS('ДДС месяц'!$E:$E,'ДДС месяц'!$F:$F,$A$1,'ДДС месяц'!$J:$J,$A69,'ДДС месяц'!$C:$C,I$2)</f>
        <v>0</v>
      </c>
      <c r="J69" s="31">
        <f>SUMIFS('ДДС месяц'!$E:$E,'ДДС месяц'!$F:$F,$A$1,'ДДС месяц'!$J:$J,$A69,'ДДС месяц'!$C:$C,J$2)</f>
        <v>0</v>
      </c>
      <c r="K69" s="31">
        <f>SUMIFS('ДДС месяц'!$E:$E,'ДДС месяц'!$F:$F,$A$1,'ДДС месяц'!$J:$J,$A69,'ДДС месяц'!$C:$C,K$2)</f>
        <v>0</v>
      </c>
      <c r="L69" s="31">
        <f>SUMIFS('ДДС месяц'!$E:$E,'ДДС месяц'!$F:$F,$A$1,'ДДС месяц'!$J:$J,$A69,'ДДС месяц'!$C:$C,L$2)</f>
        <v>0</v>
      </c>
      <c r="M69" s="31">
        <f>SUMIFS('ДДС месяц'!$E:$E,'ДДС месяц'!$F:$F,$A$1,'ДДС месяц'!$J:$J,$A69,'ДДС месяц'!$C:$C,M$2)</f>
        <v>0</v>
      </c>
    </row>
    <row r="70" hidden="1">
      <c r="A70" s="30"/>
      <c r="B70" s="31">
        <f>SUMIFS('ДДС месяц'!$E:$E,'ДДС месяц'!$F:$F,$A$1,'ДДС месяц'!$J:$J,$A70,'ДДС месяц'!$C:$C,B$2)</f>
        <v>0</v>
      </c>
      <c r="C70" s="31">
        <f>SUMIFS('ДДС месяц'!$E:$E,'ДДС месяц'!$F:$F,$A$1,'ДДС месяц'!$J:$J,$A70,'ДДС месяц'!$C:$C,C$2)</f>
        <v>0</v>
      </c>
      <c r="D70" s="31">
        <f>SUMIFS('ДДС месяц'!$E:$E,'ДДС месяц'!$F:$F,$A$1,'ДДС месяц'!$J:$J,$A70,'ДДС месяц'!$C:$C,D$2)</f>
        <v>0</v>
      </c>
      <c r="E70" s="31">
        <f>SUMIFS('ДДС месяц'!$E:$E,'ДДС месяц'!$F:$F,$A$1,'ДДС месяц'!$J:$J,$A70,'ДДС месяц'!$C:$C,E$2)</f>
        <v>0</v>
      </c>
      <c r="F70" s="31">
        <f>SUMIFS('ДДС месяц'!$E:$E,'ДДС месяц'!$F:$F,$A$1,'ДДС месяц'!$J:$J,$A70,'ДДС месяц'!$C:$C,F$2)</f>
        <v>0</v>
      </c>
      <c r="G70" s="31">
        <f>SUMIFS('ДДС месяц'!$E:$E,'ДДС месяц'!$F:$F,$A$1,'ДДС месяц'!$J:$J,$A70,'ДДС месяц'!$C:$C,G$2)</f>
        <v>0</v>
      </c>
      <c r="H70" s="31">
        <f>SUMIFS('ДДС месяц'!$E:$E,'ДДС месяц'!$F:$F,$A$1,'ДДС месяц'!$J:$J,$A70,'ДДС месяц'!$C:$C,H$2)</f>
        <v>0</v>
      </c>
      <c r="I70" s="31">
        <f>SUMIFS('ДДС месяц'!$E:$E,'ДДС месяц'!$F:$F,$A$1,'ДДС месяц'!$J:$J,$A70,'ДДС месяц'!$C:$C,I$2)</f>
        <v>0</v>
      </c>
      <c r="J70" s="31">
        <f>SUMIFS('ДДС месяц'!$E:$E,'ДДС месяц'!$F:$F,$A$1,'ДДС месяц'!$J:$J,$A70,'ДДС месяц'!$C:$C,J$2)</f>
        <v>0</v>
      </c>
      <c r="K70" s="31">
        <f>SUMIFS('ДДС месяц'!$E:$E,'ДДС месяц'!$F:$F,$A$1,'ДДС месяц'!$J:$J,$A70,'ДДС месяц'!$C:$C,K$2)</f>
        <v>0</v>
      </c>
      <c r="L70" s="31">
        <f>SUMIFS('ДДС месяц'!$E:$E,'ДДС месяц'!$F:$F,$A$1,'ДДС месяц'!$J:$J,$A70,'ДДС месяц'!$C:$C,L$2)</f>
        <v>0</v>
      </c>
      <c r="M70" s="31">
        <f>SUMIFS('ДДС месяц'!$E:$E,'ДДС месяц'!$F:$F,$A$1,'ДДС месяц'!$J:$J,$A70,'ДДС месяц'!$C:$C,M$2)</f>
        <v>0</v>
      </c>
    </row>
    <row r="71" hidden="1">
      <c r="A71" s="30"/>
      <c r="B71" s="31">
        <f>SUMIFS('ДДС месяц'!$E:$E,'ДДС месяц'!$F:$F,$A$1,'ДДС месяц'!$J:$J,$A71,'ДДС месяц'!$C:$C,B$2)</f>
        <v>0</v>
      </c>
      <c r="C71" s="31">
        <f>SUMIFS('ДДС месяц'!$E:$E,'ДДС месяц'!$F:$F,$A$1,'ДДС месяц'!$J:$J,$A71,'ДДС месяц'!$C:$C,C$2)</f>
        <v>0</v>
      </c>
      <c r="D71" s="31">
        <f>SUMIFS('ДДС месяц'!$E:$E,'ДДС месяц'!$F:$F,$A$1,'ДДС месяц'!$J:$J,$A71,'ДДС месяц'!$C:$C,D$2)</f>
        <v>0</v>
      </c>
      <c r="E71" s="31">
        <f>SUMIFS('ДДС месяц'!$E:$E,'ДДС месяц'!$F:$F,$A$1,'ДДС месяц'!$J:$J,$A71,'ДДС месяц'!$C:$C,E$2)</f>
        <v>0</v>
      </c>
      <c r="F71" s="31">
        <f>SUMIFS('ДДС месяц'!$E:$E,'ДДС месяц'!$F:$F,$A$1,'ДДС месяц'!$J:$J,$A71,'ДДС месяц'!$C:$C,F$2)</f>
        <v>0</v>
      </c>
      <c r="G71" s="31">
        <f>SUMIFS('ДДС месяц'!$E:$E,'ДДС месяц'!$F:$F,$A$1,'ДДС месяц'!$J:$J,$A71,'ДДС месяц'!$C:$C,G$2)</f>
        <v>0</v>
      </c>
      <c r="H71" s="31">
        <f>SUMIFS('ДДС месяц'!$E:$E,'ДДС месяц'!$F:$F,$A$1,'ДДС месяц'!$J:$J,$A71,'ДДС месяц'!$C:$C,H$2)</f>
        <v>0</v>
      </c>
      <c r="I71" s="31">
        <f>SUMIFS('ДДС месяц'!$E:$E,'ДДС месяц'!$F:$F,$A$1,'ДДС месяц'!$J:$J,$A71,'ДДС месяц'!$C:$C,I$2)</f>
        <v>0</v>
      </c>
      <c r="J71" s="31">
        <f>SUMIFS('ДДС месяц'!$E:$E,'ДДС месяц'!$F:$F,$A$1,'ДДС месяц'!$J:$J,$A71,'ДДС месяц'!$C:$C,J$2)</f>
        <v>0</v>
      </c>
      <c r="K71" s="31">
        <f>SUMIFS('ДДС месяц'!$E:$E,'ДДС месяц'!$F:$F,$A$1,'ДДС месяц'!$J:$J,$A71,'ДДС месяц'!$C:$C,K$2)</f>
        <v>0</v>
      </c>
      <c r="L71" s="31">
        <f>SUMIFS('ДДС месяц'!$E:$E,'ДДС месяц'!$F:$F,$A$1,'ДДС месяц'!$J:$J,$A71,'ДДС месяц'!$C:$C,L$2)</f>
        <v>0</v>
      </c>
      <c r="M71" s="31">
        <f>SUMIFS('ДДС месяц'!$E:$E,'ДДС месяц'!$F:$F,$A$1,'ДДС месяц'!$J:$J,$A71,'ДДС месяц'!$C:$C,M$2)</f>
        <v>0</v>
      </c>
    </row>
    <row r="72" hidden="1">
      <c r="A72" s="30"/>
      <c r="B72" s="31">
        <f>SUMIFS('ДДС месяц'!$E:$E,'ДДС месяц'!$F:$F,$A$1,'ДДС месяц'!$J:$J,$A72,'ДДС месяц'!$C:$C,B$2)</f>
        <v>0</v>
      </c>
      <c r="C72" s="31">
        <f>SUMIFS('ДДС месяц'!$E:$E,'ДДС месяц'!$F:$F,$A$1,'ДДС месяц'!$J:$J,$A72,'ДДС месяц'!$C:$C,C$2)</f>
        <v>0</v>
      </c>
      <c r="D72" s="31">
        <f>SUMIFS('ДДС месяц'!$E:$E,'ДДС месяц'!$F:$F,$A$1,'ДДС месяц'!$J:$J,$A72,'ДДС месяц'!$C:$C,D$2)</f>
        <v>0</v>
      </c>
      <c r="E72" s="31">
        <f>SUMIFS('ДДС месяц'!$E:$E,'ДДС месяц'!$F:$F,$A$1,'ДДС месяц'!$J:$J,$A72,'ДДС месяц'!$C:$C,E$2)</f>
        <v>0</v>
      </c>
      <c r="F72" s="31">
        <f>SUMIFS('ДДС месяц'!$E:$E,'ДДС месяц'!$F:$F,$A$1,'ДДС месяц'!$J:$J,$A72,'ДДС месяц'!$C:$C,F$2)</f>
        <v>0</v>
      </c>
      <c r="G72" s="31">
        <f>SUMIFS('ДДС месяц'!$E:$E,'ДДС месяц'!$F:$F,$A$1,'ДДС месяц'!$J:$J,$A72,'ДДС месяц'!$C:$C,G$2)</f>
        <v>0</v>
      </c>
      <c r="H72" s="31">
        <f>SUMIFS('ДДС месяц'!$E:$E,'ДДС месяц'!$F:$F,$A$1,'ДДС месяц'!$J:$J,$A72,'ДДС месяц'!$C:$C,H$2)</f>
        <v>0</v>
      </c>
      <c r="I72" s="31">
        <f>SUMIFS('ДДС месяц'!$E:$E,'ДДС месяц'!$F:$F,$A$1,'ДДС месяц'!$J:$J,$A72,'ДДС месяц'!$C:$C,I$2)</f>
        <v>0</v>
      </c>
      <c r="J72" s="31">
        <f>SUMIFS('ДДС месяц'!$E:$E,'ДДС месяц'!$F:$F,$A$1,'ДДС месяц'!$J:$J,$A72,'ДДС месяц'!$C:$C,J$2)</f>
        <v>0</v>
      </c>
      <c r="K72" s="31">
        <f>SUMIFS('ДДС месяц'!$E:$E,'ДДС месяц'!$F:$F,$A$1,'ДДС месяц'!$J:$J,$A72,'ДДС месяц'!$C:$C,K$2)</f>
        <v>0</v>
      </c>
      <c r="L72" s="31">
        <f>SUMIFS('ДДС месяц'!$E:$E,'ДДС месяц'!$F:$F,$A$1,'ДДС месяц'!$J:$J,$A72,'ДДС месяц'!$C:$C,L$2)</f>
        <v>0</v>
      </c>
      <c r="M72" s="31">
        <f>SUMIFS('ДДС месяц'!$E:$E,'ДДС месяц'!$F:$F,$A$1,'ДДС месяц'!$J:$J,$A72,'ДДС месяц'!$C:$C,M$2)</f>
        <v>0</v>
      </c>
    </row>
    <row r="73" hidden="1">
      <c r="A73" s="30"/>
      <c r="B73" s="31">
        <f>SUMIFS('ДДС месяц'!$E:$E,'ДДС месяц'!$F:$F,$A$1,'ДДС месяц'!$J:$J,$A73,'ДДС месяц'!$C:$C,B$2)</f>
        <v>0</v>
      </c>
      <c r="C73" s="31">
        <f>SUMIFS('ДДС месяц'!$E:$E,'ДДС месяц'!$F:$F,$A$1,'ДДС месяц'!$J:$J,$A73,'ДДС месяц'!$C:$C,C$2)</f>
        <v>0</v>
      </c>
      <c r="D73" s="31">
        <f>SUMIFS('ДДС месяц'!$E:$E,'ДДС месяц'!$F:$F,$A$1,'ДДС месяц'!$J:$J,$A73,'ДДС месяц'!$C:$C,D$2)</f>
        <v>0</v>
      </c>
      <c r="E73" s="31">
        <f>SUMIFS('ДДС месяц'!$E:$E,'ДДС месяц'!$F:$F,$A$1,'ДДС месяц'!$J:$J,$A73,'ДДС месяц'!$C:$C,E$2)</f>
        <v>0</v>
      </c>
      <c r="F73" s="31">
        <f>SUMIFS('ДДС месяц'!$E:$E,'ДДС месяц'!$F:$F,$A$1,'ДДС месяц'!$J:$J,$A73,'ДДС месяц'!$C:$C,F$2)</f>
        <v>0</v>
      </c>
      <c r="G73" s="31">
        <f>SUMIFS('ДДС месяц'!$E:$E,'ДДС месяц'!$F:$F,$A$1,'ДДС месяц'!$J:$J,$A73,'ДДС месяц'!$C:$C,G$2)</f>
        <v>0</v>
      </c>
      <c r="H73" s="31">
        <f>SUMIFS('ДДС месяц'!$E:$E,'ДДС месяц'!$F:$F,$A$1,'ДДС месяц'!$J:$J,$A73,'ДДС месяц'!$C:$C,H$2)</f>
        <v>0</v>
      </c>
      <c r="I73" s="31">
        <f>SUMIFS('ДДС месяц'!$E:$E,'ДДС месяц'!$F:$F,$A$1,'ДДС месяц'!$J:$J,$A73,'ДДС месяц'!$C:$C,I$2)</f>
        <v>0</v>
      </c>
      <c r="J73" s="31">
        <f>SUMIFS('ДДС месяц'!$E:$E,'ДДС месяц'!$F:$F,$A$1,'ДДС месяц'!$J:$J,$A73,'ДДС месяц'!$C:$C,J$2)</f>
        <v>0</v>
      </c>
      <c r="K73" s="31">
        <f>SUMIFS('ДДС месяц'!$E:$E,'ДДС месяц'!$F:$F,$A$1,'ДДС месяц'!$J:$J,$A73,'ДДС месяц'!$C:$C,K$2)</f>
        <v>0</v>
      </c>
      <c r="L73" s="31">
        <f>SUMIFS('ДДС месяц'!$E:$E,'ДДС месяц'!$F:$F,$A$1,'ДДС месяц'!$J:$J,$A73,'ДДС месяц'!$C:$C,L$2)</f>
        <v>0</v>
      </c>
      <c r="M73" s="31">
        <f>SUMIFS('ДДС месяц'!$E:$E,'ДДС месяц'!$F:$F,$A$1,'ДДС месяц'!$J:$J,$A73,'ДДС месяц'!$C:$C,M$2)</f>
        <v>0</v>
      </c>
    </row>
    <row r="74" hidden="1">
      <c r="A74" s="30"/>
      <c r="B74" s="31">
        <f>SUMIFS('ДДС месяц'!$E:$E,'ДДС месяц'!$F:$F,$A$1,'ДДС месяц'!$J:$J,$A74,'ДДС месяц'!$C:$C,B$2)</f>
        <v>0</v>
      </c>
      <c r="C74" s="31">
        <f>SUMIFS('ДДС месяц'!$E:$E,'ДДС месяц'!$F:$F,$A$1,'ДДС месяц'!$J:$J,$A74,'ДДС месяц'!$C:$C,C$2)</f>
        <v>0</v>
      </c>
      <c r="D74" s="31">
        <f>SUMIFS('ДДС месяц'!$E:$E,'ДДС месяц'!$F:$F,$A$1,'ДДС месяц'!$J:$J,$A74,'ДДС месяц'!$C:$C,D$2)</f>
        <v>0</v>
      </c>
      <c r="E74" s="31">
        <f>SUMIFS('ДДС месяц'!$E:$E,'ДДС месяц'!$F:$F,$A$1,'ДДС месяц'!$J:$J,$A74,'ДДС месяц'!$C:$C,E$2)</f>
        <v>0</v>
      </c>
      <c r="F74" s="31">
        <f>SUMIFS('ДДС месяц'!$E:$E,'ДДС месяц'!$F:$F,$A$1,'ДДС месяц'!$J:$J,$A74,'ДДС месяц'!$C:$C,F$2)</f>
        <v>0</v>
      </c>
      <c r="G74" s="31">
        <f>SUMIFS('ДДС месяц'!$E:$E,'ДДС месяц'!$F:$F,$A$1,'ДДС месяц'!$J:$J,$A74,'ДДС месяц'!$C:$C,G$2)</f>
        <v>0</v>
      </c>
      <c r="H74" s="31">
        <f>SUMIFS('ДДС месяц'!$E:$E,'ДДС месяц'!$F:$F,$A$1,'ДДС месяц'!$J:$J,$A74,'ДДС месяц'!$C:$C,H$2)</f>
        <v>0</v>
      </c>
      <c r="I74" s="31">
        <f>SUMIFS('ДДС месяц'!$E:$E,'ДДС месяц'!$F:$F,$A$1,'ДДС месяц'!$J:$J,$A74,'ДДС месяц'!$C:$C,I$2)</f>
        <v>0</v>
      </c>
      <c r="J74" s="31">
        <f>SUMIFS('ДДС месяц'!$E:$E,'ДДС месяц'!$F:$F,$A$1,'ДДС месяц'!$J:$J,$A74,'ДДС месяц'!$C:$C,J$2)</f>
        <v>0</v>
      </c>
      <c r="K74" s="31">
        <f>SUMIFS('ДДС месяц'!$E:$E,'ДДС месяц'!$F:$F,$A$1,'ДДС месяц'!$J:$J,$A74,'ДДС месяц'!$C:$C,K$2)</f>
        <v>0</v>
      </c>
      <c r="L74" s="31">
        <f>SUMIFS('ДДС месяц'!$E:$E,'ДДС месяц'!$F:$F,$A$1,'ДДС месяц'!$J:$J,$A74,'ДДС месяц'!$C:$C,L$2)</f>
        <v>0</v>
      </c>
      <c r="M74" s="31">
        <f>SUMIFS('ДДС месяц'!$E:$E,'ДДС месяц'!$F:$F,$A$1,'ДДС месяц'!$J:$J,$A74,'ДДС месяц'!$C:$C,M$2)</f>
        <v>0</v>
      </c>
    </row>
    <row r="75" hidden="1">
      <c r="A75" s="30"/>
      <c r="B75" s="31">
        <f>SUMIFS('ДДС месяц'!$E:$E,'ДДС месяц'!$F:$F,$A$1,'ДДС месяц'!$J:$J,$A75,'ДДС месяц'!$C:$C,B$2)</f>
        <v>0</v>
      </c>
      <c r="C75" s="31">
        <f>SUMIFS('ДДС месяц'!$E:$E,'ДДС месяц'!$F:$F,$A$1,'ДДС месяц'!$J:$J,$A75,'ДДС месяц'!$C:$C,C$2)</f>
        <v>0</v>
      </c>
      <c r="D75" s="31">
        <f>SUMIFS('ДДС месяц'!$E:$E,'ДДС месяц'!$F:$F,$A$1,'ДДС месяц'!$J:$J,$A75,'ДДС месяц'!$C:$C,D$2)</f>
        <v>0</v>
      </c>
      <c r="E75" s="31">
        <f>SUMIFS('ДДС месяц'!$E:$E,'ДДС месяц'!$F:$F,$A$1,'ДДС месяц'!$J:$J,$A75,'ДДС месяц'!$C:$C,E$2)</f>
        <v>0</v>
      </c>
      <c r="F75" s="31">
        <f>SUMIFS('ДДС месяц'!$E:$E,'ДДС месяц'!$F:$F,$A$1,'ДДС месяц'!$J:$J,$A75,'ДДС месяц'!$C:$C,F$2)</f>
        <v>0</v>
      </c>
      <c r="G75" s="31">
        <f>SUMIFS('ДДС месяц'!$E:$E,'ДДС месяц'!$F:$F,$A$1,'ДДС месяц'!$J:$J,$A75,'ДДС месяц'!$C:$C,G$2)</f>
        <v>0</v>
      </c>
      <c r="H75" s="31">
        <f>SUMIFS('ДДС месяц'!$E:$E,'ДДС месяц'!$F:$F,$A$1,'ДДС месяц'!$J:$J,$A75,'ДДС месяц'!$C:$C,H$2)</f>
        <v>0</v>
      </c>
      <c r="I75" s="31">
        <f>SUMIFS('ДДС месяц'!$E:$E,'ДДС месяц'!$F:$F,$A$1,'ДДС месяц'!$J:$J,$A75,'ДДС месяц'!$C:$C,I$2)</f>
        <v>0</v>
      </c>
      <c r="J75" s="31">
        <f>SUMIFS('ДДС месяц'!$E:$E,'ДДС месяц'!$F:$F,$A$1,'ДДС месяц'!$J:$J,$A75,'ДДС месяц'!$C:$C,J$2)</f>
        <v>0</v>
      </c>
      <c r="K75" s="31">
        <f>SUMIFS('ДДС месяц'!$E:$E,'ДДС месяц'!$F:$F,$A$1,'ДДС месяц'!$J:$J,$A75,'ДДС месяц'!$C:$C,K$2)</f>
        <v>0</v>
      </c>
      <c r="L75" s="31">
        <f>SUMIFS('ДДС месяц'!$E:$E,'ДДС месяц'!$F:$F,$A$1,'ДДС месяц'!$J:$J,$A75,'ДДС месяц'!$C:$C,L$2)</f>
        <v>0</v>
      </c>
      <c r="M75" s="31">
        <f>SUMIFS('ДДС месяц'!$E:$E,'ДДС месяц'!$F:$F,$A$1,'ДДС месяц'!$J:$J,$A75,'ДДС месяц'!$C:$C,M$2)</f>
        <v>0</v>
      </c>
    </row>
    <row r="76" hidden="1">
      <c r="A76" s="30"/>
      <c r="B76" s="31">
        <f>SUMIFS('ДДС месяц'!$E:$E,'ДДС месяц'!$F:$F,$A$1,'ДДС месяц'!$J:$J,$A76,'ДДС месяц'!$C:$C,B$2)</f>
        <v>0</v>
      </c>
      <c r="C76" s="31">
        <f>SUMIFS('ДДС месяц'!$E:$E,'ДДС месяц'!$F:$F,$A$1,'ДДС месяц'!$J:$J,$A76,'ДДС месяц'!$C:$C,C$2)</f>
        <v>0</v>
      </c>
      <c r="D76" s="31">
        <f>SUMIFS('ДДС месяц'!$E:$E,'ДДС месяц'!$F:$F,$A$1,'ДДС месяц'!$J:$J,$A76,'ДДС месяц'!$C:$C,D$2)</f>
        <v>0</v>
      </c>
      <c r="E76" s="31">
        <f>SUMIFS('ДДС месяц'!$E:$E,'ДДС месяц'!$F:$F,$A$1,'ДДС месяц'!$J:$J,$A76,'ДДС месяц'!$C:$C,E$2)</f>
        <v>0</v>
      </c>
      <c r="F76" s="31">
        <f>SUMIFS('ДДС месяц'!$E:$E,'ДДС месяц'!$F:$F,$A$1,'ДДС месяц'!$J:$J,$A76,'ДДС месяц'!$C:$C,F$2)</f>
        <v>0</v>
      </c>
      <c r="G76" s="31">
        <f>SUMIFS('ДДС месяц'!$E:$E,'ДДС месяц'!$F:$F,$A$1,'ДДС месяц'!$J:$J,$A76,'ДДС месяц'!$C:$C,G$2)</f>
        <v>0</v>
      </c>
      <c r="H76" s="31">
        <f>SUMIFS('ДДС месяц'!$E:$E,'ДДС месяц'!$F:$F,$A$1,'ДДС месяц'!$J:$J,$A76,'ДДС месяц'!$C:$C,H$2)</f>
        <v>0</v>
      </c>
      <c r="I76" s="31">
        <f>SUMIFS('ДДС месяц'!$E:$E,'ДДС месяц'!$F:$F,$A$1,'ДДС месяц'!$J:$J,$A76,'ДДС месяц'!$C:$C,I$2)</f>
        <v>0</v>
      </c>
      <c r="J76" s="31">
        <f>SUMIFS('ДДС месяц'!$E:$E,'ДДС месяц'!$F:$F,$A$1,'ДДС месяц'!$J:$J,$A76,'ДДС месяц'!$C:$C,J$2)</f>
        <v>0</v>
      </c>
      <c r="K76" s="31">
        <f>SUMIFS('ДДС месяц'!$E:$E,'ДДС месяц'!$F:$F,$A$1,'ДДС месяц'!$J:$J,$A76,'ДДС месяц'!$C:$C,K$2)</f>
        <v>0</v>
      </c>
      <c r="L76" s="31">
        <f>SUMIFS('ДДС месяц'!$E:$E,'ДДС месяц'!$F:$F,$A$1,'ДДС месяц'!$J:$J,$A76,'ДДС месяц'!$C:$C,L$2)</f>
        <v>0</v>
      </c>
      <c r="M76" s="31">
        <f>SUMIFS('ДДС месяц'!$E:$E,'ДДС месяц'!$F:$F,$A$1,'ДДС месяц'!$J:$J,$A76,'ДДС месяц'!$C:$C,M$2)</f>
        <v>0</v>
      </c>
    </row>
    <row r="77" hidden="1">
      <c r="A77" s="30"/>
      <c r="B77" s="31">
        <f>SUMIFS('ДДС месяц'!$E:$E,'ДДС месяц'!$F:$F,$A$1,'ДДС месяц'!$J:$J,$A77,'ДДС месяц'!$C:$C,B$2)</f>
        <v>0</v>
      </c>
      <c r="C77" s="31">
        <f>SUMIFS('ДДС месяц'!$E:$E,'ДДС месяц'!$F:$F,$A$1,'ДДС месяц'!$J:$J,$A77,'ДДС месяц'!$C:$C,C$2)</f>
        <v>0</v>
      </c>
      <c r="D77" s="31">
        <f>SUMIFS('ДДС месяц'!$E:$E,'ДДС месяц'!$F:$F,$A$1,'ДДС месяц'!$J:$J,$A77,'ДДС месяц'!$C:$C,D$2)</f>
        <v>0</v>
      </c>
      <c r="E77" s="31">
        <f>SUMIFS('ДДС месяц'!$E:$E,'ДДС месяц'!$F:$F,$A$1,'ДДС месяц'!$J:$J,$A77,'ДДС месяц'!$C:$C,E$2)</f>
        <v>0</v>
      </c>
      <c r="F77" s="31">
        <f>SUMIFS('ДДС месяц'!$E:$E,'ДДС месяц'!$F:$F,$A$1,'ДДС месяц'!$J:$J,$A77,'ДДС месяц'!$C:$C,F$2)</f>
        <v>0</v>
      </c>
      <c r="G77" s="31">
        <f>SUMIFS('ДДС месяц'!$E:$E,'ДДС месяц'!$F:$F,$A$1,'ДДС месяц'!$J:$J,$A77,'ДДС месяц'!$C:$C,G$2)</f>
        <v>0</v>
      </c>
      <c r="H77" s="31">
        <f>SUMIFS('ДДС месяц'!$E:$E,'ДДС месяц'!$F:$F,$A$1,'ДДС месяц'!$J:$J,$A77,'ДДС месяц'!$C:$C,H$2)</f>
        <v>0</v>
      </c>
      <c r="I77" s="31">
        <f>SUMIFS('ДДС месяц'!$E:$E,'ДДС месяц'!$F:$F,$A$1,'ДДС месяц'!$J:$J,$A77,'ДДС месяц'!$C:$C,I$2)</f>
        <v>0</v>
      </c>
      <c r="J77" s="31">
        <f>SUMIFS('ДДС месяц'!$E:$E,'ДДС месяц'!$F:$F,$A$1,'ДДС месяц'!$J:$J,$A77,'ДДС месяц'!$C:$C,J$2)</f>
        <v>0</v>
      </c>
      <c r="K77" s="31">
        <f>SUMIFS('ДДС месяц'!$E:$E,'ДДС месяц'!$F:$F,$A$1,'ДДС месяц'!$J:$J,$A77,'ДДС месяц'!$C:$C,K$2)</f>
        <v>0</v>
      </c>
      <c r="L77" s="31">
        <f>SUMIFS('ДДС месяц'!$E:$E,'ДДС месяц'!$F:$F,$A$1,'ДДС месяц'!$J:$J,$A77,'ДДС месяц'!$C:$C,L$2)</f>
        <v>0</v>
      </c>
      <c r="M77" s="31">
        <f>SUMIFS('ДДС месяц'!$E:$E,'ДДС месяц'!$F:$F,$A$1,'ДДС месяц'!$J:$J,$A77,'ДДС месяц'!$C:$C,M$2)</f>
        <v>0</v>
      </c>
    </row>
    <row r="78" hidden="1">
      <c r="A78" s="30"/>
      <c r="B78" s="31">
        <f>SUMIFS('ДДС месяц'!$E:$E,'ДДС месяц'!$F:$F,$A$1,'ДДС месяц'!$J:$J,$A78,'ДДС месяц'!$C:$C,B$2)</f>
        <v>0</v>
      </c>
      <c r="C78" s="31">
        <f>SUMIFS('ДДС месяц'!$E:$E,'ДДС месяц'!$F:$F,$A$1,'ДДС месяц'!$J:$J,$A78,'ДДС месяц'!$C:$C,C$2)</f>
        <v>0</v>
      </c>
      <c r="D78" s="31">
        <f>SUMIFS('ДДС месяц'!$E:$E,'ДДС месяц'!$F:$F,$A$1,'ДДС месяц'!$J:$J,$A78,'ДДС месяц'!$C:$C,D$2)</f>
        <v>0</v>
      </c>
      <c r="E78" s="31">
        <f>SUMIFS('ДДС месяц'!$E:$E,'ДДС месяц'!$F:$F,$A$1,'ДДС месяц'!$J:$J,$A78,'ДДС месяц'!$C:$C,E$2)</f>
        <v>0</v>
      </c>
      <c r="F78" s="31">
        <f>SUMIFS('ДДС месяц'!$E:$E,'ДДС месяц'!$F:$F,$A$1,'ДДС месяц'!$J:$J,$A78,'ДДС месяц'!$C:$C,F$2)</f>
        <v>0</v>
      </c>
      <c r="G78" s="31">
        <f>SUMIFS('ДДС месяц'!$E:$E,'ДДС месяц'!$F:$F,$A$1,'ДДС месяц'!$J:$J,$A78,'ДДС месяц'!$C:$C,G$2)</f>
        <v>0</v>
      </c>
      <c r="H78" s="31">
        <f>SUMIFS('ДДС месяц'!$E:$E,'ДДС месяц'!$F:$F,$A$1,'ДДС месяц'!$J:$J,$A78,'ДДС месяц'!$C:$C,H$2)</f>
        <v>0</v>
      </c>
      <c r="I78" s="31">
        <f>SUMIFS('ДДС месяц'!$E:$E,'ДДС месяц'!$F:$F,$A$1,'ДДС месяц'!$J:$J,$A78,'ДДС месяц'!$C:$C,I$2)</f>
        <v>0</v>
      </c>
      <c r="J78" s="31">
        <f>SUMIFS('ДДС месяц'!$E:$E,'ДДС месяц'!$F:$F,$A$1,'ДДС месяц'!$J:$J,$A78,'ДДС месяц'!$C:$C,J$2)</f>
        <v>0</v>
      </c>
      <c r="K78" s="31">
        <f>SUMIFS('ДДС месяц'!$E:$E,'ДДС месяц'!$F:$F,$A$1,'ДДС месяц'!$J:$J,$A78,'ДДС месяц'!$C:$C,K$2)</f>
        <v>0</v>
      </c>
      <c r="L78" s="31">
        <f>SUMIFS('ДДС месяц'!$E:$E,'ДДС месяц'!$F:$F,$A$1,'ДДС месяц'!$J:$J,$A78,'ДДС месяц'!$C:$C,L$2)</f>
        <v>0</v>
      </c>
      <c r="M78" s="31">
        <f>SUMIFS('ДДС месяц'!$E:$E,'ДДС месяц'!$F:$F,$A$1,'ДДС месяц'!$J:$J,$A78,'ДДС месяц'!$C:$C,M$2)</f>
        <v>0</v>
      </c>
    </row>
    <row r="79" hidden="1">
      <c r="A79" s="30"/>
      <c r="B79" s="31">
        <f>SUMIFS('ДДС месяц'!$E:$E,'ДДС месяц'!$F:$F,$A$1,'ДДС месяц'!$J:$J,$A79,'ДДС месяц'!$C:$C,B$2)</f>
        <v>0</v>
      </c>
      <c r="C79" s="31">
        <f>SUMIFS('ДДС месяц'!$E:$E,'ДДС месяц'!$F:$F,$A$1,'ДДС месяц'!$J:$J,$A79,'ДДС месяц'!$C:$C,C$2)</f>
        <v>0</v>
      </c>
      <c r="D79" s="31">
        <f>SUMIFS('ДДС месяц'!$E:$E,'ДДС месяц'!$F:$F,$A$1,'ДДС месяц'!$J:$J,$A79,'ДДС месяц'!$C:$C,D$2)</f>
        <v>0</v>
      </c>
      <c r="E79" s="31">
        <f>SUMIFS('ДДС месяц'!$E:$E,'ДДС месяц'!$F:$F,$A$1,'ДДС месяц'!$J:$J,$A79,'ДДС месяц'!$C:$C,E$2)</f>
        <v>0</v>
      </c>
      <c r="F79" s="31">
        <f>SUMIFS('ДДС месяц'!$E:$E,'ДДС месяц'!$F:$F,$A$1,'ДДС месяц'!$J:$J,$A79,'ДДС месяц'!$C:$C,F$2)</f>
        <v>0</v>
      </c>
      <c r="G79" s="31">
        <f>SUMIFS('ДДС месяц'!$E:$E,'ДДС месяц'!$F:$F,$A$1,'ДДС месяц'!$J:$J,$A79,'ДДС месяц'!$C:$C,G$2)</f>
        <v>0</v>
      </c>
      <c r="H79" s="31">
        <f>SUMIFS('ДДС месяц'!$E:$E,'ДДС месяц'!$F:$F,$A$1,'ДДС месяц'!$J:$J,$A79,'ДДС месяц'!$C:$C,H$2)</f>
        <v>0</v>
      </c>
      <c r="I79" s="31">
        <f>SUMIFS('ДДС месяц'!$E:$E,'ДДС месяц'!$F:$F,$A$1,'ДДС месяц'!$J:$J,$A79,'ДДС месяц'!$C:$C,I$2)</f>
        <v>0</v>
      </c>
      <c r="J79" s="31">
        <f>SUMIFS('ДДС месяц'!$E:$E,'ДДС месяц'!$F:$F,$A$1,'ДДС месяц'!$J:$J,$A79,'ДДС месяц'!$C:$C,J$2)</f>
        <v>0</v>
      </c>
      <c r="K79" s="31">
        <f>SUMIFS('ДДС месяц'!$E:$E,'ДДС месяц'!$F:$F,$A$1,'ДДС месяц'!$J:$J,$A79,'ДДС месяц'!$C:$C,K$2)</f>
        <v>0</v>
      </c>
      <c r="L79" s="31">
        <f>SUMIFS('ДДС месяц'!$E:$E,'ДДС месяц'!$F:$F,$A$1,'ДДС месяц'!$J:$J,$A79,'ДДС месяц'!$C:$C,L$2)</f>
        <v>0</v>
      </c>
      <c r="M79" s="31">
        <f>SUMIFS('ДДС месяц'!$E:$E,'ДДС месяц'!$F:$F,$A$1,'ДДС месяц'!$J:$J,$A79,'ДДС месяц'!$C:$C,M$2)</f>
        <v>0</v>
      </c>
    </row>
    <row r="80" hidden="1">
      <c r="A80" s="30"/>
      <c r="B80" s="31">
        <f>SUMIFS('ДДС месяц'!$E:$E,'ДДС месяц'!$F:$F,$A$1,'ДДС месяц'!$J:$J,$A80,'ДДС месяц'!$C:$C,B$2)</f>
        <v>0</v>
      </c>
      <c r="C80" s="31">
        <f>SUMIFS('ДДС месяц'!$E:$E,'ДДС месяц'!$F:$F,$A$1,'ДДС месяц'!$J:$J,$A80,'ДДС месяц'!$C:$C,C$2)</f>
        <v>0</v>
      </c>
      <c r="D80" s="31">
        <f>SUMIFS('ДДС месяц'!$E:$E,'ДДС месяц'!$F:$F,$A$1,'ДДС месяц'!$J:$J,$A80,'ДДС месяц'!$C:$C,D$2)</f>
        <v>0</v>
      </c>
      <c r="E80" s="31">
        <f>SUMIFS('ДДС месяц'!$E:$E,'ДДС месяц'!$F:$F,$A$1,'ДДС месяц'!$J:$J,$A80,'ДДС месяц'!$C:$C,E$2)</f>
        <v>0</v>
      </c>
      <c r="F80" s="31">
        <f>SUMIFS('ДДС месяц'!$E:$E,'ДДС месяц'!$F:$F,$A$1,'ДДС месяц'!$J:$J,$A80,'ДДС месяц'!$C:$C,F$2)</f>
        <v>0</v>
      </c>
      <c r="G80" s="31">
        <f>SUMIFS('ДДС месяц'!$E:$E,'ДДС месяц'!$F:$F,$A$1,'ДДС месяц'!$J:$J,$A80,'ДДС месяц'!$C:$C,G$2)</f>
        <v>0</v>
      </c>
      <c r="H80" s="31">
        <f>SUMIFS('ДДС месяц'!$E:$E,'ДДС месяц'!$F:$F,$A$1,'ДДС месяц'!$J:$J,$A80,'ДДС месяц'!$C:$C,H$2)</f>
        <v>0</v>
      </c>
      <c r="I80" s="31">
        <f>SUMIFS('ДДС месяц'!$E:$E,'ДДС месяц'!$F:$F,$A$1,'ДДС месяц'!$J:$J,$A80,'ДДС месяц'!$C:$C,I$2)</f>
        <v>0</v>
      </c>
      <c r="J80" s="31">
        <f>SUMIFS('ДДС месяц'!$E:$E,'ДДС месяц'!$F:$F,$A$1,'ДДС месяц'!$J:$J,$A80,'ДДС месяц'!$C:$C,J$2)</f>
        <v>0</v>
      </c>
      <c r="K80" s="31">
        <f>SUMIFS('ДДС месяц'!$E:$E,'ДДС месяц'!$F:$F,$A$1,'ДДС месяц'!$J:$J,$A80,'ДДС месяц'!$C:$C,K$2)</f>
        <v>0</v>
      </c>
      <c r="L80" s="31">
        <f>SUMIFS('ДДС месяц'!$E:$E,'ДДС месяц'!$F:$F,$A$1,'ДДС месяц'!$J:$J,$A80,'ДДС месяц'!$C:$C,L$2)</f>
        <v>0</v>
      </c>
      <c r="M80" s="31">
        <f>SUMIFS('ДДС месяц'!$E:$E,'ДДС месяц'!$F:$F,$A$1,'ДДС месяц'!$J:$J,$A80,'ДДС месяц'!$C:$C,M$2)</f>
        <v>0</v>
      </c>
    </row>
    <row r="81" hidden="1">
      <c r="A81" s="30"/>
      <c r="B81" s="31">
        <f>SUMIFS('ДДС месяц'!$E:$E,'ДДС месяц'!$F:$F,$A$1,'ДДС месяц'!$J:$J,$A81,'ДДС месяц'!$C:$C,B$2)</f>
        <v>0</v>
      </c>
      <c r="C81" s="31">
        <f>SUMIFS('ДДС месяц'!$E:$E,'ДДС месяц'!$F:$F,$A$1,'ДДС месяц'!$J:$J,$A81,'ДДС месяц'!$C:$C,C$2)</f>
        <v>0</v>
      </c>
      <c r="D81" s="31">
        <f>SUMIFS('ДДС месяц'!$E:$E,'ДДС месяц'!$F:$F,$A$1,'ДДС месяц'!$J:$J,$A81,'ДДС месяц'!$C:$C,D$2)</f>
        <v>0</v>
      </c>
      <c r="E81" s="31">
        <f>SUMIFS('ДДС месяц'!$E:$E,'ДДС месяц'!$F:$F,$A$1,'ДДС месяц'!$J:$J,$A81,'ДДС месяц'!$C:$C,E$2)</f>
        <v>0</v>
      </c>
      <c r="F81" s="31">
        <f>SUMIFS('ДДС месяц'!$E:$E,'ДДС месяц'!$F:$F,$A$1,'ДДС месяц'!$J:$J,$A81,'ДДС месяц'!$C:$C,F$2)</f>
        <v>0</v>
      </c>
      <c r="G81" s="31">
        <f>SUMIFS('ДДС месяц'!$E:$E,'ДДС месяц'!$F:$F,$A$1,'ДДС месяц'!$J:$J,$A81,'ДДС месяц'!$C:$C,G$2)</f>
        <v>0</v>
      </c>
      <c r="H81" s="31">
        <f>SUMIFS('ДДС месяц'!$E:$E,'ДДС месяц'!$F:$F,$A$1,'ДДС месяц'!$J:$J,$A81,'ДДС месяц'!$C:$C,H$2)</f>
        <v>0</v>
      </c>
      <c r="I81" s="31">
        <f>SUMIFS('ДДС месяц'!$E:$E,'ДДС месяц'!$F:$F,$A$1,'ДДС месяц'!$J:$J,$A81,'ДДС месяц'!$C:$C,I$2)</f>
        <v>0</v>
      </c>
      <c r="J81" s="31">
        <f>SUMIFS('ДДС месяц'!$E:$E,'ДДС месяц'!$F:$F,$A$1,'ДДС месяц'!$J:$J,$A81,'ДДС месяц'!$C:$C,J$2)</f>
        <v>0</v>
      </c>
      <c r="K81" s="31">
        <f>SUMIFS('ДДС месяц'!$E:$E,'ДДС месяц'!$F:$F,$A$1,'ДДС месяц'!$J:$J,$A81,'ДДС месяц'!$C:$C,K$2)</f>
        <v>0</v>
      </c>
      <c r="L81" s="31">
        <f>SUMIFS('ДДС месяц'!$E:$E,'ДДС месяц'!$F:$F,$A$1,'ДДС месяц'!$J:$J,$A81,'ДДС месяц'!$C:$C,L$2)</f>
        <v>0</v>
      </c>
      <c r="M81" s="31">
        <f>SUMIFS('ДДС месяц'!$E:$E,'ДДС месяц'!$F:$F,$A$1,'ДДС месяц'!$J:$J,$A81,'ДДС месяц'!$C:$C,M$2)</f>
        <v>0</v>
      </c>
    </row>
    <row r="82" hidden="1">
      <c r="A82" s="30"/>
      <c r="B82" s="31">
        <f>SUMIFS('ДДС месяц'!$E:$E,'ДДС месяц'!$F:$F,$A$1,'ДДС месяц'!$J:$J,$A82,'ДДС месяц'!$C:$C,B$2)</f>
        <v>0</v>
      </c>
      <c r="C82" s="31">
        <f>SUMIFS('ДДС месяц'!$E:$E,'ДДС месяц'!$F:$F,$A$1,'ДДС месяц'!$J:$J,$A82,'ДДС месяц'!$C:$C,C$2)</f>
        <v>0</v>
      </c>
      <c r="D82" s="31">
        <f>SUMIFS('ДДС месяц'!$E:$E,'ДДС месяц'!$F:$F,$A$1,'ДДС месяц'!$J:$J,$A82,'ДДС месяц'!$C:$C,D$2)</f>
        <v>0</v>
      </c>
      <c r="E82" s="31">
        <f>SUMIFS('ДДС месяц'!$E:$E,'ДДС месяц'!$F:$F,$A$1,'ДДС месяц'!$J:$J,$A82,'ДДС месяц'!$C:$C,E$2)</f>
        <v>0</v>
      </c>
      <c r="F82" s="31">
        <f>SUMIFS('ДДС месяц'!$E:$E,'ДДС месяц'!$F:$F,$A$1,'ДДС месяц'!$J:$J,$A82,'ДДС месяц'!$C:$C,F$2)</f>
        <v>0</v>
      </c>
      <c r="G82" s="31">
        <f>SUMIFS('ДДС месяц'!$E:$E,'ДДС месяц'!$F:$F,$A$1,'ДДС месяц'!$J:$J,$A82,'ДДС месяц'!$C:$C,G$2)</f>
        <v>0</v>
      </c>
      <c r="H82" s="31">
        <f>SUMIFS('ДДС месяц'!$E:$E,'ДДС месяц'!$F:$F,$A$1,'ДДС месяц'!$J:$J,$A82,'ДДС месяц'!$C:$C,H$2)</f>
        <v>0</v>
      </c>
      <c r="I82" s="31">
        <f>SUMIFS('ДДС месяц'!$E:$E,'ДДС месяц'!$F:$F,$A$1,'ДДС месяц'!$J:$J,$A82,'ДДС месяц'!$C:$C,I$2)</f>
        <v>0</v>
      </c>
      <c r="J82" s="31">
        <f>SUMIFS('ДДС месяц'!$E:$E,'ДДС месяц'!$F:$F,$A$1,'ДДС месяц'!$J:$J,$A82,'ДДС месяц'!$C:$C,J$2)</f>
        <v>0</v>
      </c>
      <c r="K82" s="31">
        <f>SUMIFS('ДДС месяц'!$E:$E,'ДДС месяц'!$F:$F,$A$1,'ДДС месяц'!$J:$J,$A82,'ДДС месяц'!$C:$C,K$2)</f>
        <v>0</v>
      </c>
      <c r="L82" s="31">
        <f>SUMIFS('ДДС месяц'!$E:$E,'ДДС месяц'!$F:$F,$A$1,'ДДС месяц'!$J:$J,$A82,'ДДС месяц'!$C:$C,L$2)</f>
        <v>0</v>
      </c>
      <c r="M82" s="31">
        <f>SUMIFS('ДДС месяц'!$E:$E,'ДДС месяц'!$F:$F,$A$1,'ДДС месяц'!$J:$J,$A82,'ДДС месяц'!$C:$C,M$2)</f>
        <v>0</v>
      </c>
    </row>
    <row r="83" hidden="1">
      <c r="A83" s="30"/>
      <c r="B83" s="31">
        <f>SUMIFS('ДДС месяц'!$E:$E,'ДДС месяц'!$F:$F,$A$1,'ДДС месяц'!$J:$J,$A83,'ДДС месяц'!$C:$C,B$2)</f>
        <v>0</v>
      </c>
      <c r="C83" s="31">
        <f>SUMIFS('ДДС месяц'!$E:$E,'ДДС месяц'!$F:$F,$A$1,'ДДС месяц'!$J:$J,$A83,'ДДС месяц'!$C:$C,C$2)</f>
        <v>0</v>
      </c>
      <c r="D83" s="31">
        <f>SUMIFS('ДДС месяц'!$E:$E,'ДДС месяц'!$F:$F,$A$1,'ДДС месяц'!$J:$J,$A83,'ДДС месяц'!$C:$C,D$2)</f>
        <v>0</v>
      </c>
      <c r="E83" s="31">
        <f>SUMIFS('ДДС месяц'!$E:$E,'ДДС месяц'!$F:$F,$A$1,'ДДС месяц'!$J:$J,$A83,'ДДС месяц'!$C:$C,E$2)</f>
        <v>0</v>
      </c>
      <c r="F83" s="31">
        <f>SUMIFS('ДДС месяц'!$E:$E,'ДДС месяц'!$F:$F,$A$1,'ДДС месяц'!$J:$J,$A83,'ДДС месяц'!$C:$C,F$2)</f>
        <v>0</v>
      </c>
      <c r="G83" s="31">
        <f>SUMIFS('ДДС месяц'!$E:$E,'ДДС месяц'!$F:$F,$A$1,'ДДС месяц'!$J:$J,$A83,'ДДС месяц'!$C:$C,G$2)</f>
        <v>0</v>
      </c>
      <c r="H83" s="31">
        <f>SUMIFS('ДДС месяц'!$E:$E,'ДДС месяц'!$F:$F,$A$1,'ДДС месяц'!$J:$J,$A83,'ДДС месяц'!$C:$C,H$2)</f>
        <v>0</v>
      </c>
      <c r="I83" s="31">
        <f>SUMIFS('ДДС месяц'!$E:$E,'ДДС месяц'!$F:$F,$A$1,'ДДС месяц'!$J:$J,$A83,'ДДС месяц'!$C:$C,I$2)</f>
        <v>0</v>
      </c>
      <c r="J83" s="31">
        <f>SUMIFS('ДДС месяц'!$E:$E,'ДДС месяц'!$F:$F,$A$1,'ДДС месяц'!$J:$J,$A83,'ДДС месяц'!$C:$C,J$2)</f>
        <v>0</v>
      </c>
      <c r="K83" s="31">
        <f>SUMIFS('ДДС месяц'!$E:$E,'ДДС месяц'!$F:$F,$A$1,'ДДС месяц'!$J:$J,$A83,'ДДС месяц'!$C:$C,K$2)</f>
        <v>0</v>
      </c>
      <c r="L83" s="31">
        <f>SUMIFS('ДДС месяц'!$E:$E,'ДДС месяц'!$F:$F,$A$1,'ДДС месяц'!$J:$J,$A83,'ДДС месяц'!$C:$C,L$2)</f>
        <v>0</v>
      </c>
      <c r="M83" s="31">
        <f>SUMIFS('ДДС месяц'!$E:$E,'ДДС месяц'!$F:$F,$A$1,'ДДС месяц'!$J:$J,$A83,'ДДС месяц'!$C:$C,M$2)</f>
        <v>0</v>
      </c>
    </row>
    <row r="84" hidden="1">
      <c r="A84" s="30"/>
      <c r="B84" s="31">
        <f>SUMIFS('ДДС месяц'!$E:$E,'ДДС месяц'!$F:$F,$A$1,'ДДС месяц'!$J:$J,$A84,'ДДС месяц'!$C:$C,B$2)</f>
        <v>0</v>
      </c>
      <c r="C84" s="31">
        <f>SUMIFS('ДДС месяц'!$E:$E,'ДДС месяц'!$F:$F,$A$1,'ДДС месяц'!$J:$J,$A84,'ДДС месяц'!$C:$C,C$2)</f>
        <v>0</v>
      </c>
      <c r="D84" s="31">
        <f>SUMIFS('ДДС месяц'!$E:$E,'ДДС месяц'!$F:$F,$A$1,'ДДС месяц'!$J:$J,$A84,'ДДС месяц'!$C:$C,D$2)</f>
        <v>0</v>
      </c>
      <c r="E84" s="31">
        <f>SUMIFS('ДДС месяц'!$E:$E,'ДДС месяц'!$F:$F,$A$1,'ДДС месяц'!$J:$J,$A84,'ДДС месяц'!$C:$C,E$2)</f>
        <v>0</v>
      </c>
      <c r="F84" s="31">
        <f>SUMIFS('ДДС месяц'!$E:$E,'ДДС месяц'!$F:$F,$A$1,'ДДС месяц'!$J:$J,$A84,'ДДС месяц'!$C:$C,F$2)</f>
        <v>0</v>
      </c>
      <c r="G84" s="31">
        <f>SUMIFS('ДДС месяц'!$E:$E,'ДДС месяц'!$F:$F,$A$1,'ДДС месяц'!$J:$J,$A84,'ДДС месяц'!$C:$C,G$2)</f>
        <v>0</v>
      </c>
      <c r="H84" s="31">
        <f>SUMIFS('ДДС месяц'!$E:$E,'ДДС месяц'!$F:$F,$A$1,'ДДС месяц'!$J:$J,$A84,'ДДС месяц'!$C:$C,H$2)</f>
        <v>0</v>
      </c>
      <c r="I84" s="31">
        <f>SUMIFS('ДДС месяц'!$E:$E,'ДДС месяц'!$F:$F,$A$1,'ДДС месяц'!$J:$J,$A84,'ДДС месяц'!$C:$C,I$2)</f>
        <v>0</v>
      </c>
      <c r="J84" s="31">
        <f>SUMIFS('ДДС месяц'!$E:$E,'ДДС месяц'!$F:$F,$A$1,'ДДС месяц'!$J:$J,$A84,'ДДС месяц'!$C:$C,J$2)</f>
        <v>0</v>
      </c>
      <c r="K84" s="31">
        <f>SUMIFS('ДДС месяц'!$E:$E,'ДДС месяц'!$F:$F,$A$1,'ДДС месяц'!$J:$J,$A84,'ДДС месяц'!$C:$C,K$2)</f>
        <v>0</v>
      </c>
      <c r="L84" s="31">
        <f>SUMIFS('ДДС месяц'!$E:$E,'ДДС месяц'!$F:$F,$A$1,'ДДС месяц'!$J:$J,$A84,'ДДС месяц'!$C:$C,L$2)</f>
        <v>0</v>
      </c>
      <c r="M84" s="31">
        <f>SUMIFS('ДДС месяц'!$E:$E,'ДДС месяц'!$F:$F,$A$1,'ДДС месяц'!$J:$J,$A84,'ДДС месяц'!$C:$C,M$2)</f>
        <v>0</v>
      </c>
    </row>
    <row r="85" hidden="1">
      <c r="A85" s="30"/>
      <c r="B85" s="31">
        <f>SUMIFS('ДДС месяц'!$E:$E,'ДДС месяц'!$F:$F,$A$1,'ДДС месяц'!$J:$J,$A85,'ДДС месяц'!$C:$C,B$2)</f>
        <v>0</v>
      </c>
      <c r="C85" s="31">
        <f>SUMIFS('ДДС месяц'!$E:$E,'ДДС месяц'!$F:$F,$A$1,'ДДС месяц'!$J:$J,$A85,'ДДС месяц'!$C:$C,C$2)</f>
        <v>0</v>
      </c>
      <c r="D85" s="31">
        <f>SUMIFS('ДДС месяц'!$E:$E,'ДДС месяц'!$F:$F,$A$1,'ДДС месяц'!$J:$J,$A85,'ДДС месяц'!$C:$C,D$2)</f>
        <v>0</v>
      </c>
      <c r="E85" s="31">
        <f>SUMIFS('ДДС месяц'!$E:$E,'ДДС месяц'!$F:$F,$A$1,'ДДС месяц'!$J:$J,$A85,'ДДС месяц'!$C:$C,E$2)</f>
        <v>0</v>
      </c>
      <c r="F85" s="31">
        <f>SUMIFS('ДДС месяц'!$E:$E,'ДДС месяц'!$F:$F,$A$1,'ДДС месяц'!$J:$J,$A85,'ДДС месяц'!$C:$C,F$2)</f>
        <v>0</v>
      </c>
      <c r="G85" s="31">
        <f>SUMIFS('ДДС месяц'!$E:$E,'ДДС месяц'!$F:$F,$A$1,'ДДС месяц'!$J:$J,$A85,'ДДС месяц'!$C:$C,G$2)</f>
        <v>0</v>
      </c>
      <c r="H85" s="31">
        <f>SUMIFS('ДДС месяц'!$E:$E,'ДДС месяц'!$F:$F,$A$1,'ДДС месяц'!$J:$J,$A85,'ДДС месяц'!$C:$C,H$2)</f>
        <v>0</v>
      </c>
      <c r="I85" s="31">
        <f>SUMIFS('ДДС месяц'!$E:$E,'ДДС месяц'!$F:$F,$A$1,'ДДС месяц'!$J:$J,$A85,'ДДС месяц'!$C:$C,I$2)</f>
        <v>0</v>
      </c>
      <c r="J85" s="31">
        <f>SUMIFS('ДДС месяц'!$E:$E,'ДДС месяц'!$F:$F,$A$1,'ДДС месяц'!$J:$J,$A85,'ДДС месяц'!$C:$C,J$2)</f>
        <v>0</v>
      </c>
      <c r="K85" s="31">
        <f>SUMIFS('ДДС месяц'!$E:$E,'ДДС месяц'!$F:$F,$A$1,'ДДС месяц'!$J:$J,$A85,'ДДС месяц'!$C:$C,K$2)</f>
        <v>0</v>
      </c>
      <c r="L85" s="31">
        <f>SUMIFS('ДДС месяц'!$E:$E,'ДДС месяц'!$F:$F,$A$1,'ДДС месяц'!$J:$J,$A85,'ДДС месяц'!$C:$C,L$2)</f>
        <v>0</v>
      </c>
      <c r="M85" s="31">
        <f>SUMIFS('ДДС месяц'!$E:$E,'ДДС месяц'!$F:$F,$A$1,'ДДС месяц'!$J:$J,$A85,'ДДС месяц'!$C:$C,M$2)</f>
        <v>0</v>
      </c>
    </row>
    <row r="86" hidden="1">
      <c r="A86" s="30"/>
      <c r="B86" s="31">
        <f>SUMIFS('ДДС месяц'!$E:$E,'ДДС месяц'!$F:$F,$A$1,'ДДС месяц'!$J:$J,$A86,'ДДС месяц'!$C:$C,B$2)</f>
        <v>0</v>
      </c>
      <c r="C86" s="31">
        <f>SUMIFS('ДДС месяц'!$E:$E,'ДДС месяц'!$F:$F,$A$1,'ДДС месяц'!$J:$J,$A86,'ДДС месяц'!$C:$C,C$2)</f>
        <v>0</v>
      </c>
      <c r="D86" s="31">
        <f>SUMIFS('ДДС месяц'!$E:$E,'ДДС месяц'!$F:$F,$A$1,'ДДС месяц'!$J:$J,$A86,'ДДС месяц'!$C:$C,D$2)</f>
        <v>0</v>
      </c>
      <c r="E86" s="31">
        <f>SUMIFS('ДДС месяц'!$E:$E,'ДДС месяц'!$F:$F,$A$1,'ДДС месяц'!$J:$J,$A86,'ДДС месяц'!$C:$C,E$2)</f>
        <v>0</v>
      </c>
      <c r="F86" s="31">
        <f>SUMIFS('ДДС месяц'!$E:$E,'ДДС месяц'!$F:$F,$A$1,'ДДС месяц'!$J:$J,$A86,'ДДС месяц'!$C:$C,F$2)</f>
        <v>0</v>
      </c>
      <c r="G86" s="31">
        <f>SUMIFS('ДДС месяц'!$E:$E,'ДДС месяц'!$F:$F,$A$1,'ДДС месяц'!$J:$J,$A86,'ДДС месяц'!$C:$C,G$2)</f>
        <v>0</v>
      </c>
      <c r="H86" s="31">
        <f>SUMIFS('ДДС месяц'!$E:$E,'ДДС месяц'!$F:$F,$A$1,'ДДС месяц'!$J:$J,$A86,'ДДС месяц'!$C:$C,H$2)</f>
        <v>0</v>
      </c>
      <c r="I86" s="31">
        <f>SUMIFS('ДДС месяц'!$E:$E,'ДДС месяц'!$F:$F,$A$1,'ДДС месяц'!$J:$J,$A86,'ДДС месяц'!$C:$C,I$2)</f>
        <v>0</v>
      </c>
      <c r="J86" s="31">
        <f>SUMIFS('ДДС месяц'!$E:$E,'ДДС месяц'!$F:$F,$A$1,'ДДС месяц'!$J:$J,$A86,'ДДС месяц'!$C:$C,J$2)</f>
        <v>0</v>
      </c>
      <c r="K86" s="31">
        <f>SUMIFS('ДДС месяц'!$E:$E,'ДДС месяц'!$F:$F,$A$1,'ДДС месяц'!$J:$J,$A86,'ДДС месяц'!$C:$C,K$2)</f>
        <v>0</v>
      </c>
      <c r="L86" s="31">
        <f>SUMIFS('ДДС месяц'!$E:$E,'ДДС месяц'!$F:$F,$A$1,'ДДС месяц'!$J:$J,$A86,'ДДС месяц'!$C:$C,L$2)</f>
        <v>0</v>
      </c>
      <c r="M86" s="31">
        <f>SUMIFS('ДДС месяц'!$E:$E,'ДДС месяц'!$F:$F,$A$1,'ДДС месяц'!$J:$J,$A86,'ДДС месяц'!$C:$C,M$2)</f>
        <v>0</v>
      </c>
    </row>
    <row r="87" hidden="1">
      <c r="A87" s="30"/>
      <c r="B87" s="31">
        <f>SUMIFS('ДДС месяц'!$E:$E,'ДДС месяц'!$F:$F,$A$1,'ДДС месяц'!$J:$J,$A87,'ДДС месяц'!$C:$C,B$2)</f>
        <v>0</v>
      </c>
      <c r="C87" s="31">
        <f>SUMIFS('ДДС месяц'!$E:$E,'ДДС месяц'!$F:$F,$A$1,'ДДС месяц'!$J:$J,$A87,'ДДС месяц'!$C:$C,C$2)</f>
        <v>0</v>
      </c>
      <c r="D87" s="31">
        <f>SUMIFS('ДДС месяц'!$E:$E,'ДДС месяц'!$F:$F,$A$1,'ДДС месяц'!$J:$J,$A87,'ДДС месяц'!$C:$C,D$2)</f>
        <v>0</v>
      </c>
      <c r="E87" s="31">
        <f>SUMIFS('ДДС месяц'!$E:$E,'ДДС месяц'!$F:$F,$A$1,'ДДС месяц'!$J:$J,$A87,'ДДС месяц'!$C:$C,E$2)</f>
        <v>0</v>
      </c>
      <c r="F87" s="31">
        <f>SUMIFS('ДДС месяц'!$E:$E,'ДДС месяц'!$F:$F,$A$1,'ДДС месяц'!$J:$J,$A87,'ДДС месяц'!$C:$C,F$2)</f>
        <v>0</v>
      </c>
      <c r="G87" s="31">
        <f>SUMIFS('ДДС месяц'!$E:$E,'ДДС месяц'!$F:$F,$A$1,'ДДС месяц'!$J:$J,$A87,'ДДС месяц'!$C:$C,G$2)</f>
        <v>0</v>
      </c>
      <c r="H87" s="31">
        <f>SUMIFS('ДДС месяц'!$E:$E,'ДДС месяц'!$F:$F,$A$1,'ДДС месяц'!$J:$J,$A87,'ДДС месяц'!$C:$C,H$2)</f>
        <v>0</v>
      </c>
      <c r="I87" s="31">
        <f>SUMIFS('ДДС месяц'!$E:$E,'ДДС месяц'!$F:$F,$A$1,'ДДС месяц'!$J:$J,$A87,'ДДС месяц'!$C:$C,I$2)</f>
        <v>0</v>
      </c>
      <c r="J87" s="31">
        <f>SUMIFS('ДДС месяц'!$E:$E,'ДДС месяц'!$F:$F,$A$1,'ДДС месяц'!$J:$J,$A87,'ДДС месяц'!$C:$C,J$2)</f>
        <v>0</v>
      </c>
      <c r="K87" s="31">
        <f>SUMIFS('ДДС месяц'!$E:$E,'ДДС месяц'!$F:$F,$A$1,'ДДС месяц'!$J:$J,$A87,'ДДС месяц'!$C:$C,K$2)</f>
        <v>0</v>
      </c>
      <c r="L87" s="31">
        <f>SUMIFS('ДДС месяц'!$E:$E,'ДДС месяц'!$F:$F,$A$1,'ДДС месяц'!$J:$J,$A87,'ДДС месяц'!$C:$C,L$2)</f>
        <v>0</v>
      </c>
      <c r="M87" s="31">
        <f>SUMIFS('ДДС месяц'!$E:$E,'ДДС месяц'!$F:$F,$A$1,'ДДС месяц'!$J:$J,$A87,'ДДС месяц'!$C:$C,M$2)</f>
        <v>0</v>
      </c>
    </row>
    <row r="88" hidden="1">
      <c r="A88" s="30"/>
      <c r="B88" s="31">
        <f>SUMIFS('ДДС месяц'!$E:$E,'ДДС месяц'!$F:$F,$A$1,'ДДС месяц'!$J:$J,$A88,'ДДС месяц'!$C:$C,B$2)</f>
        <v>0</v>
      </c>
      <c r="C88" s="31">
        <f>SUMIFS('ДДС месяц'!$E:$E,'ДДС месяц'!$F:$F,$A$1,'ДДС месяц'!$J:$J,$A88,'ДДС месяц'!$C:$C,C$2)</f>
        <v>0</v>
      </c>
      <c r="D88" s="31">
        <f>SUMIFS('ДДС месяц'!$E:$E,'ДДС месяц'!$F:$F,$A$1,'ДДС месяц'!$J:$J,$A88,'ДДС месяц'!$C:$C,D$2)</f>
        <v>0</v>
      </c>
      <c r="E88" s="31">
        <f>SUMIFS('ДДС месяц'!$E:$E,'ДДС месяц'!$F:$F,$A$1,'ДДС месяц'!$J:$J,$A88,'ДДС месяц'!$C:$C,E$2)</f>
        <v>0</v>
      </c>
      <c r="F88" s="31">
        <f>SUMIFS('ДДС месяц'!$E:$E,'ДДС месяц'!$F:$F,$A$1,'ДДС месяц'!$J:$J,$A88,'ДДС месяц'!$C:$C,F$2)</f>
        <v>0</v>
      </c>
      <c r="G88" s="31">
        <f>SUMIFS('ДДС месяц'!$E:$E,'ДДС месяц'!$F:$F,$A$1,'ДДС месяц'!$J:$J,$A88,'ДДС месяц'!$C:$C,G$2)</f>
        <v>0</v>
      </c>
      <c r="H88" s="31">
        <f>SUMIFS('ДДС месяц'!$E:$E,'ДДС месяц'!$F:$F,$A$1,'ДДС месяц'!$J:$J,$A88,'ДДС месяц'!$C:$C,H$2)</f>
        <v>0</v>
      </c>
      <c r="I88" s="31">
        <f>SUMIFS('ДДС месяц'!$E:$E,'ДДС месяц'!$F:$F,$A$1,'ДДС месяц'!$J:$J,$A88,'ДДС месяц'!$C:$C,I$2)</f>
        <v>0</v>
      </c>
      <c r="J88" s="31">
        <f>SUMIFS('ДДС месяц'!$E:$E,'ДДС месяц'!$F:$F,$A$1,'ДДС месяц'!$J:$J,$A88,'ДДС месяц'!$C:$C,J$2)</f>
        <v>0</v>
      </c>
      <c r="K88" s="31">
        <f>SUMIFS('ДДС месяц'!$E:$E,'ДДС месяц'!$F:$F,$A$1,'ДДС месяц'!$J:$J,$A88,'ДДС месяц'!$C:$C,K$2)</f>
        <v>0</v>
      </c>
      <c r="L88" s="31">
        <f>SUMIFS('ДДС месяц'!$E:$E,'ДДС месяц'!$F:$F,$A$1,'ДДС месяц'!$J:$J,$A88,'ДДС месяц'!$C:$C,L$2)</f>
        <v>0</v>
      </c>
      <c r="M88" s="31">
        <f>SUMIFS('ДДС месяц'!$E:$E,'ДДС месяц'!$F:$F,$A$1,'ДДС месяц'!$J:$J,$A88,'ДДС месяц'!$C:$C,M$2)</f>
        <v>0</v>
      </c>
    </row>
    <row r="89" hidden="1">
      <c r="A89" s="30"/>
      <c r="B89" s="31">
        <f>SUMIFS('ДДС месяц'!$E:$E,'ДДС месяц'!$F:$F,$A$1,'ДДС месяц'!$J:$J,$A89,'ДДС месяц'!$C:$C,B$2)</f>
        <v>0</v>
      </c>
      <c r="C89" s="31">
        <f>SUMIFS('ДДС месяц'!$E:$E,'ДДС месяц'!$F:$F,$A$1,'ДДС месяц'!$J:$J,$A89,'ДДС месяц'!$C:$C,C$2)</f>
        <v>0</v>
      </c>
      <c r="D89" s="31">
        <f>SUMIFS('ДДС месяц'!$E:$E,'ДДС месяц'!$F:$F,$A$1,'ДДС месяц'!$J:$J,$A89,'ДДС месяц'!$C:$C,D$2)</f>
        <v>0</v>
      </c>
      <c r="E89" s="31">
        <f>SUMIFS('ДДС месяц'!$E:$E,'ДДС месяц'!$F:$F,$A$1,'ДДС месяц'!$J:$J,$A89,'ДДС месяц'!$C:$C,E$2)</f>
        <v>0</v>
      </c>
      <c r="F89" s="31">
        <f>SUMIFS('ДДС месяц'!$E:$E,'ДДС месяц'!$F:$F,$A$1,'ДДС месяц'!$J:$J,$A89,'ДДС месяц'!$C:$C,F$2)</f>
        <v>0</v>
      </c>
      <c r="G89" s="31">
        <f>SUMIFS('ДДС месяц'!$E:$E,'ДДС месяц'!$F:$F,$A$1,'ДДС месяц'!$J:$J,$A89,'ДДС месяц'!$C:$C,G$2)</f>
        <v>0</v>
      </c>
      <c r="H89" s="31">
        <f>SUMIFS('ДДС месяц'!$E:$E,'ДДС месяц'!$F:$F,$A$1,'ДДС месяц'!$J:$J,$A89,'ДДС месяц'!$C:$C,H$2)</f>
        <v>0</v>
      </c>
      <c r="I89" s="31">
        <f>SUMIFS('ДДС месяц'!$E:$E,'ДДС месяц'!$F:$F,$A$1,'ДДС месяц'!$J:$J,$A89,'ДДС месяц'!$C:$C,I$2)</f>
        <v>0</v>
      </c>
      <c r="J89" s="31">
        <f>SUMIFS('ДДС месяц'!$E:$E,'ДДС месяц'!$F:$F,$A$1,'ДДС месяц'!$J:$J,$A89,'ДДС месяц'!$C:$C,J$2)</f>
        <v>0</v>
      </c>
      <c r="K89" s="31">
        <f>SUMIFS('ДДС месяц'!$E:$E,'ДДС месяц'!$F:$F,$A$1,'ДДС месяц'!$J:$J,$A89,'ДДС месяц'!$C:$C,K$2)</f>
        <v>0</v>
      </c>
      <c r="L89" s="31">
        <f>SUMIFS('ДДС месяц'!$E:$E,'ДДС месяц'!$F:$F,$A$1,'ДДС месяц'!$J:$J,$A89,'ДДС месяц'!$C:$C,L$2)</f>
        <v>0</v>
      </c>
      <c r="M89" s="31">
        <f>SUMIFS('ДДС месяц'!$E:$E,'ДДС месяц'!$F:$F,$A$1,'ДДС месяц'!$J:$J,$A89,'ДДС месяц'!$C:$C,M$2)</f>
        <v>0</v>
      </c>
    </row>
    <row r="90" hidden="1">
      <c r="A90" s="30"/>
      <c r="B90" s="31">
        <f>SUMIFS('ДДС месяц'!$E:$E,'ДДС месяц'!$F:$F,$A$1,'ДДС месяц'!$J:$J,$A90,'ДДС месяц'!$C:$C,B$2)</f>
        <v>0</v>
      </c>
      <c r="C90" s="31">
        <f>SUMIFS('ДДС месяц'!$E:$E,'ДДС месяц'!$F:$F,$A$1,'ДДС месяц'!$J:$J,$A90,'ДДС месяц'!$C:$C,C$2)</f>
        <v>0</v>
      </c>
      <c r="D90" s="31">
        <f>SUMIFS('ДДС месяц'!$E:$E,'ДДС месяц'!$F:$F,$A$1,'ДДС месяц'!$J:$J,$A90,'ДДС месяц'!$C:$C,D$2)</f>
        <v>0</v>
      </c>
      <c r="E90" s="31">
        <f>SUMIFS('ДДС месяц'!$E:$E,'ДДС месяц'!$F:$F,$A$1,'ДДС месяц'!$J:$J,$A90,'ДДС месяц'!$C:$C,E$2)</f>
        <v>0</v>
      </c>
      <c r="F90" s="31">
        <f>SUMIFS('ДДС месяц'!$E:$E,'ДДС месяц'!$F:$F,$A$1,'ДДС месяц'!$J:$J,$A90,'ДДС месяц'!$C:$C,F$2)</f>
        <v>0</v>
      </c>
      <c r="G90" s="31">
        <f>SUMIFS('ДДС месяц'!$E:$E,'ДДС месяц'!$F:$F,$A$1,'ДДС месяц'!$J:$J,$A90,'ДДС месяц'!$C:$C,G$2)</f>
        <v>0</v>
      </c>
      <c r="H90" s="31">
        <f>SUMIFS('ДДС месяц'!$E:$E,'ДДС месяц'!$F:$F,$A$1,'ДДС месяц'!$J:$J,$A90,'ДДС месяц'!$C:$C,H$2)</f>
        <v>0</v>
      </c>
      <c r="I90" s="31">
        <f>SUMIFS('ДДС месяц'!$E:$E,'ДДС месяц'!$F:$F,$A$1,'ДДС месяц'!$J:$J,$A90,'ДДС месяц'!$C:$C,I$2)</f>
        <v>0</v>
      </c>
      <c r="J90" s="31">
        <f>SUMIFS('ДДС месяц'!$E:$E,'ДДС месяц'!$F:$F,$A$1,'ДДС месяц'!$J:$J,$A90,'ДДС месяц'!$C:$C,J$2)</f>
        <v>0</v>
      </c>
      <c r="K90" s="31">
        <f>SUMIFS('ДДС месяц'!$E:$E,'ДДС месяц'!$F:$F,$A$1,'ДДС месяц'!$J:$J,$A90,'ДДС месяц'!$C:$C,K$2)</f>
        <v>0</v>
      </c>
      <c r="L90" s="31">
        <f>SUMIFS('ДДС месяц'!$E:$E,'ДДС месяц'!$F:$F,$A$1,'ДДС месяц'!$J:$J,$A90,'ДДС месяц'!$C:$C,L$2)</f>
        <v>0</v>
      </c>
      <c r="M90" s="31">
        <f>SUMIFS('ДДС месяц'!$E:$E,'ДДС месяц'!$F:$F,$A$1,'ДДС месяц'!$J:$J,$A90,'ДДС месяц'!$C:$C,M$2)</f>
        <v>0</v>
      </c>
    </row>
    <row r="91" hidden="1">
      <c r="A91" s="30"/>
      <c r="B91" s="31">
        <f>SUMIFS('ДДС месяц'!$E:$E,'ДДС месяц'!$F:$F,$A$1,'ДДС месяц'!$J:$J,$A91,'ДДС месяц'!$C:$C,B$2)</f>
        <v>0</v>
      </c>
      <c r="C91" s="31">
        <f>SUMIFS('ДДС месяц'!$E:$E,'ДДС месяц'!$F:$F,$A$1,'ДДС месяц'!$J:$J,$A91,'ДДС месяц'!$C:$C,C$2)</f>
        <v>0</v>
      </c>
      <c r="D91" s="31">
        <f>SUMIFS('ДДС месяц'!$E:$E,'ДДС месяц'!$F:$F,$A$1,'ДДС месяц'!$J:$J,$A91,'ДДС месяц'!$C:$C,D$2)</f>
        <v>0</v>
      </c>
      <c r="E91" s="31">
        <f>SUMIFS('ДДС месяц'!$E:$E,'ДДС месяц'!$F:$F,$A$1,'ДДС месяц'!$J:$J,$A91,'ДДС месяц'!$C:$C,E$2)</f>
        <v>0</v>
      </c>
      <c r="F91" s="31">
        <f>SUMIFS('ДДС месяц'!$E:$E,'ДДС месяц'!$F:$F,$A$1,'ДДС месяц'!$J:$J,$A91,'ДДС месяц'!$C:$C,F$2)</f>
        <v>0</v>
      </c>
      <c r="G91" s="31">
        <f>SUMIFS('ДДС месяц'!$E:$E,'ДДС месяц'!$F:$F,$A$1,'ДДС месяц'!$J:$J,$A91,'ДДС месяц'!$C:$C,G$2)</f>
        <v>0</v>
      </c>
      <c r="H91" s="31">
        <f>SUMIFS('ДДС месяц'!$E:$E,'ДДС месяц'!$F:$F,$A$1,'ДДС месяц'!$J:$J,$A91,'ДДС месяц'!$C:$C,H$2)</f>
        <v>0</v>
      </c>
      <c r="I91" s="31">
        <f>SUMIFS('ДДС месяц'!$E:$E,'ДДС месяц'!$F:$F,$A$1,'ДДС месяц'!$J:$J,$A91,'ДДС месяц'!$C:$C,I$2)</f>
        <v>0</v>
      </c>
      <c r="J91" s="31">
        <f>SUMIFS('ДДС месяц'!$E:$E,'ДДС месяц'!$F:$F,$A$1,'ДДС месяц'!$J:$J,$A91,'ДДС месяц'!$C:$C,J$2)</f>
        <v>0</v>
      </c>
      <c r="K91" s="31">
        <f>SUMIFS('ДДС месяц'!$E:$E,'ДДС месяц'!$F:$F,$A$1,'ДДС месяц'!$J:$J,$A91,'ДДС месяц'!$C:$C,K$2)</f>
        <v>0</v>
      </c>
      <c r="L91" s="31">
        <f>SUMIFS('ДДС месяц'!$E:$E,'ДДС месяц'!$F:$F,$A$1,'ДДС месяц'!$J:$J,$A91,'ДДС месяц'!$C:$C,L$2)</f>
        <v>0</v>
      </c>
      <c r="M91" s="31">
        <f>SUMIFS('ДДС месяц'!$E:$E,'ДДС месяц'!$F:$F,$A$1,'ДДС месяц'!$J:$J,$A91,'ДДС месяц'!$C:$C,M$2)</f>
        <v>0</v>
      </c>
    </row>
    <row r="92" hidden="1">
      <c r="A92" s="30"/>
      <c r="B92" s="31">
        <f>SUMIFS('ДДС месяц'!$E:$E,'ДДС месяц'!$F:$F,$A$1,'ДДС месяц'!$J:$J,$A92,'ДДС месяц'!$C:$C,B$2)</f>
        <v>0</v>
      </c>
      <c r="C92" s="31">
        <f>SUMIFS('ДДС месяц'!$E:$E,'ДДС месяц'!$F:$F,$A$1,'ДДС месяц'!$J:$J,$A92,'ДДС месяц'!$C:$C,C$2)</f>
        <v>0</v>
      </c>
      <c r="D92" s="31">
        <f>SUMIFS('ДДС месяц'!$E:$E,'ДДС месяц'!$F:$F,$A$1,'ДДС месяц'!$J:$J,$A92,'ДДС месяц'!$C:$C,D$2)</f>
        <v>0</v>
      </c>
      <c r="E92" s="31">
        <f>SUMIFS('ДДС месяц'!$E:$E,'ДДС месяц'!$F:$F,$A$1,'ДДС месяц'!$J:$J,$A92,'ДДС месяц'!$C:$C,E$2)</f>
        <v>0</v>
      </c>
      <c r="F92" s="31">
        <f>SUMIFS('ДДС месяц'!$E:$E,'ДДС месяц'!$F:$F,$A$1,'ДДС месяц'!$J:$J,$A92,'ДДС месяц'!$C:$C,F$2)</f>
        <v>0</v>
      </c>
      <c r="G92" s="31">
        <f>SUMIFS('ДДС месяц'!$E:$E,'ДДС месяц'!$F:$F,$A$1,'ДДС месяц'!$J:$J,$A92,'ДДС месяц'!$C:$C,G$2)</f>
        <v>0</v>
      </c>
      <c r="H92" s="31">
        <f>SUMIFS('ДДС месяц'!$E:$E,'ДДС месяц'!$F:$F,$A$1,'ДДС месяц'!$J:$J,$A92,'ДДС месяц'!$C:$C,H$2)</f>
        <v>0</v>
      </c>
      <c r="I92" s="31">
        <f>SUMIFS('ДДС месяц'!$E:$E,'ДДС месяц'!$F:$F,$A$1,'ДДС месяц'!$J:$J,$A92,'ДДС месяц'!$C:$C,I$2)</f>
        <v>0</v>
      </c>
      <c r="J92" s="31">
        <f>SUMIFS('ДДС месяц'!$E:$E,'ДДС месяц'!$F:$F,$A$1,'ДДС месяц'!$J:$J,$A92,'ДДС месяц'!$C:$C,J$2)</f>
        <v>0</v>
      </c>
      <c r="K92" s="31">
        <f>SUMIFS('ДДС месяц'!$E:$E,'ДДС месяц'!$F:$F,$A$1,'ДДС месяц'!$J:$J,$A92,'ДДС месяц'!$C:$C,K$2)</f>
        <v>0</v>
      </c>
      <c r="L92" s="31">
        <f>SUMIFS('ДДС месяц'!$E:$E,'ДДС месяц'!$F:$F,$A$1,'ДДС месяц'!$J:$J,$A92,'ДДС месяц'!$C:$C,L$2)</f>
        <v>0</v>
      </c>
      <c r="M92" s="31">
        <f>SUMIFS('ДДС месяц'!$E:$E,'ДДС месяц'!$F:$F,$A$1,'ДДС месяц'!$J:$J,$A92,'ДДС месяц'!$C:$C,M$2)</f>
        <v>0</v>
      </c>
    </row>
    <row r="93" hidden="1">
      <c r="A93" s="30"/>
      <c r="B93" s="31">
        <f>SUMIFS('ДДС месяц'!$E:$E,'ДДС месяц'!$F:$F,$A$1,'ДДС месяц'!$J:$J,$A93,'ДДС месяц'!$C:$C,B$2)</f>
        <v>0</v>
      </c>
      <c r="C93" s="31">
        <f>SUMIFS('ДДС месяц'!$E:$E,'ДДС месяц'!$F:$F,$A$1,'ДДС месяц'!$J:$J,$A93,'ДДС месяц'!$C:$C,C$2)</f>
        <v>0</v>
      </c>
      <c r="D93" s="31">
        <f>SUMIFS('ДДС месяц'!$E:$E,'ДДС месяц'!$F:$F,$A$1,'ДДС месяц'!$J:$J,$A93,'ДДС месяц'!$C:$C,D$2)</f>
        <v>0</v>
      </c>
      <c r="E93" s="31">
        <f>SUMIFS('ДДС месяц'!$E:$E,'ДДС месяц'!$F:$F,$A$1,'ДДС месяц'!$J:$J,$A93,'ДДС месяц'!$C:$C,E$2)</f>
        <v>0</v>
      </c>
      <c r="F93" s="31">
        <f>SUMIFS('ДДС месяц'!$E:$E,'ДДС месяц'!$F:$F,$A$1,'ДДС месяц'!$J:$J,$A93,'ДДС месяц'!$C:$C,F$2)</f>
        <v>0</v>
      </c>
      <c r="G93" s="31">
        <f>SUMIFS('ДДС месяц'!$E:$E,'ДДС месяц'!$F:$F,$A$1,'ДДС месяц'!$J:$J,$A93,'ДДС месяц'!$C:$C,G$2)</f>
        <v>0</v>
      </c>
      <c r="H93" s="31">
        <f>SUMIFS('ДДС месяц'!$E:$E,'ДДС месяц'!$F:$F,$A$1,'ДДС месяц'!$J:$J,$A93,'ДДС месяц'!$C:$C,H$2)</f>
        <v>0</v>
      </c>
      <c r="I93" s="31">
        <f>SUMIFS('ДДС месяц'!$E:$E,'ДДС месяц'!$F:$F,$A$1,'ДДС месяц'!$J:$J,$A93,'ДДС месяц'!$C:$C,I$2)</f>
        <v>0</v>
      </c>
      <c r="J93" s="31">
        <f>SUMIFS('ДДС месяц'!$E:$E,'ДДС месяц'!$F:$F,$A$1,'ДДС месяц'!$J:$J,$A93,'ДДС месяц'!$C:$C,J$2)</f>
        <v>0</v>
      </c>
      <c r="K93" s="31">
        <f>SUMIFS('ДДС месяц'!$E:$E,'ДДС месяц'!$F:$F,$A$1,'ДДС месяц'!$J:$J,$A93,'ДДС месяц'!$C:$C,K$2)</f>
        <v>0</v>
      </c>
      <c r="L93" s="31">
        <f>SUMIFS('ДДС месяц'!$E:$E,'ДДС месяц'!$F:$F,$A$1,'ДДС месяц'!$J:$J,$A93,'ДДС месяц'!$C:$C,L$2)</f>
        <v>0</v>
      </c>
      <c r="M93" s="31">
        <f>SUMIFS('ДДС месяц'!$E:$E,'ДДС месяц'!$F:$F,$A$1,'ДДС месяц'!$J:$J,$A93,'ДДС месяц'!$C:$C,M$2)</f>
        <v>0</v>
      </c>
    </row>
    <row r="94" hidden="1">
      <c r="A94" s="30"/>
      <c r="B94" s="31">
        <f>SUMIFS('ДДС месяц'!$E:$E,'ДДС месяц'!$F:$F,$A$1,'ДДС месяц'!$J:$J,$A94,'ДДС месяц'!$C:$C,B$2)</f>
        <v>0</v>
      </c>
      <c r="C94" s="31">
        <f>SUMIFS('ДДС месяц'!$E:$E,'ДДС месяц'!$F:$F,$A$1,'ДДС месяц'!$J:$J,$A94,'ДДС месяц'!$C:$C,C$2)</f>
        <v>0</v>
      </c>
      <c r="D94" s="31">
        <f>SUMIFS('ДДС месяц'!$E:$E,'ДДС месяц'!$F:$F,$A$1,'ДДС месяц'!$J:$J,$A94,'ДДС месяц'!$C:$C,D$2)</f>
        <v>0</v>
      </c>
      <c r="E94" s="31">
        <f>SUMIFS('ДДС месяц'!$E:$E,'ДДС месяц'!$F:$F,$A$1,'ДДС месяц'!$J:$J,$A94,'ДДС месяц'!$C:$C,E$2)</f>
        <v>0</v>
      </c>
      <c r="F94" s="31">
        <f>SUMIFS('ДДС месяц'!$E:$E,'ДДС месяц'!$F:$F,$A$1,'ДДС месяц'!$J:$J,$A94,'ДДС месяц'!$C:$C,F$2)</f>
        <v>0</v>
      </c>
      <c r="G94" s="31">
        <f>SUMIFS('ДДС месяц'!$E:$E,'ДДС месяц'!$F:$F,$A$1,'ДДС месяц'!$J:$J,$A94,'ДДС месяц'!$C:$C,G$2)</f>
        <v>0</v>
      </c>
      <c r="H94" s="31">
        <f>SUMIFS('ДДС месяц'!$E:$E,'ДДС месяц'!$F:$F,$A$1,'ДДС месяц'!$J:$J,$A94,'ДДС месяц'!$C:$C,H$2)</f>
        <v>0</v>
      </c>
      <c r="I94" s="31">
        <f>SUMIFS('ДДС месяц'!$E:$E,'ДДС месяц'!$F:$F,$A$1,'ДДС месяц'!$J:$J,$A94,'ДДС месяц'!$C:$C,I$2)</f>
        <v>0</v>
      </c>
      <c r="J94" s="31">
        <f>SUMIFS('ДДС месяц'!$E:$E,'ДДС месяц'!$F:$F,$A$1,'ДДС месяц'!$J:$J,$A94,'ДДС месяц'!$C:$C,J$2)</f>
        <v>0</v>
      </c>
      <c r="K94" s="31">
        <f>SUMIFS('ДДС месяц'!$E:$E,'ДДС месяц'!$F:$F,$A$1,'ДДС месяц'!$J:$J,$A94,'ДДС месяц'!$C:$C,K$2)</f>
        <v>0</v>
      </c>
      <c r="L94" s="31">
        <f>SUMIFS('ДДС месяц'!$E:$E,'ДДС месяц'!$F:$F,$A$1,'ДДС месяц'!$J:$J,$A94,'ДДС месяц'!$C:$C,L$2)</f>
        <v>0</v>
      </c>
      <c r="M94" s="31">
        <f>SUMIFS('ДДС месяц'!$E:$E,'ДДС месяц'!$F:$F,$A$1,'ДДС месяц'!$J:$J,$A94,'ДДС месяц'!$C:$C,M$2)</f>
        <v>0</v>
      </c>
    </row>
    <row r="95" hidden="1">
      <c r="A95" s="30"/>
      <c r="B95" s="31">
        <f>SUMIFS('ДДС месяц'!$E:$E,'ДДС месяц'!$F:$F,$A$1,'ДДС месяц'!$J:$J,$A95,'ДДС месяц'!$C:$C,B$2)</f>
        <v>0</v>
      </c>
      <c r="C95" s="31">
        <f>SUMIFS('ДДС месяц'!$E:$E,'ДДС месяц'!$F:$F,$A$1,'ДДС месяц'!$J:$J,$A95,'ДДС месяц'!$C:$C,C$2)</f>
        <v>0</v>
      </c>
      <c r="D95" s="31">
        <f>SUMIFS('ДДС месяц'!$E:$E,'ДДС месяц'!$F:$F,$A$1,'ДДС месяц'!$J:$J,$A95,'ДДС месяц'!$C:$C,D$2)</f>
        <v>0</v>
      </c>
      <c r="E95" s="31">
        <f>SUMIFS('ДДС месяц'!$E:$E,'ДДС месяц'!$F:$F,$A$1,'ДДС месяц'!$J:$J,$A95,'ДДС месяц'!$C:$C,E$2)</f>
        <v>0</v>
      </c>
      <c r="F95" s="31">
        <f>SUMIFS('ДДС месяц'!$E:$E,'ДДС месяц'!$F:$F,$A$1,'ДДС месяц'!$J:$J,$A95,'ДДС месяц'!$C:$C,F$2)</f>
        <v>0</v>
      </c>
      <c r="G95" s="31">
        <f>SUMIFS('ДДС месяц'!$E:$E,'ДДС месяц'!$F:$F,$A$1,'ДДС месяц'!$J:$J,$A95,'ДДС месяц'!$C:$C,G$2)</f>
        <v>0</v>
      </c>
      <c r="H95" s="31">
        <f>SUMIFS('ДДС месяц'!$E:$E,'ДДС месяц'!$F:$F,$A$1,'ДДС месяц'!$J:$J,$A95,'ДДС месяц'!$C:$C,H$2)</f>
        <v>0</v>
      </c>
      <c r="I95" s="31">
        <f>SUMIFS('ДДС месяц'!$E:$E,'ДДС месяц'!$F:$F,$A$1,'ДДС месяц'!$J:$J,$A95,'ДДС месяц'!$C:$C,I$2)</f>
        <v>0</v>
      </c>
      <c r="J95" s="31">
        <f>SUMIFS('ДДС месяц'!$E:$E,'ДДС месяц'!$F:$F,$A$1,'ДДС месяц'!$J:$J,$A95,'ДДС месяц'!$C:$C,J$2)</f>
        <v>0</v>
      </c>
      <c r="K95" s="31">
        <f>SUMIFS('ДДС месяц'!$E:$E,'ДДС месяц'!$F:$F,$A$1,'ДДС месяц'!$J:$J,$A95,'ДДС месяц'!$C:$C,K$2)</f>
        <v>0</v>
      </c>
      <c r="L95" s="31">
        <f>SUMIFS('ДДС месяц'!$E:$E,'ДДС месяц'!$F:$F,$A$1,'ДДС месяц'!$J:$J,$A95,'ДДС месяц'!$C:$C,L$2)</f>
        <v>0</v>
      </c>
      <c r="M95" s="31">
        <f>SUMIFS('ДДС месяц'!$E:$E,'ДДС месяц'!$F:$F,$A$1,'ДДС месяц'!$J:$J,$A95,'ДДС месяц'!$C:$C,M$2)</f>
        <v>0</v>
      </c>
    </row>
    <row r="96" hidden="1">
      <c r="A96" s="30"/>
      <c r="B96" s="31">
        <f>SUMIFS('ДДС месяц'!$E:$E,'ДДС месяц'!$F:$F,$A$1,'ДДС месяц'!$J:$J,$A96,'ДДС месяц'!$C:$C,B$2)</f>
        <v>0</v>
      </c>
      <c r="C96" s="31">
        <f>SUMIFS('ДДС месяц'!$E:$E,'ДДС месяц'!$F:$F,$A$1,'ДДС месяц'!$J:$J,$A96,'ДДС месяц'!$C:$C,C$2)</f>
        <v>0</v>
      </c>
      <c r="D96" s="31">
        <f>SUMIFS('ДДС месяц'!$E:$E,'ДДС месяц'!$F:$F,$A$1,'ДДС месяц'!$J:$J,$A96,'ДДС месяц'!$C:$C,D$2)</f>
        <v>0</v>
      </c>
      <c r="E96" s="31">
        <f>SUMIFS('ДДС месяц'!$E:$E,'ДДС месяц'!$F:$F,$A$1,'ДДС месяц'!$J:$J,$A96,'ДДС месяц'!$C:$C,E$2)</f>
        <v>0</v>
      </c>
      <c r="F96" s="31">
        <f>SUMIFS('ДДС месяц'!$E:$E,'ДДС месяц'!$F:$F,$A$1,'ДДС месяц'!$J:$J,$A96,'ДДС месяц'!$C:$C,F$2)</f>
        <v>0</v>
      </c>
      <c r="G96" s="31">
        <f>SUMIFS('ДДС месяц'!$E:$E,'ДДС месяц'!$F:$F,$A$1,'ДДС месяц'!$J:$J,$A96,'ДДС месяц'!$C:$C,G$2)</f>
        <v>0</v>
      </c>
      <c r="H96" s="31">
        <f>SUMIFS('ДДС месяц'!$E:$E,'ДДС месяц'!$F:$F,$A$1,'ДДС месяц'!$J:$J,$A96,'ДДС месяц'!$C:$C,H$2)</f>
        <v>0</v>
      </c>
      <c r="I96" s="31">
        <f>SUMIFS('ДДС месяц'!$E:$E,'ДДС месяц'!$F:$F,$A$1,'ДДС месяц'!$J:$J,$A96,'ДДС месяц'!$C:$C,I$2)</f>
        <v>0</v>
      </c>
      <c r="J96" s="31">
        <f>SUMIFS('ДДС месяц'!$E:$E,'ДДС месяц'!$F:$F,$A$1,'ДДС месяц'!$J:$J,$A96,'ДДС месяц'!$C:$C,J$2)</f>
        <v>0</v>
      </c>
      <c r="K96" s="31">
        <f>SUMIFS('ДДС месяц'!$E:$E,'ДДС месяц'!$F:$F,$A$1,'ДДС месяц'!$J:$J,$A96,'ДДС месяц'!$C:$C,K$2)</f>
        <v>0</v>
      </c>
      <c r="L96" s="31">
        <f>SUMIFS('ДДС месяц'!$E:$E,'ДДС месяц'!$F:$F,$A$1,'ДДС месяц'!$J:$J,$A96,'ДДС месяц'!$C:$C,L$2)</f>
        <v>0</v>
      </c>
      <c r="M96" s="31">
        <f>SUMIFS('ДДС месяц'!$E:$E,'ДДС месяц'!$F:$F,$A$1,'ДДС месяц'!$J:$J,$A96,'ДДС месяц'!$C:$C,M$2)</f>
        <v>0</v>
      </c>
    </row>
    <row r="97" hidden="1">
      <c r="A97" s="30"/>
      <c r="B97" s="31">
        <f>SUMIFS('ДДС месяц'!$E:$E,'ДДС месяц'!$F:$F,$A$1,'ДДС месяц'!$J:$J,$A97,'ДДС месяц'!$C:$C,B$2)</f>
        <v>0</v>
      </c>
      <c r="C97" s="31">
        <f>SUMIFS('ДДС месяц'!$E:$E,'ДДС месяц'!$F:$F,$A$1,'ДДС месяц'!$J:$J,$A97,'ДДС месяц'!$C:$C,C$2)</f>
        <v>0</v>
      </c>
      <c r="D97" s="31">
        <f>SUMIFS('ДДС месяц'!$E:$E,'ДДС месяц'!$F:$F,$A$1,'ДДС месяц'!$J:$J,$A97,'ДДС месяц'!$C:$C,D$2)</f>
        <v>0</v>
      </c>
      <c r="E97" s="31">
        <f>SUMIFS('ДДС месяц'!$E:$E,'ДДС месяц'!$F:$F,$A$1,'ДДС месяц'!$J:$J,$A97,'ДДС месяц'!$C:$C,E$2)</f>
        <v>0</v>
      </c>
      <c r="F97" s="31">
        <f>SUMIFS('ДДС месяц'!$E:$E,'ДДС месяц'!$F:$F,$A$1,'ДДС месяц'!$J:$J,$A97,'ДДС месяц'!$C:$C,F$2)</f>
        <v>0</v>
      </c>
      <c r="G97" s="31">
        <f>SUMIFS('ДДС месяц'!$E:$E,'ДДС месяц'!$F:$F,$A$1,'ДДС месяц'!$J:$J,$A97,'ДДС месяц'!$C:$C,G$2)</f>
        <v>0</v>
      </c>
      <c r="H97" s="31">
        <f>SUMIFS('ДДС месяц'!$E:$E,'ДДС месяц'!$F:$F,$A$1,'ДДС месяц'!$J:$J,$A97,'ДДС месяц'!$C:$C,H$2)</f>
        <v>0</v>
      </c>
      <c r="I97" s="31">
        <f>SUMIFS('ДДС месяц'!$E:$E,'ДДС месяц'!$F:$F,$A$1,'ДДС месяц'!$J:$J,$A97,'ДДС месяц'!$C:$C,I$2)</f>
        <v>0</v>
      </c>
      <c r="J97" s="31">
        <f>SUMIFS('ДДС месяц'!$E:$E,'ДДС месяц'!$F:$F,$A$1,'ДДС месяц'!$J:$J,$A97,'ДДС месяц'!$C:$C,J$2)</f>
        <v>0</v>
      </c>
      <c r="K97" s="31">
        <f>SUMIFS('ДДС месяц'!$E:$E,'ДДС месяц'!$F:$F,$A$1,'ДДС месяц'!$J:$J,$A97,'ДДС месяц'!$C:$C,K$2)</f>
        <v>0</v>
      </c>
      <c r="L97" s="31">
        <f>SUMIFS('ДДС месяц'!$E:$E,'ДДС месяц'!$F:$F,$A$1,'ДДС месяц'!$J:$J,$A97,'ДДС месяц'!$C:$C,L$2)</f>
        <v>0</v>
      </c>
      <c r="M97" s="31">
        <f>SUMIFS('ДДС месяц'!$E:$E,'ДДС месяц'!$F:$F,$A$1,'ДДС месяц'!$J:$J,$A97,'ДДС месяц'!$C:$C,M$2)</f>
        <v>0</v>
      </c>
    </row>
    <row r="98" hidden="1">
      <c r="A98" s="30"/>
      <c r="B98" s="31">
        <f>SUMIFS('ДДС месяц'!$E:$E,'ДДС месяц'!$F:$F,$A$1,'ДДС месяц'!$J:$J,$A98,'ДДС месяц'!$C:$C,B$2)</f>
        <v>0</v>
      </c>
      <c r="C98" s="31">
        <f>SUMIFS('ДДС месяц'!$E:$E,'ДДС месяц'!$F:$F,$A$1,'ДДС месяц'!$J:$J,$A98,'ДДС месяц'!$C:$C,C$2)</f>
        <v>0</v>
      </c>
      <c r="D98" s="31">
        <f>SUMIFS('ДДС месяц'!$E:$E,'ДДС месяц'!$F:$F,$A$1,'ДДС месяц'!$J:$J,$A98,'ДДС месяц'!$C:$C,D$2)</f>
        <v>0</v>
      </c>
      <c r="E98" s="31">
        <f>SUMIFS('ДДС месяц'!$E:$E,'ДДС месяц'!$F:$F,$A$1,'ДДС месяц'!$J:$J,$A98,'ДДС месяц'!$C:$C,E$2)</f>
        <v>0</v>
      </c>
      <c r="F98" s="31">
        <f>SUMIFS('ДДС месяц'!$E:$E,'ДДС месяц'!$F:$F,$A$1,'ДДС месяц'!$J:$J,$A98,'ДДС месяц'!$C:$C,F$2)</f>
        <v>0</v>
      </c>
      <c r="G98" s="31">
        <f>SUMIFS('ДДС месяц'!$E:$E,'ДДС месяц'!$F:$F,$A$1,'ДДС месяц'!$J:$J,$A98,'ДДС месяц'!$C:$C,G$2)</f>
        <v>0</v>
      </c>
      <c r="H98" s="31">
        <f>SUMIFS('ДДС месяц'!$E:$E,'ДДС месяц'!$F:$F,$A$1,'ДДС месяц'!$J:$J,$A98,'ДДС месяц'!$C:$C,H$2)</f>
        <v>0</v>
      </c>
      <c r="I98" s="31">
        <f>SUMIFS('ДДС месяц'!$E:$E,'ДДС месяц'!$F:$F,$A$1,'ДДС месяц'!$J:$J,$A98,'ДДС месяц'!$C:$C,I$2)</f>
        <v>0</v>
      </c>
      <c r="J98" s="31">
        <f>SUMIFS('ДДС месяц'!$E:$E,'ДДС месяц'!$F:$F,$A$1,'ДДС месяц'!$J:$J,$A98,'ДДС месяц'!$C:$C,J$2)</f>
        <v>0</v>
      </c>
      <c r="K98" s="31">
        <f>SUMIFS('ДДС месяц'!$E:$E,'ДДС месяц'!$F:$F,$A$1,'ДДС месяц'!$J:$J,$A98,'ДДС месяц'!$C:$C,K$2)</f>
        <v>0</v>
      </c>
      <c r="L98" s="31">
        <f>SUMIFS('ДДС месяц'!$E:$E,'ДДС месяц'!$F:$F,$A$1,'ДДС месяц'!$J:$J,$A98,'ДДС месяц'!$C:$C,L$2)</f>
        <v>0</v>
      </c>
      <c r="M98" s="31">
        <f>SUMIFS('ДДС месяц'!$E:$E,'ДДС месяц'!$F:$F,$A$1,'ДДС месяц'!$J:$J,$A98,'ДДС месяц'!$C:$C,M$2)</f>
        <v>0</v>
      </c>
    </row>
    <row r="99" hidden="1">
      <c r="A99" s="30"/>
      <c r="B99" s="31">
        <f>SUMIFS('ДДС месяц'!$E:$E,'ДДС месяц'!$F:$F,$A$1,'ДДС месяц'!$J:$J,$A99,'ДДС месяц'!$C:$C,B$2)</f>
        <v>0</v>
      </c>
      <c r="C99" s="31">
        <f>SUMIFS('ДДС месяц'!$E:$E,'ДДС месяц'!$F:$F,$A$1,'ДДС месяц'!$J:$J,$A99,'ДДС месяц'!$C:$C,C$2)</f>
        <v>0</v>
      </c>
      <c r="D99" s="31">
        <f>SUMIFS('ДДС месяц'!$E:$E,'ДДС месяц'!$F:$F,$A$1,'ДДС месяц'!$J:$J,$A99,'ДДС месяц'!$C:$C,D$2)</f>
        <v>0</v>
      </c>
      <c r="E99" s="31">
        <f>SUMIFS('ДДС месяц'!$E:$E,'ДДС месяц'!$F:$F,$A$1,'ДДС месяц'!$J:$J,$A99,'ДДС месяц'!$C:$C,E$2)</f>
        <v>0</v>
      </c>
      <c r="F99" s="31">
        <f>SUMIFS('ДДС месяц'!$E:$E,'ДДС месяц'!$F:$F,$A$1,'ДДС месяц'!$J:$J,$A99,'ДДС месяц'!$C:$C,F$2)</f>
        <v>0</v>
      </c>
      <c r="G99" s="31">
        <f>SUMIFS('ДДС месяц'!$E:$E,'ДДС месяц'!$F:$F,$A$1,'ДДС месяц'!$J:$J,$A99,'ДДС месяц'!$C:$C,G$2)</f>
        <v>0</v>
      </c>
      <c r="H99" s="31">
        <f>SUMIFS('ДДС месяц'!$E:$E,'ДДС месяц'!$F:$F,$A$1,'ДДС месяц'!$J:$J,$A99,'ДДС месяц'!$C:$C,H$2)</f>
        <v>0</v>
      </c>
      <c r="I99" s="31">
        <f>SUMIFS('ДДС месяц'!$E:$E,'ДДС месяц'!$F:$F,$A$1,'ДДС месяц'!$J:$J,$A99,'ДДС месяц'!$C:$C,I$2)</f>
        <v>0</v>
      </c>
      <c r="J99" s="31">
        <f>SUMIFS('ДДС месяц'!$E:$E,'ДДС месяц'!$F:$F,$A$1,'ДДС месяц'!$J:$J,$A99,'ДДС месяц'!$C:$C,J$2)</f>
        <v>0</v>
      </c>
      <c r="K99" s="31">
        <f>SUMIFS('ДДС месяц'!$E:$E,'ДДС месяц'!$F:$F,$A$1,'ДДС месяц'!$J:$J,$A99,'ДДС месяц'!$C:$C,K$2)</f>
        <v>0</v>
      </c>
      <c r="L99" s="31">
        <f>SUMIFS('ДДС месяц'!$E:$E,'ДДС месяц'!$F:$F,$A$1,'ДДС месяц'!$J:$J,$A99,'ДДС месяц'!$C:$C,L$2)</f>
        <v>0</v>
      </c>
      <c r="M99" s="31">
        <f>SUMIFS('ДДС месяц'!$E:$E,'ДДС месяц'!$F:$F,$A$1,'ДДС месяц'!$J:$J,$A99,'ДДС месяц'!$C:$C,M$2)</f>
        <v>0</v>
      </c>
    </row>
    <row r="100" hidden="1">
      <c r="A100" s="30"/>
      <c r="B100" s="31">
        <f>SUMIFS('ДДС месяц'!$E:$E,'ДДС месяц'!$F:$F,$A$1,'ДДС месяц'!$J:$J,$A100,'ДДС месяц'!$C:$C,B$2)</f>
        <v>0</v>
      </c>
      <c r="C100" s="31">
        <f>SUMIFS('ДДС месяц'!$E:$E,'ДДС месяц'!$F:$F,$A$1,'ДДС месяц'!$J:$J,$A100,'ДДС месяц'!$C:$C,C$2)</f>
        <v>0</v>
      </c>
      <c r="D100" s="31">
        <f>SUMIFS('ДДС месяц'!$E:$E,'ДДС месяц'!$F:$F,$A$1,'ДДС месяц'!$J:$J,$A100,'ДДС месяц'!$C:$C,D$2)</f>
        <v>0</v>
      </c>
      <c r="E100" s="31">
        <f>SUMIFS('ДДС месяц'!$E:$E,'ДДС месяц'!$F:$F,$A$1,'ДДС месяц'!$J:$J,$A100,'ДДС месяц'!$C:$C,E$2)</f>
        <v>0</v>
      </c>
      <c r="F100" s="31">
        <f>SUMIFS('ДДС месяц'!$E:$E,'ДДС месяц'!$F:$F,$A$1,'ДДС месяц'!$J:$J,$A100,'ДДС месяц'!$C:$C,F$2)</f>
        <v>0</v>
      </c>
      <c r="G100" s="31">
        <f>SUMIFS('ДДС месяц'!$E:$E,'ДДС месяц'!$F:$F,$A$1,'ДДС месяц'!$J:$J,$A100,'ДДС месяц'!$C:$C,G$2)</f>
        <v>0</v>
      </c>
      <c r="H100" s="31">
        <f>SUMIFS('ДДС месяц'!$E:$E,'ДДС месяц'!$F:$F,$A$1,'ДДС месяц'!$J:$J,$A100,'ДДС месяц'!$C:$C,H$2)</f>
        <v>0</v>
      </c>
      <c r="I100" s="31">
        <f>SUMIFS('ДДС месяц'!$E:$E,'ДДС месяц'!$F:$F,$A$1,'ДДС месяц'!$J:$J,$A100,'ДДС месяц'!$C:$C,I$2)</f>
        <v>0</v>
      </c>
      <c r="J100" s="31">
        <f>SUMIFS('ДДС месяц'!$E:$E,'ДДС месяц'!$F:$F,$A$1,'ДДС месяц'!$J:$J,$A100,'ДДС месяц'!$C:$C,J$2)</f>
        <v>0</v>
      </c>
      <c r="K100" s="31">
        <f>SUMIFS('ДДС месяц'!$E:$E,'ДДС месяц'!$F:$F,$A$1,'ДДС месяц'!$J:$J,$A100,'ДДС месяц'!$C:$C,K$2)</f>
        <v>0</v>
      </c>
      <c r="L100" s="31">
        <f>SUMIFS('ДДС месяц'!$E:$E,'ДДС месяц'!$F:$F,$A$1,'ДДС месяц'!$J:$J,$A100,'ДДС месяц'!$C:$C,L$2)</f>
        <v>0</v>
      </c>
      <c r="M100" s="31">
        <f>SUMIFS('ДДС месяц'!$E:$E,'ДДС месяц'!$F:$F,$A$1,'ДДС месяц'!$J:$J,$A100,'ДДС месяц'!$C:$C,M$2)</f>
        <v>0</v>
      </c>
    </row>
    <row r="101" hidden="1">
      <c r="A101" s="30"/>
      <c r="B101" s="31">
        <f>SUMIFS('ДДС месяц'!$E:$E,'ДДС месяц'!$F:$F,$A$1,'ДДС месяц'!$J:$J,$A101,'ДДС месяц'!$C:$C,B$2)</f>
        <v>0</v>
      </c>
      <c r="C101" s="31">
        <f>SUMIFS('ДДС месяц'!$E:$E,'ДДС месяц'!$F:$F,$A$1,'ДДС месяц'!$J:$J,$A101,'ДДС месяц'!$C:$C,C$2)</f>
        <v>0</v>
      </c>
      <c r="D101" s="31">
        <f>SUMIFS('ДДС месяц'!$E:$E,'ДДС месяц'!$F:$F,$A$1,'ДДС месяц'!$J:$J,$A101,'ДДС месяц'!$C:$C,D$2)</f>
        <v>0</v>
      </c>
      <c r="E101" s="31">
        <f>SUMIFS('ДДС месяц'!$E:$E,'ДДС месяц'!$F:$F,$A$1,'ДДС месяц'!$J:$J,$A101,'ДДС месяц'!$C:$C,E$2)</f>
        <v>0</v>
      </c>
      <c r="F101" s="31">
        <f>SUMIFS('ДДС месяц'!$E:$E,'ДДС месяц'!$F:$F,$A$1,'ДДС месяц'!$J:$J,$A101,'ДДС месяц'!$C:$C,F$2)</f>
        <v>0</v>
      </c>
      <c r="G101" s="31">
        <f>SUMIFS('ДДС месяц'!$E:$E,'ДДС месяц'!$F:$F,$A$1,'ДДС месяц'!$J:$J,$A101,'ДДС месяц'!$C:$C,G$2)</f>
        <v>0</v>
      </c>
      <c r="H101" s="31">
        <f>SUMIFS('ДДС месяц'!$E:$E,'ДДС месяц'!$F:$F,$A$1,'ДДС месяц'!$J:$J,$A101,'ДДС месяц'!$C:$C,H$2)</f>
        <v>0</v>
      </c>
      <c r="I101" s="31">
        <f>SUMIFS('ДДС месяц'!$E:$E,'ДДС месяц'!$F:$F,$A$1,'ДДС месяц'!$J:$J,$A101,'ДДС месяц'!$C:$C,I$2)</f>
        <v>0</v>
      </c>
      <c r="J101" s="31">
        <f>SUMIFS('ДДС месяц'!$E:$E,'ДДС месяц'!$F:$F,$A$1,'ДДС месяц'!$J:$J,$A101,'ДДС месяц'!$C:$C,J$2)</f>
        <v>0</v>
      </c>
      <c r="K101" s="31">
        <f>SUMIFS('ДДС месяц'!$E:$E,'ДДС месяц'!$F:$F,$A$1,'ДДС месяц'!$J:$J,$A101,'ДДС месяц'!$C:$C,K$2)</f>
        <v>0</v>
      </c>
      <c r="L101" s="31">
        <f>SUMIFS('ДДС месяц'!$E:$E,'ДДС месяц'!$F:$F,$A$1,'ДДС месяц'!$J:$J,$A101,'ДДС месяц'!$C:$C,L$2)</f>
        <v>0</v>
      </c>
      <c r="M101" s="31">
        <f>SUMIFS('ДДС месяц'!$E:$E,'ДДС месяц'!$F:$F,$A$1,'ДДС месяц'!$J:$J,$A101,'ДДС месяц'!$C:$C,M$2)</f>
        <v>0</v>
      </c>
    </row>
    <row r="102" hidden="1">
      <c r="A102" s="30"/>
      <c r="B102" s="31">
        <f>SUMIFS('ДДС месяц'!$E:$E,'ДДС месяц'!$F:$F,$A$1,'ДДС месяц'!$J:$J,$A102,'ДДС месяц'!$C:$C,B$2)</f>
        <v>0</v>
      </c>
      <c r="C102" s="31">
        <f>SUMIFS('ДДС месяц'!$E:$E,'ДДС месяц'!$F:$F,$A$1,'ДДС месяц'!$J:$J,$A102,'ДДС месяц'!$C:$C,C$2)</f>
        <v>0</v>
      </c>
      <c r="D102" s="31">
        <f>SUMIFS('ДДС месяц'!$E:$E,'ДДС месяц'!$F:$F,$A$1,'ДДС месяц'!$J:$J,$A102,'ДДС месяц'!$C:$C,D$2)</f>
        <v>0</v>
      </c>
      <c r="E102" s="31">
        <f>SUMIFS('ДДС месяц'!$E:$E,'ДДС месяц'!$F:$F,$A$1,'ДДС месяц'!$J:$J,$A102,'ДДС месяц'!$C:$C,E$2)</f>
        <v>0</v>
      </c>
      <c r="F102" s="31">
        <f>SUMIFS('ДДС месяц'!$E:$E,'ДДС месяц'!$F:$F,$A$1,'ДДС месяц'!$J:$J,$A102,'ДДС месяц'!$C:$C,F$2)</f>
        <v>0</v>
      </c>
      <c r="G102" s="31">
        <f>SUMIFS('ДДС месяц'!$E:$E,'ДДС месяц'!$F:$F,$A$1,'ДДС месяц'!$J:$J,$A102,'ДДС месяц'!$C:$C,G$2)</f>
        <v>0</v>
      </c>
      <c r="H102" s="31">
        <f>SUMIFS('ДДС месяц'!$E:$E,'ДДС месяц'!$F:$F,$A$1,'ДДС месяц'!$J:$J,$A102,'ДДС месяц'!$C:$C,H$2)</f>
        <v>0</v>
      </c>
      <c r="I102" s="31">
        <f>SUMIFS('ДДС месяц'!$E:$E,'ДДС месяц'!$F:$F,$A$1,'ДДС месяц'!$J:$J,$A102,'ДДС месяц'!$C:$C,I$2)</f>
        <v>0</v>
      </c>
      <c r="J102" s="31">
        <f>SUMIFS('ДДС месяц'!$E:$E,'ДДС месяц'!$F:$F,$A$1,'ДДС месяц'!$J:$J,$A102,'ДДС месяц'!$C:$C,J$2)</f>
        <v>0</v>
      </c>
      <c r="K102" s="31">
        <f>SUMIFS('ДДС месяц'!$E:$E,'ДДС месяц'!$F:$F,$A$1,'ДДС месяц'!$J:$J,$A102,'ДДС месяц'!$C:$C,K$2)</f>
        <v>0</v>
      </c>
      <c r="L102" s="31">
        <f>SUMIFS('ДДС месяц'!$E:$E,'ДДС месяц'!$F:$F,$A$1,'ДДС месяц'!$J:$J,$A102,'ДДС месяц'!$C:$C,L$2)</f>
        <v>0</v>
      </c>
      <c r="M102" s="31">
        <f>SUMIFS('ДДС месяц'!$E:$E,'ДДС месяц'!$F:$F,$A$1,'ДДС месяц'!$J:$J,$A102,'ДДС месяц'!$C:$C,M$2)</f>
        <v>0</v>
      </c>
    </row>
    <row r="103" hidden="1">
      <c r="A103" s="30"/>
      <c r="B103" s="31">
        <f>SUMIFS('ДДС месяц'!$E:$E,'ДДС месяц'!$F:$F,$A$1,'ДДС месяц'!$J:$J,$A103,'ДДС месяц'!$C:$C,B$2)</f>
        <v>0</v>
      </c>
      <c r="C103" s="31">
        <f>SUMIFS('ДДС месяц'!$E:$E,'ДДС месяц'!$F:$F,$A$1,'ДДС месяц'!$J:$J,$A103,'ДДС месяц'!$C:$C,C$2)</f>
        <v>0</v>
      </c>
      <c r="D103" s="31">
        <f>SUMIFS('ДДС месяц'!$E:$E,'ДДС месяц'!$F:$F,$A$1,'ДДС месяц'!$J:$J,$A103,'ДДС месяц'!$C:$C,D$2)</f>
        <v>0</v>
      </c>
      <c r="E103" s="31">
        <f>SUMIFS('ДДС месяц'!$E:$E,'ДДС месяц'!$F:$F,$A$1,'ДДС месяц'!$J:$J,$A103,'ДДС месяц'!$C:$C,E$2)</f>
        <v>0</v>
      </c>
      <c r="F103" s="31">
        <f>SUMIFS('ДДС месяц'!$E:$E,'ДДС месяц'!$F:$F,$A$1,'ДДС месяц'!$J:$J,$A103,'ДДС месяц'!$C:$C,F$2)</f>
        <v>0</v>
      </c>
      <c r="G103" s="31">
        <f>SUMIFS('ДДС месяц'!$E:$E,'ДДС месяц'!$F:$F,$A$1,'ДДС месяц'!$J:$J,$A103,'ДДС месяц'!$C:$C,G$2)</f>
        <v>0</v>
      </c>
      <c r="H103" s="31">
        <f>SUMIFS('ДДС месяц'!$E:$E,'ДДС месяц'!$F:$F,$A$1,'ДДС месяц'!$J:$J,$A103,'ДДС месяц'!$C:$C,H$2)</f>
        <v>0</v>
      </c>
      <c r="I103" s="31">
        <f>SUMIFS('ДДС месяц'!$E:$E,'ДДС месяц'!$F:$F,$A$1,'ДДС месяц'!$J:$J,$A103,'ДДС месяц'!$C:$C,I$2)</f>
        <v>0</v>
      </c>
      <c r="J103" s="31">
        <f>SUMIFS('ДДС месяц'!$E:$E,'ДДС месяц'!$F:$F,$A$1,'ДДС месяц'!$J:$J,$A103,'ДДС месяц'!$C:$C,J$2)</f>
        <v>0</v>
      </c>
      <c r="K103" s="31">
        <f>SUMIFS('ДДС месяц'!$E:$E,'ДДС месяц'!$F:$F,$A$1,'ДДС месяц'!$J:$J,$A103,'ДДС месяц'!$C:$C,K$2)</f>
        <v>0</v>
      </c>
      <c r="L103" s="31">
        <f>SUMIFS('ДДС месяц'!$E:$E,'ДДС месяц'!$F:$F,$A$1,'ДДС месяц'!$J:$J,$A103,'ДДС месяц'!$C:$C,L$2)</f>
        <v>0</v>
      </c>
      <c r="M103" s="31">
        <f>SUMIFS('ДДС месяц'!$E:$E,'ДДС месяц'!$F:$F,$A$1,'ДДС месяц'!$J:$J,$A103,'ДДС месяц'!$C:$C,M$2)</f>
        <v>0</v>
      </c>
    </row>
    <row r="104" hidden="1">
      <c r="A104" s="30"/>
      <c r="B104" s="31">
        <f>SUMIFS('ДДС месяц'!$E:$E,'ДДС месяц'!$F:$F,$A$1,'ДДС месяц'!$J:$J,$A104,'ДДС месяц'!$C:$C,B$2)</f>
        <v>0</v>
      </c>
      <c r="C104" s="31">
        <f>SUMIFS('ДДС месяц'!$E:$E,'ДДС месяц'!$F:$F,$A$1,'ДДС месяц'!$J:$J,$A104,'ДДС месяц'!$C:$C,C$2)</f>
        <v>0</v>
      </c>
      <c r="D104" s="31">
        <f>SUMIFS('ДДС месяц'!$E:$E,'ДДС месяц'!$F:$F,$A$1,'ДДС месяц'!$J:$J,$A104,'ДДС месяц'!$C:$C,D$2)</f>
        <v>0</v>
      </c>
      <c r="E104" s="31">
        <f>SUMIFS('ДДС месяц'!$E:$E,'ДДС месяц'!$F:$F,$A$1,'ДДС месяц'!$J:$J,$A104,'ДДС месяц'!$C:$C,E$2)</f>
        <v>0</v>
      </c>
      <c r="F104" s="31">
        <f>SUMIFS('ДДС месяц'!$E:$E,'ДДС месяц'!$F:$F,$A$1,'ДДС месяц'!$J:$J,$A104,'ДДС месяц'!$C:$C,F$2)</f>
        <v>0</v>
      </c>
      <c r="G104" s="31">
        <f>SUMIFS('ДДС месяц'!$E:$E,'ДДС месяц'!$F:$F,$A$1,'ДДС месяц'!$J:$J,$A104,'ДДС месяц'!$C:$C,G$2)</f>
        <v>0</v>
      </c>
      <c r="H104" s="31">
        <f>SUMIFS('ДДС месяц'!$E:$E,'ДДС месяц'!$F:$F,$A$1,'ДДС месяц'!$J:$J,$A104,'ДДС месяц'!$C:$C,H$2)</f>
        <v>0</v>
      </c>
      <c r="I104" s="31">
        <f>SUMIFS('ДДС месяц'!$E:$E,'ДДС месяц'!$F:$F,$A$1,'ДДС месяц'!$J:$J,$A104,'ДДС месяц'!$C:$C,I$2)</f>
        <v>0</v>
      </c>
      <c r="J104" s="31">
        <f>SUMIFS('ДДС месяц'!$E:$E,'ДДС месяц'!$F:$F,$A$1,'ДДС месяц'!$J:$J,$A104,'ДДС месяц'!$C:$C,J$2)</f>
        <v>0</v>
      </c>
      <c r="K104" s="31">
        <f>SUMIFS('ДДС месяц'!$E:$E,'ДДС месяц'!$F:$F,$A$1,'ДДС месяц'!$J:$J,$A104,'ДДС месяц'!$C:$C,K$2)</f>
        <v>0</v>
      </c>
      <c r="L104" s="31">
        <f>SUMIFS('ДДС месяц'!$E:$E,'ДДС месяц'!$F:$F,$A$1,'ДДС месяц'!$J:$J,$A104,'ДДС месяц'!$C:$C,L$2)</f>
        <v>0</v>
      </c>
      <c r="M104" s="31">
        <f>SUMIFS('ДДС месяц'!$E:$E,'ДДС месяц'!$F:$F,$A$1,'ДДС месяц'!$J:$J,$A104,'ДДС месяц'!$C:$C,M$2)</f>
        <v>0</v>
      </c>
    </row>
    <row r="105">
      <c r="A105" s="25" t="s">
        <v>49</v>
      </c>
      <c r="B105" s="26">
        <f t="shared" ref="B105:M105" si="2">SUM(B106:B115)</f>
        <v>0</v>
      </c>
      <c r="C105" s="26">
        <f t="shared" si="2"/>
        <v>0</v>
      </c>
      <c r="D105" s="26">
        <f t="shared" si="2"/>
        <v>0</v>
      </c>
      <c r="E105" s="26">
        <f t="shared" si="2"/>
        <v>0</v>
      </c>
      <c r="F105" s="26">
        <f t="shared" si="2"/>
        <v>0</v>
      </c>
      <c r="G105" s="26">
        <f t="shared" si="2"/>
        <v>0</v>
      </c>
      <c r="H105" s="26">
        <f t="shared" si="2"/>
        <v>0</v>
      </c>
      <c r="I105" s="26">
        <f t="shared" si="2"/>
        <v>0</v>
      </c>
      <c r="J105" s="26">
        <f t="shared" si="2"/>
        <v>0</v>
      </c>
      <c r="K105" s="26">
        <f t="shared" si="2"/>
        <v>0</v>
      </c>
      <c r="L105" s="26">
        <f t="shared" si="2"/>
        <v>0</v>
      </c>
      <c r="M105" s="26">
        <f t="shared" si="2"/>
        <v>0</v>
      </c>
    </row>
    <row r="106">
      <c r="A106" s="30" t="str">
        <f>IFERROR(__xludf.DUMMYFUNCTION("FILTER({'ДДС статьи'!A:A}, {'ДДС статьи'!D:D} = ""Инвестиционная"")"),"Продажа ОС")</f>
        <v>Продажа ОС</v>
      </c>
      <c r="B106" s="31">
        <f>SUMIFS('ДДС месяц'!$E:$E,'ДДС месяц'!$F:$F,$A$1,'ДДС месяц'!$J:$J,$A106,'ДДС месяц'!$C:$C,B$2)</f>
        <v>0</v>
      </c>
      <c r="C106" s="31">
        <f>SUMIFS('ДДС месяц'!$E:$E,'ДДС месяц'!$F:$F,$A$1,'ДДС месяц'!$J:$J,$A106,'ДДС месяц'!$C:$C,C$2)</f>
        <v>0</v>
      </c>
      <c r="D106" s="31">
        <f>SUMIFS('ДДС месяц'!$E:$E,'ДДС месяц'!$F:$F,$A$1,'ДДС месяц'!$J:$J,$A106,'ДДС месяц'!$C:$C,D$2)</f>
        <v>0</v>
      </c>
      <c r="E106" s="31">
        <f>SUMIFS('ДДС месяц'!$E:$E,'ДДС месяц'!$F:$F,$A$1,'ДДС месяц'!$J:$J,$A106,'ДДС месяц'!$C:$C,E$2)</f>
        <v>0</v>
      </c>
      <c r="F106" s="31">
        <f>SUMIFS('ДДС месяц'!$E:$E,'ДДС месяц'!$F:$F,$A$1,'ДДС месяц'!$J:$J,$A106,'ДДС месяц'!$C:$C,F$2)</f>
        <v>0</v>
      </c>
      <c r="G106" s="31">
        <f>SUMIFS('ДДС месяц'!$E:$E,'ДДС месяц'!$F:$F,$A$1,'ДДС месяц'!$J:$J,$A106,'ДДС месяц'!$C:$C,G$2)</f>
        <v>0</v>
      </c>
      <c r="H106" s="31">
        <f>SUMIFS('ДДС месяц'!$E:$E,'ДДС месяц'!$F:$F,$A$1,'ДДС месяц'!$J:$J,$A106,'ДДС месяц'!$C:$C,H$2)</f>
        <v>0</v>
      </c>
      <c r="I106" s="31">
        <f>SUMIFS('ДДС месяц'!$E:$E,'ДДС месяц'!$F:$F,$A$1,'ДДС месяц'!$J:$J,$A106,'ДДС месяц'!$C:$C,I$2)</f>
        <v>0</v>
      </c>
      <c r="J106" s="31">
        <f>SUMIFS('ДДС месяц'!$E:$E,'ДДС месяц'!$F:$F,$A$1,'ДДС месяц'!$J:$J,$A106,'ДДС месяц'!$C:$C,J$2)</f>
        <v>0</v>
      </c>
      <c r="K106" s="31">
        <f>SUMIFS('ДДС месяц'!$E:$E,'ДДС месяц'!$F:$F,$A$1,'ДДС месяц'!$J:$J,$A106,'ДДС месяц'!$C:$C,K$2)</f>
        <v>0</v>
      </c>
      <c r="L106" s="31">
        <f>SUMIFS('ДДС месяц'!$E:$E,'ДДС месяц'!$F:$F,$A$1,'ДДС месяц'!$J:$J,$A106,'ДДС месяц'!$C:$C,L$2)</f>
        <v>0</v>
      </c>
      <c r="M106" s="31">
        <f>SUMIFS('ДДС месяц'!$E:$E,'ДДС месяц'!$F:$F,$A$1,'ДДС месяц'!$J:$J,$A106,'ДДС месяц'!$C:$C,M$2)</f>
        <v>0</v>
      </c>
    </row>
    <row r="107">
      <c r="A107" s="30" t="str">
        <f>IFERROR(__xludf.DUMMYFUNCTION("""COMPUTED_VALUE"""),"Покупка ОС")</f>
        <v>Покупка ОС</v>
      </c>
      <c r="B107" s="31">
        <f>SUMIFS('ДДС месяц'!$E:$E,'ДДС месяц'!$F:$F,$A$1,'ДДС месяц'!$J:$J,$A107,'ДДС месяц'!$C:$C,B$2)</f>
        <v>0</v>
      </c>
      <c r="C107" s="31">
        <f>SUMIFS('ДДС месяц'!$E:$E,'ДДС месяц'!$F:$F,$A$1,'ДДС месяц'!$J:$J,$A107,'ДДС месяц'!$C:$C,C$2)</f>
        <v>0</v>
      </c>
      <c r="D107" s="31">
        <f>SUMIFS('ДДС месяц'!$E:$E,'ДДС месяц'!$F:$F,$A$1,'ДДС месяц'!$J:$J,$A107,'ДДС месяц'!$C:$C,D$2)</f>
        <v>0</v>
      </c>
      <c r="E107" s="31">
        <f>SUMIFS('ДДС месяц'!$E:$E,'ДДС месяц'!$F:$F,$A$1,'ДДС месяц'!$J:$J,$A107,'ДДС месяц'!$C:$C,E$2)</f>
        <v>0</v>
      </c>
      <c r="F107" s="31">
        <f>SUMIFS('ДДС месяц'!$E:$E,'ДДС месяц'!$F:$F,$A$1,'ДДС месяц'!$J:$J,$A107,'ДДС месяц'!$C:$C,F$2)</f>
        <v>0</v>
      </c>
      <c r="G107" s="31">
        <f>SUMIFS('ДДС месяц'!$E:$E,'ДДС месяц'!$F:$F,$A$1,'ДДС месяц'!$J:$J,$A107,'ДДС месяц'!$C:$C,G$2)</f>
        <v>0</v>
      </c>
      <c r="H107" s="31">
        <f>SUMIFS('ДДС месяц'!$E:$E,'ДДС месяц'!$F:$F,$A$1,'ДДС месяц'!$J:$J,$A107,'ДДС месяц'!$C:$C,H$2)</f>
        <v>0</v>
      </c>
      <c r="I107" s="31">
        <f>SUMIFS('ДДС месяц'!$E:$E,'ДДС месяц'!$F:$F,$A$1,'ДДС месяц'!$J:$J,$A107,'ДДС месяц'!$C:$C,I$2)</f>
        <v>0</v>
      </c>
      <c r="J107" s="31">
        <f>SUMIFS('ДДС месяц'!$E:$E,'ДДС месяц'!$F:$F,$A$1,'ДДС месяц'!$J:$J,$A107,'ДДС месяц'!$C:$C,J$2)</f>
        <v>0</v>
      </c>
      <c r="K107" s="31">
        <f>SUMIFS('ДДС месяц'!$E:$E,'ДДС месяц'!$F:$F,$A$1,'ДДС месяц'!$J:$J,$A107,'ДДС месяц'!$C:$C,K$2)</f>
        <v>0</v>
      </c>
      <c r="L107" s="31">
        <f>SUMIFS('ДДС месяц'!$E:$E,'ДДС месяц'!$F:$F,$A$1,'ДДС месяц'!$J:$J,$A107,'ДДС месяц'!$C:$C,L$2)</f>
        <v>0</v>
      </c>
      <c r="M107" s="31">
        <f>SUMIFS('ДДС месяц'!$E:$E,'ДДС месяц'!$F:$F,$A$1,'ДДС месяц'!$J:$J,$A107,'ДДС месяц'!$C:$C,M$2)</f>
        <v>0</v>
      </c>
    </row>
    <row r="108">
      <c r="A108" s="30" t="str">
        <f>IFERROR(__xludf.DUMMYFUNCTION("""COMPUTED_VALUE"""),"Ремонт ОС")</f>
        <v>Ремонт ОС</v>
      </c>
      <c r="B108" s="31">
        <f>SUMIFS('ДДС месяц'!$E:$E,'ДДС месяц'!$F:$F,$A$1,'ДДС месяц'!$J:$J,$A108,'ДДС месяц'!$C:$C,B$2)</f>
        <v>0</v>
      </c>
      <c r="C108" s="31">
        <f>SUMIFS('ДДС месяц'!$E:$E,'ДДС месяц'!$F:$F,$A$1,'ДДС месяц'!$J:$J,$A108,'ДДС месяц'!$C:$C,C$2)</f>
        <v>0</v>
      </c>
      <c r="D108" s="31">
        <f>SUMIFS('ДДС месяц'!$E:$E,'ДДС месяц'!$F:$F,$A$1,'ДДС месяц'!$J:$J,$A108,'ДДС месяц'!$C:$C,D$2)</f>
        <v>0</v>
      </c>
      <c r="E108" s="31">
        <f>SUMIFS('ДДС месяц'!$E:$E,'ДДС месяц'!$F:$F,$A$1,'ДДС месяц'!$J:$J,$A108,'ДДС месяц'!$C:$C,E$2)</f>
        <v>0</v>
      </c>
      <c r="F108" s="31">
        <f>SUMIFS('ДДС месяц'!$E:$E,'ДДС месяц'!$F:$F,$A$1,'ДДС месяц'!$J:$J,$A108,'ДДС месяц'!$C:$C,F$2)</f>
        <v>0</v>
      </c>
      <c r="G108" s="31">
        <f>SUMIFS('ДДС месяц'!$E:$E,'ДДС месяц'!$F:$F,$A$1,'ДДС месяц'!$J:$J,$A108,'ДДС месяц'!$C:$C,G$2)</f>
        <v>0</v>
      </c>
      <c r="H108" s="31">
        <f>SUMIFS('ДДС месяц'!$E:$E,'ДДС месяц'!$F:$F,$A$1,'ДДС месяц'!$J:$J,$A108,'ДДС месяц'!$C:$C,H$2)</f>
        <v>0</v>
      </c>
      <c r="I108" s="31">
        <f>SUMIFS('ДДС месяц'!$E:$E,'ДДС месяц'!$F:$F,$A$1,'ДДС месяц'!$J:$J,$A108,'ДДС месяц'!$C:$C,I$2)</f>
        <v>0</v>
      </c>
      <c r="J108" s="31">
        <f>SUMIFS('ДДС месяц'!$E:$E,'ДДС месяц'!$F:$F,$A$1,'ДДС месяц'!$J:$J,$A108,'ДДС месяц'!$C:$C,J$2)</f>
        <v>0</v>
      </c>
      <c r="K108" s="31">
        <f>SUMIFS('ДДС месяц'!$E:$E,'ДДС месяц'!$F:$F,$A$1,'ДДС месяц'!$J:$J,$A108,'ДДС месяц'!$C:$C,K$2)</f>
        <v>0</v>
      </c>
      <c r="L108" s="31">
        <f>SUMIFS('ДДС месяц'!$E:$E,'ДДС месяц'!$F:$F,$A$1,'ДДС месяц'!$J:$J,$A108,'ДДС месяц'!$C:$C,L$2)</f>
        <v>0</v>
      </c>
      <c r="M108" s="31">
        <f>SUMIFS('ДДС месяц'!$E:$E,'ДДС месяц'!$F:$F,$A$1,'ДДС месяц'!$J:$J,$A108,'ДДС месяц'!$C:$C,M$2)</f>
        <v>0</v>
      </c>
    </row>
    <row r="109">
      <c r="A109" s="30"/>
      <c r="B109" s="31">
        <f>SUMIFS('ДДС месяц'!$E:$E,'ДДС месяц'!$F:$F,$A$1,'ДДС месяц'!$J:$J,$A109,'ДДС месяц'!$C:$C,B$2)</f>
        <v>0</v>
      </c>
      <c r="C109" s="31">
        <f>SUMIFS('ДДС месяц'!$E:$E,'ДДС месяц'!$F:$F,$A$1,'ДДС месяц'!$J:$J,$A109,'ДДС месяц'!$C:$C,C$2)</f>
        <v>0</v>
      </c>
      <c r="D109" s="31">
        <f>SUMIFS('ДДС месяц'!$E:$E,'ДДС месяц'!$F:$F,$A$1,'ДДС месяц'!$J:$J,$A109,'ДДС месяц'!$C:$C,D$2)</f>
        <v>0</v>
      </c>
      <c r="E109" s="31">
        <f>SUMIFS('ДДС месяц'!$E:$E,'ДДС месяц'!$F:$F,$A$1,'ДДС месяц'!$J:$J,$A109,'ДДС месяц'!$C:$C,E$2)</f>
        <v>0</v>
      </c>
      <c r="F109" s="31">
        <f>SUMIFS('ДДС месяц'!$E:$E,'ДДС месяц'!$F:$F,$A$1,'ДДС месяц'!$J:$J,$A109,'ДДС месяц'!$C:$C,F$2)</f>
        <v>0</v>
      </c>
      <c r="G109" s="31">
        <f>SUMIFS('ДДС месяц'!$E:$E,'ДДС месяц'!$F:$F,$A$1,'ДДС месяц'!$J:$J,$A109,'ДДС месяц'!$C:$C,G$2)</f>
        <v>0</v>
      </c>
      <c r="H109" s="31">
        <f>SUMIFS('ДДС месяц'!$E:$E,'ДДС месяц'!$F:$F,$A$1,'ДДС месяц'!$J:$J,$A109,'ДДС месяц'!$C:$C,H$2)</f>
        <v>0</v>
      </c>
      <c r="I109" s="31">
        <f>SUMIFS('ДДС месяц'!$E:$E,'ДДС месяц'!$F:$F,$A$1,'ДДС месяц'!$J:$J,$A109,'ДДС месяц'!$C:$C,I$2)</f>
        <v>0</v>
      </c>
      <c r="J109" s="31">
        <f>SUMIFS('ДДС месяц'!$E:$E,'ДДС месяц'!$F:$F,$A$1,'ДДС месяц'!$J:$J,$A109,'ДДС месяц'!$C:$C,J$2)</f>
        <v>0</v>
      </c>
      <c r="K109" s="31">
        <f>SUMIFS('ДДС месяц'!$E:$E,'ДДС месяц'!$F:$F,$A$1,'ДДС месяц'!$J:$J,$A109,'ДДС месяц'!$C:$C,K$2)</f>
        <v>0</v>
      </c>
      <c r="L109" s="31">
        <f>SUMIFS('ДДС месяц'!$E:$E,'ДДС месяц'!$F:$F,$A$1,'ДДС месяц'!$J:$J,$A109,'ДДС месяц'!$C:$C,L$2)</f>
        <v>0</v>
      </c>
      <c r="M109" s="31">
        <f>SUMIFS('ДДС месяц'!$E:$E,'ДДС месяц'!$F:$F,$A$1,'ДДС месяц'!$J:$J,$A109,'ДДС месяц'!$C:$C,M$2)</f>
        <v>0</v>
      </c>
    </row>
    <row r="110" hidden="1">
      <c r="A110" s="30"/>
      <c r="B110" s="31">
        <f>SUMIFS('ДДС месяц'!$E:$E,'ДДС месяц'!$F:$F,$A$1,'ДДС месяц'!$J:$J,$A110,'ДДС месяц'!$C:$C,B$2)</f>
        <v>0</v>
      </c>
      <c r="C110" s="31">
        <f>SUMIFS('ДДС месяц'!$E:$E,'ДДС месяц'!$F:$F,$A$1,'ДДС месяц'!$J:$J,$A110,'ДДС месяц'!$C:$C,C$2)</f>
        <v>0</v>
      </c>
      <c r="D110" s="31">
        <f>SUMIFS('ДДС месяц'!$E:$E,'ДДС месяц'!$F:$F,$A$1,'ДДС месяц'!$J:$J,$A110,'ДДС месяц'!$C:$C,D$2)</f>
        <v>0</v>
      </c>
      <c r="E110" s="31">
        <f>SUMIFS('ДДС месяц'!$E:$E,'ДДС месяц'!$F:$F,$A$1,'ДДС месяц'!$J:$J,$A110,'ДДС месяц'!$C:$C,E$2)</f>
        <v>0</v>
      </c>
      <c r="F110" s="31">
        <f>SUMIFS('ДДС месяц'!$E:$E,'ДДС месяц'!$F:$F,$A$1,'ДДС месяц'!$J:$J,$A110,'ДДС месяц'!$C:$C,F$2)</f>
        <v>0</v>
      </c>
      <c r="G110" s="31">
        <f>SUMIFS('ДДС месяц'!$E:$E,'ДДС месяц'!$F:$F,$A$1,'ДДС месяц'!$J:$J,$A110,'ДДС месяц'!$C:$C,G$2)</f>
        <v>0</v>
      </c>
      <c r="H110" s="31">
        <f>SUMIFS('ДДС месяц'!$E:$E,'ДДС месяц'!$F:$F,$A$1,'ДДС месяц'!$J:$J,$A110,'ДДС месяц'!$C:$C,H$2)</f>
        <v>0</v>
      </c>
      <c r="I110" s="31">
        <f>SUMIFS('ДДС месяц'!$E:$E,'ДДС месяц'!$F:$F,$A$1,'ДДС месяц'!$J:$J,$A110,'ДДС месяц'!$C:$C,I$2)</f>
        <v>0</v>
      </c>
      <c r="J110" s="31">
        <f>SUMIFS('ДДС месяц'!$E:$E,'ДДС месяц'!$F:$F,$A$1,'ДДС месяц'!$J:$J,$A110,'ДДС месяц'!$C:$C,J$2)</f>
        <v>0</v>
      </c>
      <c r="K110" s="31">
        <f>SUMIFS('ДДС месяц'!$E:$E,'ДДС месяц'!$F:$F,$A$1,'ДДС месяц'!$J:$J,$A110,'ДДС месяц'!$C:$C,K$2)</f>
        <v>0</v>
      </c>
      <c r="L110" s="31">
        <f>SUMIFS('ДДС месяц'!$E:$E,'ДДС месяц'!$F:$F,$A$1,'ДДС месяц'!$J:$J,$A110,'ДДС месяц'!$C:$C,L$2)</f>
        <v>0</v>
      </c>
      <c r="M110" s="31">
        <f>SUMIFS('ДДС месяц'!$E:$E,'ДДС месяц'!$F:$F,$A$1,'ДДС месяц'!$J:$J,$A110,'ДДС месяц'!$C:$C,M$2)</f>
        <v>0</v>
      </c>
    </row>
    <row r="111" hidden="1">
      <c r="A111" s="30"/>
      <c r="B111" s="31">
        <f>SUMIFS('ДДС месяц'!$E:$E,'ДДС месяц'!$F:$F,$A$1,'ДДС месяц'!$J:$J,$A111,'ДДС месяц'!$C:$C,B$2)</f>
        <v>0</v>
      </c>
      <c r="C111" s="31">
        <f>SUMIFS('ДДС месяц'!$E:$E,'ДДС месяц'!$F:$F,$A$1,'ДДС месяц'!$J:$J,$A111,'ДДС месяц'!$C:$C,C$2)</f>
        <v>0</v>
      </c>
      <c r="D111" s="31">
        <f>SUMIFS('ДДС месяц'!$E:$E,'ДДС месяц'!$F:$F,$A$1,'ДДС месяц'!$J:$J,$A111,'ДДС месяц'!$C:$C,D$2)</f>
        <v>0</v>
      </c>
      <c r="E111" s="31">
        <f>SUMIFS('ДДС месяц'!$E:$E,'ДДС месяц'!$F:$F,$A$1,'ДДС месяц'!$J:$J,$A111,'ДДС месяц'!$C:$C,E$2)</f>
        <v>0</v>
      </c>
      <c r="F111" s="31">
        <f>SUMIFS('ДДС месяц'!$E:$E,'ДДС месяц'!$F:$F,$A$1,'ДДС месяц'!$J:$J,$A111,'ДДС месяц'!$C:$C,F$2)</f>
        <v>0</v>
      </c>
      <c r="G111" s="31">
        <f>SUMIFS('ДДС месяц'!$E:$E,'ДДС месяц'!$F:$F,$A$1,'ДДС месяц'!$J:$J,$A111,'ДДС месяц'!$C:$C,G$2)</f>
        <v>0</v>
      </c>
      <c r="H111" s="31">
        <f>SUMIFS('ДДС месяц'!$E:$E,'ДДС месяц'!$F:$F,$A$1,'ДДС месяц'!$J:$J,$A111,'ДДС месяц'!$C:$C,H$2)</f>
        <v>0</v>
      </c>
      <c r="I111" s="31">
        <f>SUMIFS('ДДС месяц'!$E:$E,'ДДС месяц'!$F:$F,$A$1,'ДДС месяц'!$J:$J,$A111,'ДДС месяц'!$C:$C,I$2)</f>
        <v>0</v>
      </c>
      <c r="J111" s="31">
        <f>SUMIFS('ДДС месяц'!$E:$E,'ДДС месяц'!$F:$F,$A$1,'ДДС месяц'!$J:$J,$A111,'ДДС месяц'!$C:$C,J$2)</f>
        <v>0</v>
      </c>
      <c r="K111" s="31">
        <f>SUMIFS('ДДС месяц'!$E:$E,'ДДС месяц'!$F:$F,$A$1,'ДДС месяц'!$J:$J,$A111,'ДДС месяц'!$C:$C,K$2)</f>
        <v>0</v>
      </c>
      <c r="L111" s="31">
        <f>SUMIFS('ДДС месяц'!$E:$E,'ДДС месяц'!$F:$F,$A$1,'ДДС месяц'!$J:$J,$A111,'ДДС месяц'!$C:$C,L$2)</f>
        <v>0</v>
      </c>
      <c r="M111" s="31">
        <f>SUMIFS('ДДС месяц'!$E:$E,'ДДС месяц'!$F:$F,$A$1,'ДДС месяц'!$J:$J,$A111,'ДДС месяц'!$C:$C,M$2)</f>
        <v>0</v>
      </c>
    </row>
    <row r="112" hidden="1">
      <c r="A112" s="30"/>
      <c r="B112" s="31">
        <f>SUMIFS('ДДС месяц'!$E:$E,'ДДС месяц'!$F:$F,$A$1,'ДДС месяц'!$J:$J,$A112,'ДДС месяц'!$C:$C,B$2)</f>
        <v>0</v>
      </c>
      <c r="C112" s="31">
        <f>SUMIFS('ДДС месяц'!$E:$E,'ДДС месяц'!$F:$F,$A$1,'ДДС месяц'!$J:$J,$A112,'ДДС месяц'!$C:$C,C$2)</f>
        <v>0</v>
      </c>
      <c r="D112" s="31">
        <f>SUMIFS('ДДС месяц'!$E:$E,'ДДС месяц'!$F:$F,$A$1,'ДДС месяц'!$J:$J,$A112,'ДДС месяц'!$C:$C,D$2)</f>
        <v>0</v>
      </c>
      <c r="E112" s="31">
        <f>SUMIFS('ДДС месяц'!$E:$E,'ДДС месяц'!$F:$F,$A$1,'ДДС месяц'!$J:$J,$A112,'ДДС месяц'!$C:$C,E$2)</f>
        <v>0</v>
      </c>
      <c r="F112" s="31">
        <f>SUMIFS('ДДС месяц'!$E:$E,'ДДС месяц'!$F:$F,$A$1,'ДДС месяц'!$J:$J,$A112,'ДДС месяц'!$C:$C,F$2)</f>
        <v>0</v>
      </c>
      <c r="G112" s="31">
        <f>SUMIFS('ДДС месяц'!$E:$E,'ДДС месяц'!$F:$F,$A$1,'ДДС месяц'!$J:$J,$A112,'ДДС месяц'!$C:$C,G$2)</f>
        <v>0</v>
      </c>
      <c r="H112" s="31">
        <f>SUMIFS('ДДС месяц'!$E:$E,'ДДС месяц'!$F:$F,$A$1,'ДДС месяц'!$J:$J,$A112,'ДДС месяц'!$C:$C,H$2)</f>
        <v>0</v>
      </c>
      <c r="I112" s="31">
        <f>SUMIFS('ДДС месяц'!$E:$E,'ДДС месяц'!$F:$F,$A$1,'ДДС месяц'!$J:$J,$A112,'ДДС месяц'!$C:$C,I$2)</f>
        <v>0</v>
      </c>
      <c r="J112" s="31">
        <f>SUMIFS('ДДС месяц'!$E:$E,'ДДС месяц'!$F:$F,$A$1,'ДДС месяц'!$J:$J,$A112,'ДДС месяц'!$C:$C,J$2)</f>
        <v>0</v>
      </c>
      <c r="K112" s="31">
        <f>SUMIFS('ДДС месяц'!$E:$E,'ДДС месяц'!$F:$F,$A$1,'ДДС месяц'!$J:$J,$A112,'ДДС месяц'!$C:$C,K$2)</f>
        <v>0</v>
      </c>
      <c r="L112" s="31">
        <f>SUMIFS('ДДС месяц'!$E:$E,'ДДС месяц'!$F:$F,$A$1,'ДДС месяц'!$J:$J,$A112,'ДДС месяц'!$C:$C,L$2)</f>
        <v>0</v>
      </c>
      <c r="M112" s="31">
        <f>SUMIFS('ДДС месяц'!$E:$E,'ДДС месяц'!$F:$F,$A$1,'ДДС месяц'!$J:$J,$A112,'ДДС месяц'!$C:$C,M$2)</f>
        <v>0</v>
      </c>
    </row>
    <row r="113" hidden="1">
      <c r="A113" s="30"/>
      <c r="B113" s="31">
        <f>SUMIFS('ДДС месяц'!$E:$E,'ДДС месяц'!$F:$F,$A$1,'ДДС месяц'!$J:$J,$A113,'ДДС месяц'!$C:$C,B$2)</f>
        <v>0</v>
      </c>
      <c r="C113" s="31">
        <f>SUMIFS('ДДС месяц'!$E:$E,'ДДС месяц'!$F:$F,$A$1,'ДДС месяц'!$J:$J,$A113,'ДДС месяц'!$C:$C,C$2)</f>
        <v>0</v>
      </c>
      <c r="D113" s="31">
        <f>SUMIFS('ДДС месяц'!$E:$E,'ДДС месяц'!$F:$F,$A$1,'ДДС месяц'!$J:$J,$A113,'ДДС месяц'!$C:$C,D$2)</f>
        <v>0</v>
      </c>
      <c r="E113" s="31">
        <f>SUMIFS('ДДС месяц'!$E:$E,'ДДС месяц'!$F:$F,$A$1,'ДДС месяц'!$J:$J,$A113,'ДДС месяц'!$C:$C,E$2)</f>
        <v>0</v>
      </c>
      <c r="F113" s="31">
        <f>SUMIFS('ДДС месяц'!$E:$E,'ДДС месяц'!$F:$F,$A$1,'ДДС месяц'!$J:$J,$A113,'ДДС месяц'!$C:$C,F$2)</f>
        <v>0</v>
      </c>
      <c r="G113" s="31">
        <f>SUMIFS('ДДС месяц'!$E:$E,'ДДС месяц'!$F:$F,$A$1,'ДДС месяц'!$J:$J,$A113,'ДДС месяц'!$C:$C,G$2)</f>
        <v>0</v>
      </c>
      <c r="H113" s="31">
        <f>SUMIFS('ДДС месяц'!$E:$E,'ДДС месяц'!$F:$F,$A$1,'ДДС месяц'!$J:$J,$A113,'ДДС месяц'!$C:$C,H$2)</f>
        <v>0</v>
      </c>
      <c r="I113" s="31">
        <f>SUMIFS('ДДС месяц'!$E:$E,'ДДС месяц'!$F:$F,$A$1,'ДДС месяц'!$J:$J,$A113,'ДДС месяц'!$C:$C,I$2)</f>
        <v>0</v>
      </c>
      <c r="J113" s="31">
        <f>SUMIFS('ДДС месяц'!$E:$E,'ДДС месяц'!$F:$F,$A$1,'ДДС месяц'!$J:$J,$A113,'ДДС месяц'!$C:$C,J$2)</f>
        <v>0</v>
      </c>
      <c r="K113" s="31">
        <f>SUMIFS('ДДС месяц'!$E:$E,'ДДС месяц'!$F:$F,$A$1,'ДДС месяц'!$J:$J,$A113,'ДДС месяц'!$C:$C,K$2)</f>
        <v>0</v>
      </c>
      <c r="L113" s="31">
        <f>SUMIFS('ДДС месяц'!$E:$E,'ДДС месяц'!$F:$F,$A$1,'ДДС месяц'!$J:$J,$A113,'ДДС месяц'!$C:$C,L$2)</f>
        <v>0</v>
      </c>
      <c r="M113" s="31">
        <f>SUMIFS('ДДС месяц'!$E:$E,'ДДС месяц'!$F:$F,$A$1,'ДДС месяц'!$J:$J,$A113,'ДДС месяц'!$C:$C,M$2)</f>
        <v>0</v>
      </c>
    </row>
    <row r="114" hidden="1">
      <c r="A114" s="30"/>
      <c r="B114" s="31">
        <f>SUMIFS('ДДС месяц'!$E:$E,'ДДС месяц'!$F:$F,$A$1,'ДДС месяц'!$J:$J,$A114,'ДДС месяц'!$C:$C,B$2)</f>
        <v>0</v>
      </c>
      <c r="C114" s="31">
        <f>SUMIFS('ДДС месяц'!$E:$E,'ДДС месяц'!$F:$F,$A$1,'ДДС месяц'!$J:$J,$A114,'ДДС месяц'!$C:$C,C$2)</f>
        <v>0</v>
      </c>
      <c r="D114" s="31">
        <f>SUMIFS('ДДС месяц'!$E:$E,'ДДС месяц'!$F:$F,$A$1,'ДДС месяц'!$J:$J,$A114,'ДДС месяц'!$C:$C,D$2)</f>
        <v>0</v>
      </c>
      <c r="E114" s="31">
        <f>SUMIFS('ДДС месяц'!$E:$E,'ДДС месяц'!$F:$F,$A$1,'ДДС месяц'!$J:$J,$A114,'ДДС месяц'!$C:$C,E$2)</f>
        <v>0</v>
      </c>
      <c r="F114" s="31">
        <f>SUMIFS('ДДС месяц'!$E:$E,'ДДС месяц'!$F:$F,$A$1,'ДДС месяц'!$J:$J,$A114,'ДДС месяц'!$C:$C,F$2)</f>
        <v>0</v>
      </c>
      <c r="G114" s="31">
        <f>SUMIFS('ДДС месяц'!$E:$E,'ДДС месяц'!$F:$F,$A$1,'ДДС месяц'!$J:$J,$A114,'ДДС месяц'!$C:$C,G$2)</f>
        <v>0</v>
      </c>
      <c r="H114" s="31">
        <f>SUMIFS('ДДС месяц'!$E:$E,'ДДС месяц'!$F:$F,$A$1,'ДДС месяц'!$J:$J,$A114,'ДДС месяц'!$C:$C,H$2)</f>
        <v>0</v>
      </c>
      <c r="I114" s="31">
        <f>SUMIFS('ДДС месяц'!$E:$E,'ДДС месяц'!$F:$F,$A$1,'ДДС месяц'!$J:$J,$A114,'ДДС месяц'!$C:$C,I$2)</f>
        <v>0</v>
      </c>
      <c r="J114" s="31">
        <f>SUMIFS('ДДС месяц'!$E:$E,'ДДС месяц'!$F:$F,$A$1,'ДДС месяц'!$J:$J,$A114,'ДДС месяц'!$C:$C,J$2)</f>
        <v>0</v>
      </c>
      <c r="K114" s="31">
        <f>SUMIFS('ДДС месяц'!$E:$E,'ДДС месяц'!$F:$F,$A$1,'ДДС месяц'!$J:$J,$A114,'ДДС месяц'!$C:$C,K$2)</f>
        <v>0</v>
      </c>
      <c r="L114" s="31">
        <f>SUMIFS('ДДС месяц'!$E:$E,'ДДС месяц'!$F:$F,$A$1,'ДДС месяц'!$J:$J,$A114,'ДДС месяц'!$C:$C,L$2)</f>
        <v>0</v>
      </c>
      <c r="M114" s="31">
        <f>SUMIFS('ДДС месяц'!$E:$E,'ДДС месяц'!$F:$F,$A$1,'ДДС месяц'!$J:$J,$A114,'ДДС месяц'!$C:$C,M$2)</f>
        <v>0</v>
      </c>
    </row>
    <row r="115" hidden="1">
      <c r="A115" s="30"/>
      <c r="B115" s="31">
        <f>SUMIFS('ДДС месяц'!$E:$E,'ДДС месяц'!$F:$F,$A$1,'ДДС месяц'!$J:$J,$A115,'ДДС месяц'!$C:$C,B$2)</f>
        <v>0</v>
      </c>
      <c r="C115" s="31">
        <f>SUMIFS('ДДС месяц'!$E:$E,'ДДС месяц'!$F:$F,$A$1,'ДДС месяц'!$J:$J,$A115,'ДДС месяц'!$C:$C,C$2)</f>
        <v>0</v>
      </c>
      <c r="D115" s="31">
        <f>SUMIFS('ДДС месяц'!$E:$E,'ДДС месяц'!$F:$F,$A$1,'ДДС месяц'!$J:$J,$A115,'ДДС месяц'!$C:$C,D$2)</f>
        <v>0</v>
      </c>
      <c r="E115" s="31">
        <f>SUMIFS('ДДС месяц'!$E:$E,'ДДС месяц'!$F:$F,$A$1,'ДДС месяц'!$J:$J,$A115,'ДДС месяц'!$C:$C,E$2)</f>
        <v>0</v>
      </c>
      <c r="F115" s="31">
        <f>SUMIFS('ДДС месяц'!$E:$E,'ДДС месяц'!$F:$F,$A$1,'ДДС месяц'!$J:$J,$A115,'ДДС месяц'!$C:$C,F$2)</f>
        <v>0</v>
      </c>
      <c r="G115" s="31">
        <f>SUMIFS('ДДС месяц'!$E:$E,'ДДС месяц'!$F:$F,$A$1,'ДДС месяц'!$J:$J,$A115,'ДДС месяц'!$C:$C,G$2)</f>
        <v>0</v>
      </c>
      <c r="H115" s="31">
        <f>SUMIFS('ДДС месяц'!$E:$E,'ДДС месяц'!$F:$F,$A$1,'ДДС месяц'!$J:$J,$A115,'ДДС месяц'!$C:$C,H$2)</f>
        <v>0</v>
      </c>
      <c r="I115" s="31">
        <f>SUMIFS('ДДС месяц'!$E:$E,'ДДС месяц'!$F:$F,$A$1,'ДДС месяц'!$J:$J,$A115,'ДДС месяц'!$C:$C,I$2)</f>
        <v>0</v>
      </c>
      <c r="J115" s="31">
        <f>SUMIFS('ДДС месяц'!$E:$E,'ДДС месяц'!$F:$F,$A$1,'ДДС месяц'!$J:$J,$A115,'ДДС месяц'!$C:$C,J$2)</f>
        <v>0</v>
      </c>
      <c r="K115" s="31">
        <f>SUMIFS('ДДС месяц'!$E:$E,'ДДС месяц'!$F:$F,$A$1,'ДДС месяц'!$J:$J,$A115,'ДДС месяц'!$C:$C,K$2)</f>
        <v>0</v>
      </c>
      <c r="L115" s="31">
        <f>SUMIFS('ДДС месяц'!$E:$E,'ДДС месяц'!$F:$F,$A$1,'ДДС месяц'!$J:$J,$A115,'ДДС месяц'!$C:$C,L$2)</f>
        <v>0</v>
      </c>
      <c r="M115" s="31">
        <f>SUMIFS('ДДС месяц'!$E:$E,'ДДС месяц'!$F:$F,$A$1,'ДДС месяц'!$J:$J,$A115,'ДДС месяц'!$C:$C,M$2)</f>
        <v>0</v>
      </c>
    </row>
    <row r="116">
      <c r="A116" s="25" t="s">
        <v>50</v>
      </c>
      <c r="B116" s="26">
        <f t="shared" ref="B116:M116" si="3">SUM(B117:B206)</f>
        <v>0</v>
      </c>
      <c r="C116" s="26">
        <f t="shared" si="3"/>
        <v>0</v>
      </c>
      <c r="D116" s="26">
        <f t="shared" si="3"/>
        <v>0</v>
      </c>
      <c r="E116" s="26">
        <f t="shared" si="3"/>
        <v>0</v>
      </c>
      <c r="F116" s="26">
        <f t="shared" si="3"/>
        <v>0</v>
      </c>
      <c r="G116" s="26">
        <f t="shared" si="3"/>
        <v>0</v>
      </c>
      <c r="H116" s="26">
        <f t="shared" si="3"/>
        <v>0</v>
      </c>
      <c r="I116" s="26">
        <f t="shared" si="3"/>
        <v>0</v>
      </c>
      <c r="J116" s="26">
        <f t="shared" si="3"/>
        <v>0</v>
      </c>
      <c r="K116" s="26">
        <f t="shared" si="3"/>
        <v>0</v>
      </c>
      <c r="L116" s="26">
        <f t="shared" si="3"/>
        <v>0</v>
      </c>
      <c r="M116" s="26">
        <f t="shared" si="3"/>
        <v>0</v>
      </c>
    </row>
    <row r="117">
      <c r="A117" s="30" t="str">
        <f>IFERROR(__xludf.DUMMYFUNCTION("FILTER({'ДДС статьи'!A:A}, {'ДДС статьи'!D:D} = ""Финансовая"")"),"Получение кредитов и займов")</f>
        <v>Получение кредитов и займов</v>
      </c>
      <c r="B117" s="31">
        <f>SUMIFS('ДДС месяц'!$E:$E,'ДДС месяц'!$F:$F,$A$1,'ДДС месяц'!$J:$J,$A117,'ДДС месяц'!$C:$C,B$2)</f>
        <v>0</v>
      </c>
      <c r="C117" s="31">
        <f>SUMIFS('ДДС месяц'!$E:$E,'ДДС месяц'!$F:$F,$A$1,'ДДС месяц'!$J:$J,$A117,'ДДС месяц'!$C:$C,C$2)</f>
        <v>0</v>
      </c>
      <c r="D117" s="31">
        <f>SUMIFS('ДДС месяц'!$E:$E,'ДДС месяц'!$F:$F,$A$1,'ДДС месяц'!$J:$J,$A117,'ДДС месяц'!$C:$C,D$2)</f>
        <v>0</v>
      </c>
      <c r="E117" s="31">
        <f>SUMIFS('ДДС месяц'!$E:$E,'ДДС месяц'!$F:$F,$A$1,'ДДС месяц'!$J:$J,$A117,'ДДС месяц'!$C:$C,E$2)</f>
        <v>0</v>
      </c>
      <c r="F117" s="31">
        <f>SUMIFS('ДДС месяц'!$E:$E,'ДДС месяц'!$F:$F,$A$1,'ДДС месяц'!$J:$J,$A117,'ДДС месяц'!$C:$C,F$2)</f>
        <v>0</v>
      </c>
      <c r="G117" s="31">
        <f>SUMIFS('ДДС месяц'!$E:$E,'ДДС месяц'!$F:$F,$A$1,'ДДС месяц'!$J:$J,$A117,'ДДС месяц'!$C:$C,G$2)</f>
        <v>0</v>
      </c>
      <c r="H117" s="31">
        <f>SUMIFS('ДДС месяц'!$E:$E,'ДДС месяц'!$F:$F,$A$1,'ДДС месяц'!$J:$J,$A117,'ДДС месяц'!$C:$C,H$2)</f>
        <v>0</v>
      </c>
      <c r="I117" s="31">
        <f>SUMIFS('ДДС месяц'!$E:$E,'ДДС месяц'!$F:$F,$A$1,'ДДС месяц'!$J:$J,$A117,'ДДС месяц'!$C:$C,I$2)</f>
        <v>0</v>
      </c>
      <c r="J117" s="31">
        <f>SUMIFS('ДДС месяц'!$E:$E,'ДДС месяц'!$F:$F,$A$1,'ДДС месяц'!$J:$J,$A117,'ДДС месяц'!$C:$C,J$2)</f>
        <v>0</v>
      </c>
      <c r="K117" s="31">
        <f>SUMIFS('ДДС месяц'!$E:$E,'ДДС месяц'!$F:$F,$A$1,'ДДС месяц'!$J:$J,$A117,'ДДС месяц'!$C:$C,K$2)</f>
        <v>0</v>
      </c>
      <c r="L117" s="31">
        <f>SUMIFS('ДДС месяц'!$E:$E,'ДДС месяц'!$F:$F,$A$1,'ДДС месяц'!$J:$J,$A117,'ДДС месяц'!$C:$C,L$2)</f>
        <v>0</v>
      </c>
      <c r="M117" s="31">
        <f>SUMIFS('ДДС месяц'!$E:$E,'ДДС месяц'!$F:$F,$A$1,'ДДС месяц'!$J:$J,$A117,'ДДС месяц'!$C:$C,M$2)</f>
        <v>0</v>
      </c>
    </row>
    <row r="118">
      <c r="A118" s="30" t="str">
        <f>IFERROR(__xludf.DUMMYFUNCTION("""COMPUTED_VALUE"""),"Получение денежных вкладов собственников (участников)")</f>
        <v>Получение денежных вкладов собственников (участников)</v>
      </c>
      <c r="B118" s="31">
        <f>SUMIFS('ДДС месяц'!$E:$E,'ДДС месяц'!$F:$F,$A$1,'ДДС месяц'!$J:$J,$A118,'ДДС месяц'!$C:$C,B$2)</f>
        <v>0</v>
      </c>
      <c r="C118" s="31">
        <f>SUMIFS('ДДС месяц'!$E:$E,'ДДС месяц'!$F:$F,$A$1,'ДДС месяц'!$J:$J,$A118,'ДДС месяц'!$C:$C,C$2)</f>
        <v>0</v>
      </c>
      <c r="D118" s="31">
        <f>SUMIFS('ДДС месяц'!$E:$E,'ДДС месяц'!$F:$F,$A$1,'ДДС месяц'!$J:$J,$A118,'ДДС месяц'!$C:$C,D$2)</f>
        <v>0</v>
      </c>
      <c r="E118" s="31">
        <f>SUMIFS('ДДС месяц'!$E:$E,'ДДС месяц'!$F:$F,$A$1,'ДДС месяц'!$J:$J,$A118,'ДДС месяц'!$C:$C,E$2)</f>
        <v>0</v>
      </c>
      <c r="F118" s="31">
        <f>SUMIFS('ДДС месяц'!$E:$E,'ДДС месяц'!$F:$F,$A$1,'ДДС месяц'!$J:$J,$A118,'ДДС месяц'!$C:$C,F$2)</f>
        <v>0</v>
      </c>
      <c r="G118" s="31">
        <f>SUMIFS('ДДС месяц'!$E:$E,'ДДС месяц'!$F:$F,$A$1,'ДДС месяц'!$J:$J,$A118,'ДДС месяц'!$C:$C,G$2)</f>
        <v>0</v>
      </c>
      <c r="H118" s="31">
        <f>SUMIFS('ДДС месяц'!$E:$E,'ДДС месяц'!$F:$F,$A$1,'ДДС месяц'!$J:$J,$A118,'ДДС месяц'!$C:$C,H$2)</f>
        <v>0</v>
      </c>
      <c r="I118" s="31">
        <f>SUMIFS('ДДС месяц'!$E:$E,'ДДС месяц'!$F:$F,$A$1,'ДДС месяц'!$J:$J,$A118,'ДДС месяц'!$C:$C,I$2)</f>
        <v>0</v>
      </c>
      <c r="J118" s="31">
        <f>SUMIFS('ДДС месяц'!$E:$E,'ДДС месяц'!$F:$F,$A$1,'ДДС месяц'!$J:$J,$A118,'ДДС месяц'!$C:$C,J$2)</f>
        <v>0</v>
      </c>
      <c r="K118" s="31">
        <f>SUMIFS('ДДС месяц'!$E:$E,'ДДС месяц'!$F:$F,$A$1,'ДДС месяц'!$J:$J,$A118,'ДДС месяц'!$C:$C,K$2)</f>
        <v>0</v>
      </c>
      <c r="L118" s="31">
        <f>SUMIFS('ДДС месяц'!$E:$E,'ДДС месяц'!$F:$F,$A$1,'ДДС месяц'!$J:$J,$A118,'ДДС месяц'!$C:$C,L$2)</f>
        <v>0</v>
      </c>
      <c r="M118" s="31">
        <f>SUMIFS('ДДС месяц'!$E:$E,'ДДС месяц'!$F:$F,$A$1,'ДДС месяц'!$J:$J,$A118,'ДДС месяц'!$C:$C,M$2)</f>
        <v>0</v>
      </c>
    </row>
    <row r="119">
      <c r="A119" s="30" t="str">
        <f>IFERROR(__xludf.DUMMYFUNCTION("""COMPUTED_VALUE"""),"Прочие поступл. от фин. операций")</f>
        <v>Прочие поступл. от фин. операций</v>
      </c>
      <c r="B119" s="31">
        <f>SUMIFS('ДДС месяц'!$E:$E,'ДДС месяц'!$F:$F,$A$1,'ДДС месяц'!$J:$J,$A119,'ДДС месяц'!$C:$C,B$2)</f>
        <v>0</v>
      </c>
      <c r="C119" s="31">
        <f>SUMIFS('ДДС месяц'!$E:$E,'ДДС месяц'!$F:$F,$A$1,'ДДС месяц'!$J:$J,$A119,'ДДС месяц'!$C:$C,C$2)</f>
        <v>0</v>
      </c>
      <c r="D119" s="31">
        <f>SUMIFS('ДДС месяц'!$E:$E,'ДДС месяц'!$F:$F,$A$1,'ДДС месяц'!$J:$J,$A119,'ДДС месяц'!$C:$C,D$2)</f>
        <v>0</v>
      </c>
      <c r="E119" s="31">
        <f>SUMIFS('ДДС месяц'!$E:$E,'ДДС месяц'!$F:$F,$A$1,'ДДС месяц'!$J:$J,$A119,'ДДС месяц'!$C:$C,E$2)</f>
        <v>0</v>
      </c>
      <c r="F119" s="31">
        <f>SUMIFS('ДДС месяц'!$E:$E,'ДДС месяц'!$F:$F,$A$1,'ДДС месяц'!$J:$J,$A119,'ДДС месяц'!$C:$C,F$2)</f>
        <v>0</v>
      </c>
      <c r="G119" s="31">
        <f>SUMIFS('ДДС месяц'!$E:$E,'ДДС месяц'!$F:$F,$A$1,'ДДС месяц'!$J:$J,$A119,'ДДС месяц'!$C:$C,G$2)</f>
        <v>0</v>
      </c>
      <c r="H119" s="31">
        <f>SUMIFS('ДДС месяц'!$E:$E,'ДДС месяц'!$F:$F,$A$1,'ДДС месяц'!$J:$J,$A119,'ДДС месяц'!$C:$C,H$2)</f>
        <v>0</v>
      </c>
      <c r="I119" s="31">
        <f>SUMIFS('ДДС месяц'!$E:$E,'ДДС месяц'!$F:$F,$A$1,'ДДС месяц'!$J:$J,$A119,'ДДС месяц'!$C:$C,I$2)</f>
        <v>0</v>
      </c>
      <c r="J119" s="31">
        <f>SUMIFS('ДДС месяц'!$E:$E,'ДДС месяц'!$F:$F,$A$1,'ДДС месяц'!$J:$J,$A119,'ДДС месяц'!$C:$C,J$2)</f>
        <v>0</v>
      </c>
      <c r="K119" s="31">
        <f>SUMIFS('ДДС месяц'!$E:$E,'ДДС месяц'!$F:$F,$A$1,'ДДС месяц'!$J:$J,$A119,'ДДС месяц'!$C:$C,K$2)</f>
        <v>0</v>
      </c>
      <c r="L119" s="31">
        <f>SUMIFS('ДДС месяц'!$E:$E,'ДДС месяц'!$F:$F,$A$1,'ДДС месяц'!$J:$J,$A119,'ДДС месяц'!$C:$C,L$2)</f>
        <v>0</v>
      </c>
      <c r="M119" s="31">
        <f>SUMIFS('ДДС месяц'!$E:$E,'ДДС месяц'!$F:$F,$A$1,'ДДС месяц'!$J:$J,$A119,'ДДС месяц'!$C:$C,M$2)</f>
        <v>0</v>
      </c>
    </row>
    <row r="120">
      <c r="A120" s="30" t="str">
        <f>IFERROR(__xludf.DUMMYFUNCTION("""COMPUTED_VALUE"""),"Выплаты по потребительскому кредиту")</f>
        <v>Выплаты по потребительскому кредиту</v>
      </c>
      <c r="B120" s="31">
        <f>SUMIFS('ДДС месяц'!$E:$E,'ДДС месяц'!$F:$F,$A$1,'ДДС месяц'!$J:$J,$A120,'ДДС месяц'!$C:$C,B$2)</f>
        <v>0</v>
      </c>
      <c r="C120" s="31">
        <f>SUMIFS('ДДС месяц'!$E:$E,'ДДС месяц'!$F:$F,$A$1,'ДДС месяц'!$J:$J,$A120,'ДДС месяц'!$C:$C,C$2)</f>
        <v>0</v>
      </c>
      <c r="D120" s="31">
        <f>SUMIFS('ДДС месяц'!$E:$E,'ДДС месяц'!$F:$F,$A$1,'ДДС месяц'!$J:$J,$A120,'ДДС месяц'!$C:$C,D$2)</f>
        <v>0</v>
      </c>
      <c r="E120" s="31">
        <f>SUMIFS('ДДС месяц'!$E:$E,'ДДС месяц'!$F:$F,$A$1,'ДДС месяц'!$J:$J,$A120,'ДДС месяц'!$C:$C,E$2)</f>
        <v>0</v>
      </c>
      <c r="F120" s="31">
        <f>SUMIFS('ДДС месяц'!$E:$E,'ДДС месяц'!$F:$F,$A$1,'ДДС месяц'!$J:$J,$A120,'ДДС месяц'!$C:$C,F$2)</f>
        <v>0</v>
      </c>
      <c r="G120" s="31">
        <f>SUMIFS('ДДС месяц'!$E:$E,'ДДС месяц'!$F:$F,$A$1,'ДДС месяц'!$J:$J,$A120,'ДДС месяц'!$C:$C,G$2)</f>
        <v>0</v>
      </c>
      <c r="H120" s="31">
        <f>SUMIFS('ДДС месяц'!$E:$E,'ДДС месяц'!$F:$F,$A$1,'ДДС месяц'!$J:$J,$A120,'ДДС месяц'!$C:$C,H$2)</f>
        <v>0</v>
      </c>
      <c r="I120" s="31">
        <f>SUMIFS('ДДС месяц'!$E:$E,'ДДС месяц'!$F:$F,$A$1,'ДДС месяц'!$J:$J,$A120,'ДДС месяц'!$C:$C,I$2)</f>
        <v>0</v>
      </c>
      <c r="J120" s="31">
        <f>SUMIFS('ДДС месяц'!$E:$E,'ДДС месяц'!$F:$F,$A$1,'ДДС месяц'!$J:$J,$A120,'ДДС месяц'!$C:$C,J$2)</f>
        <v>0</v>
      </c>
      <c r="K120" s="31">
        <f>SUMIFS('ДДС месяц'!$E:$E,'ДДС месяц'!$F:$F,$A$1,'ДДС месяц'!$J:$J,$A120,'ДДС месяц'!$C:$C,K$2)</f>
        <v>0</v>
      </c>
      <c r="L120" s="31">
        <f>SUMIFS('ДДС месяц'!$E:$E,'ДДС месяц'!$F:$F,$A$1,'ДДС месяц'!$J:$J,$A120,'ДДС месяц'!$C:$C,L$2)</f>
        <v>0</v>
      </c>
      <c r="M120" s="31">
        <f>SUMIFS('ДДС месяц'!$E:$E,'ДДС месяц'!$F:$F,$A$1,'ДДС месяц'!$J:$J,$A120,'ДДС месяц'!$C:$C,M$2)</f>
        <v>0</v>
      </c>
    </row>
    <row r="121">
      <c r="A121" s="30" t="str">
        <f>IFERROR(__xludf.DUMMYFUNCTION("""COMPUTED_VALUE"""),"Платежи на уплату дивидендов и иных платежей по распределению прибыли в пользу собственников (участников)")</f>
        <v>Платежи на уплату дивидендов и иных платежей по распределению прибыли в пользу собственников (участников)</v>
      </c>
      <c r="B121" s="31">
        <f>SUMIFS('ДДС месяц'!$E:$E,'ДДС месяц'!$F:$F,$A$1,'ДДС месяц'!$J:$J,$A121,'ДДС месяц'!$C:$C,B$2)</f>
        <v>0</v>
      </c>
      <c r="C121" s="31">
        <f>SUMIFS('ДДС месяц'!$E:$E,'ДДС месяц'!$F:$F,$A$1,'ДДС месяц'!$J:$J,$A121,'ДДС месяц'!$C:$C,C$2)</f>
        <v>0</v>
      </c>
      <c r="D121" s="31">
        <f>SUMIFS('ДДС месяц'!$E:$E,'ДДС месяц'!$F:$F,$A$1,'ДДС месяц'!$J:$J,$A121,'ДДС месяц'!$C:$C,D$2)</f>
        <v>0</v>
      </c>
      <c r="E121" s="31">
        <f>SUMIFS('ДДС месяц'!$E:$E,'ДДС месяц'!$F:$F,$A$1,'ДДС месяц'!$J:$J,$A121,'ДДС месяц'!$C:$C,E$2)</f>
        <v>0</v>
      </c>
      <c r="F121" s="31">
        <f>SUMIFS('ДДС месяц'!$E:$E,'ДДС месяц'!$F:$F,$A$1,'ДДС месяц'!$J:$J,$A121,'ДДС месяц'!$C:$C,F$2)</f>
        <v>0</v>
      </c>
      <c r="G121" s="31">
        <f>SUMIFS('ДДС месяц'!$E:$E,'ДДС месяц'!$F:$F,$A$1,'ДДС месяц'!$J:$J,$A121,'ДДС месяц'!$C:$C,G$2)</f>
        <v>0</v>
      </c>
      <c r="H121" s="31">
        <f>SUMIFS('ДДС месяц'!$E:$E,'ДДС месяц'!$F:$F,$A$1,'ДДС месяц'!$J:$J,$A121,'ДДС месяц'!$C:$C,H$2)</f>
        <v>0</v>
      </c>
      <c r="I121" s="31">
        <f>SUMIFS('ДДС месяц'!$E:$E,'ДДС месяц'!$F:$F,$A$1,'ДДС месяц'!$J:$J,$A121,'ДДС месяц'!$C:$C,I$2)</f>
        <v>0</v>
      </c>
      <c r="J121" s="31">
        <f>SUMIFS('ДДС месяц'!$E:$E,'ДДС месяц'!$F:$F,$A$1,'ДДС месяц'!$J:$J,$A121,'ДДС месяц'!$C:$C,J$2)</f>
        <v>0</v>
      </c>
      <c r="K121" s="31">
        <f>SUMIFS('ДДС месяц'!$E:$E,'ДДС месяц'!$F:$F,$A$1,'ДДС месяц'!$J:$J,$A121,'ДДС месяц'!$C:$C,K$2)</f>
        <v>0</v>
      </c>
      <c r="L121" s="31">
        <f>SUMIFS('ДДС месяц'!$E:$E,'ДДС месяц'!$F:$F,$A$1,'ДДС месяц'!$J:$J,$A121,'ДДС месяц'!$C:$C,L$2)</f>
        <v>0</v>
      </c>
      <c r="M121" s="31">
        <f>SUMIFS('ДДС месяц'!$E:$E,'ДДС месяц'!$F:$F,$A$1,'ДДС месяц'!$J:$J,$A121,'ДДС месяц'!$C:$C,M$2)</f>
        <v>0</v>
      </c>
    </row>
    <row r="122">
      <c r="A122" s="30"/>
      <c r="B122" s="31">
        <f>SUMIFS('ДДС месяц'!$E:$E,'ДДС месяц'!$F:$F,$A$1,'ДДС месяц'!$J:$J,$A122,'ДДС месяц'!$C:$C,B$2)</f>
        <v>0</v>
      </c>
      <c r="C122" s="31">
        <f>SUMIFS('ДДС месяц'!$E:$E,'ДДС месяц'!$F:$F,$A$1,'ДДС месяц'!$J:$J,$A122,'ДДС месяц'!$C:$C,C$2)</f>
        <v>0</v>
      </c>
      <c r="D122" s="31">
        <f>SUMIFS('ДДС месяц'!$E:$E,'ДДС месяц'!$F:$F,$A$1,'ДДС месяц'!$J:$J,$A122,'ДДС месяц'!$C:$C,D$2)</f>
        <v>0</v>
      </c>
      <c r="E122" s="31">
        <f>SUMIFS('ДДС месяц'!$E:$E,'ДДС месяц'!$F:$F,$A$1,'ДДС месяц'!$J:$J,$A122,'ДДС месяц'!$C:$C,E$2)</f>
        <v>0</v>
      </c>
      <c r="F122" s="31">
        <f>SUMIFS('ДДС месяц'!$E:$E,'ДДС месяц'!$F:$F,$A$1,'ДДС месяц'!$J:$J,$A122,'ДДС месяц'!$C:$C,F$2)</f>
        <v>0</v>
      </c>
      <c r="G122" s="31">
        <f>SUMIFS('ДДС месяц'!$E:$E,'ДДС месяц'!$F:$F,$A$1,'ДДС месяц'!$J:$J,$A122,'ДДС месяц'!$C:$C,G$2)</f>
        <v>0</v>
      </c>
      <c r="H122" s="31">
        <f>SUMIFS('ДДС месяц'!$E:$E,'ДДС месяц'!$F:$F,$A$1,'ДДС месяц'!$J:$J,$A122,'ДДС месяц'!$C:$C,H$2)</f>
        <v>0</v>
      </c>
      <c r="I122" s="31">
        <f>SUMIFS('ДДС месяц'!$E:$E,'ДДС месяц'!$F:$F,$A$1,'ДДС месяц'!$J:$J,$A122,'ДДС месяц'!$C:$C,I$2)</f>
        <v>0</v>
      </c>
      <c r="J122" s="31">
        <f>SUMIFS('ДДС месяц'!$E:$E,'ДДС месяц'!$F:$F,$A$1,'ДДС месяц'!$J:$J,$A122,'ДДС месяц'!$C:$C,J$2)</f>
        <v>0</v>
      </c>
      <c r="K122" s="31">
        <f>SUMIFS('ДДС месяц'!$E:$E,'ДДС месяц'!$F:$F,$A$1,'ДДС месяц'!$J:$J,$A122,'ДДС месяц'!$C:$C,K$2)</f>
        <v>0</v>
      </c>
      <c r="L122" s="31">
        <f>SUMIFS('ДДС месяц'!$E:$E,'ДДС месяц'!$F:$F,$A$1,'ДДС месяц'!$J:$J,$A122,'ДДС месяц'!$C:$C,L$2)</f>
        <v>0</v>
      </c>
      <c r="M122" s="31">
        <f>SUMIFS('ДДС месяц'!$E:$E,'ДДС месяц'!$F:$F,$A$1,'ДДС месяц'!$J:$J,$A122,'ДДС месяц'!$C:$C,M$2)</f>
        <v>0</v>
      </c>
    </row>
    <row r="123" hidden="1">
      <c r="A123" s="30"/>
      <c r="B123" s="31">
        <f>SUMIFS('ДДС месяц'!$E:$E,'ДДС месяц'!$F:$F,$A$1,'ДДС месяц'!$J:$J,$A123,'ДДС месяц'!$C:$C,B$2)</f>
        <v>0</v>
      </c>
      <c r="C123" s="31">
        <f>SUMIFS('ДДС месяц'!$E:$E,'ДДС месяц'!$F:$F,$A$1,'ДДС месяц'!$J:$J,$A123,'ДДС месяц'!$C:$C,C$2)</f>
        <v>0</v>
      </c>
      <c r="D123" s="31">
        <f>SUMIFS('ДДС месяц'!$E:$E,'ДДС месяц'!$F:$F,$A$1,'ДДС месяц'!$J:$J,$A123,'ДДС месяц'!$C:$C,D$2)</f>
        <v>0</v>
      </c>
      <c r="E123" s="31">
        <f>SUMIFS('ДДС месяц'!$E:$E,'ДДС месяц'!$F:$F,$A$1,'ДДС месяц'!$J:$J,$A123,'ДДС месяц'!$C:$C,E$2)</f>
        <v>0</v>
      </c>
      <c r="F123" s="31">
        <f>SUMIFS('ДДС месяц'!$E:$E,'ДДС месяц'!$F:$F,$A$1,'ДДС месяц'!$J:$J,$A123,'ДДС месяц'!$C:$C,F$2)</f>
        <v>0</v>
      </c>
      <c r="G123" s="31">
        <f>SUMIFS('ДДС месяц'!$E:$E,'ДДС месяц'!$F:$F,$A$1,'ДДС месяц'!$J:$J,$A123,'ДДС месяц'!$C:$C,G$2)</f>
        <v>0</v>
      </c>
      <c r="H123" s="31">
        <f>SUMIFS('ДДС месяц'!$E:$E,'ДДС месяц'!$F:$F,$A$1,'ДДС месяц'!$J:$J,$A123,'ДДС месяц'!$C:$C,H$2)</f>
        <v>0</v>
      </c>
      <c r="I123" s="31">
        <f>SUMIFS('ДДС месяц'!$E:$E,'ДДС месяц'!$F:$F,$A$1,'ДДС месяц'!$J:$J,$A123,'ДДС месяц'!$C:$C,I$2)</f>
        <v>0</v>
      </c>
      <c r="J123" s="31">
        <f>SUMIFS('ДДС месяц'!$E:$E,'ДДС месяц'!$F:$F,$A$1,'ДДС месяц'!$J:$J,$A123,'ДДС месяц'!$C:$C,J$2)</f>
        <v>0</v>
      </c>
      <c r="K123" s="31">
        <f>SUMIFS('ДДС месяц'!$E:$E,'ДДС месяц'!$F:$F,$A$1,'ДДС месяц'!$J:$J,$A123,'ДДС месяц'!$C:$C,K$2)</f>
        <v>0</v>
      </c>
      <c r="L123" s="31">
        <f>SUMIFS('ДДС месяц'!$E:$E,'ДДС месяц'!$F:$F,$A$1,'ДДС месяц'!$J:$J,$A123,'ДДС месяц'!$C:$C,L$2)</f>
        <v>0</v>
      </c>
      <c r="M123" s="31">
        <f>SUMIFS('ДДС месяц'!$E:$E,'ДДС месяц'!$F:$F,$A$1,'ДДС месяц'!$J:$J,$A123,'ДДС месяц'!$C:$C,M$2)</f>
        <v>0</v>
      </c>
    </row>
    <row r="124" hidden="1">
      <c r="A124" s="30"/>
      <c r="B124" s="31">
        <f>SUMIFS('ДДС месяц'!$E:$E,'ДДС месяц'!$F:$F,$A$1,'ДДС месяц'!$J:$J,$A124,'ДДС месяц'!$C:$C,B$2)</f>
        <v>0</v>
      </c>
      <c r="C124" s="31">
        <f>SUMIFS('ДДС месяц'!$E:$E,'ДДС месяц'!$F:$F,$A$1,'ДДС месяц'!$J:$J,$A124,'ДДС месяц'!$C:$C,C$2)</f>
        <v>0</v>
      </c>
      <c r="D124" s="31">
        <f>SUMIFS('ДДС месяц'!$E:$E,'ДДС месяц'!$F:$F,$A$1,'ДДС месяц'!$J:$J,$A124,'ДДС месяц'!$C:$C,D$2)</f>
        <v>0</v>
      </c>
      <c r="E124" s="31">
        <f>SUMIFS('ДДС месяц'!$E:$E,'ДДС месяц'!$F:$F,$A$1,'ДДС месяц'!$J:$J,$A124,'ДДС месяц'!$C:$C,E$2)</f>
        <v>0</v>
      </c>
      <c r="F124" s="31">
        <f>SUMIFS('ДДС месяц'!$E:$E,'ДДС месяц'!$F:$F,$A$1,'ДДС месяц'!$J:$J,$A124,'ДДС месяц'!$C:$C,F$2)</f>
        <v>0</v>
      </c>
      <c r="G124" s="31">
        <f>SUMIFS('ДДС месяц'!$E:$E,'ДДС месяц'!$F:$F,$A$1,'ДДС месяц'!$J:$J,$A124,'ДДС месяц'!$C:$C,G$2)</f>
        <v>0</v>
      </c>
      <c r="H124" s="31">
        <f>SUMIFS('ДДС месяц'!$E:$E,'ДДС месяц'!$F:$F,$A$1,'ДДС месяц'!$J:$J,$A124,'ДДС месяц'!$C:$C,H$2)</f>
        <v>0</v>
      </c>
      <c r="I124" s="31">
        <f>SUMIFS('ДДС месяц'!$E:$E,'ДДС месяц'!$F:$F,$A$1,'ДДС месяц'!$J:$J,$A124,'ДДС месяц'!$C:$C,I$2)</f>
        <v>0</v>
      </c>
      <c r="J124" s="31">
        <f>SUMIFS('ДДС месяц'!$E:$E,'ДДС месяц'!$F:$F,$A$1,'ДДС месяц'!$J:$J,$A124,'ДДС месяц'!$C:$C,J$2)</f>
        <v>0</v>
      </c>
      <c r="K124" s="31">
        <f>SUMIFS('ДДС месяц'!$E:$E,'ДДС месяц'!$F:$F,$A$1,'ДДС месяц'!$J:$J,$A124,'ДДС месяц'!$C:$C,K$2)</f>
        <v>0</v>
      </c>
      <c r="L124" s="31">
        <f>SUMIFS('ДДС месяц'!$E:$E,'ДДС месяц'!$F:$F,$A$1,'ДДС месяц'!$J:$J,$A124,'ДДС месяц'!$C:$C,L$2)</f>
        <v>0</v>
      </c>
      <c r="M124" s="31">
        <f>SUMIFS('ДДС месяц'!$E:$E,'ДДС месяц'!$F:$F,$A$1,'ДДС месяц'!$J:$J,$A124,'ДДС месяц'!$C:$C,M$2)</f>
        <v>0</v>
      </c>
    </row>
    <row r="125" hidden="1">
      <c r="A125" s="30"/>
      <c r="B125" s="31">
        <f>SUMIFS('ДДС месяц'!$E:$E,'ДДС месяц'!$F:$F,$A$1,'ДДС месяц'!$J:$J,$A125,'ДДС месяц'!$C:$C,B$2)</f>
        <v>0</v>
      </c>
      <c r="C125" s="31">
        <f>SUMIFS('ДДС месяц'!$E:$E,'ДДС месяц'!$F:$F,$A$1,'ДДС месяц'!$J:$J,$A125,'ДДС месяц'!$C:$C,C$2)</f>
        <v>0</v>
      </c>
      <c r="D125" s="31">
        <f>SUMIFS('ДДС месяц'!$E:$E,'ДДС месяц'!$F:$F,$A$1,'ДДС месяц'!$J:$J,$A125,'ДДС месяц'!$C:$C,D$2)</f>
        <v>0</v>
      </c>
      <c r="E125" s="31">
        <f>SUMIFS('ДДС месяц'!$E:$E,'ДДС месяц'!$F:$F,$A$1,'ДДС месяц'!$J:$J,$A125,'ДДС месяц'!$C:$C,E$2)</f>
        <v>0</v>
      </c>
      <c r="F125" s="31">
        <f>SUMIFS('ДДС месяц'!$E:$E,'ДДС месяц'!$F:$F,$A$1,'ДДС месяц'!$J:$J,$A125,'ДДС месяц'!$C:$C,F$2)</f>
        <v>0</v>
      </c>
      <c r="G125" s="31">
        <f>SUMIFS('ДДС месяц'!$E:$E,'ДДС месяц'!$F:$F,$A$1,'ДДС месяц'!$J:$J,$A125,'ДДС месяц'!$C:$C,G$2)</f>
        <v>0</v>
      </c>
      <c r="H125" s="31">
        <f>SUMIFS('ДДС месяц'!$E:$E,'ДДС месяц'!$F:$F,$A$1,'ДДС месяц'!$J:$J,$A125,'ДДС месяц'!$C:$C,H$2)</f>
        <v>0</v>
      </c>
      <c r="I125" s="31">
        <f>SUMIFS('ДДС месяц'!$E:$E,'ДДС месяц'!$F:$F,$A$1,'ДДС месяц'!$J:$J,$A125,'ДДС месяц'!$C:$C,I$2)</f>
        <v>0</v>
      </c>
      <c r="J125" s="31">
        <f>SUMIFS('ДДС месяц'!$E:$E,'ДДС месяц'!$F:$F,$A$1,'ДДС месяц'!$J:$J,$A125,'ДДС месяц'!$C:$C,J$2)</f>
        <v>0</v>
      </c>
      <c r="K125" s="31">
        <f>SUMIFS('ДДС месяц'!$E:$E,'ДДС месяц'!$F:$F,$A$1,'ДДС месяц'!$J:$J,$A125,'ДДС месяц'!$C:$C,K$2)</f>
        <v>0</v>
      </c>
      <c r="L125" s="31">
        <f>SUMIFS('ДДС месяц'!$E:$E,'ДДС месяц'!$F:$F,$A$1,'ДДС месяц'!$J:$J,$A125,'ДДС месяц'!$C:$C,L$2)</f>
        <v>0</v>
      </c>
      <c r="M125" s="31">
        <f>SUMIFS('ДДС месяц'!$E:$E,'ДДС месяц'!$F:$F,$A$1,'ДДС месяц'!$J:$J,$A125,'ДДС месяц'!$C:$C,M$2)</f>
        <v>0</v>
      </c>
    </row>
    <row r="126" hidden="1">
      <c r="A126" s="30"/>
      <c r="B126" s="31">
        <f>SUMIFS('ДДС месяц'!$E:$E,'ДДС месяц'!$F:$F,$A$1,'ДДС месяц'!$J:$J,$A126,'ДДС месяц'!$C:$C,B$2)</f>
        <v>0</v>
      </c>
      <c r="C126" s="31">
        <f>SUMIFS('ДДС месяц'!$E:$E,'ДДС месяц'!$F:$F,$A$1,'ДДС месяц'!$J:$J,$A126,'ДДС месяц'!$C:$C,C$2)</f>
        <v>0</v>
      </c>
      <c r="D126" s="31">
        <f>SUMIFS('ДДС месяц'!$E:$E,'ДДС месяц'!$F:$F,$A$1,'ДДС месяц'!$J:$J,$A126,'ДДС месяц'!$C:$C,D$2)</f>
        <v>0</v>
      </c>
      <c r="E126" s="31">
        <f>SUMIFS('ДДС месяц'!$E:$E,'ДДС месяц'!$F:$F,$A$1,'ДДС месяц'!$J:$J,$A126,'ДДС месяц'!$C:$C,E$2)</f>
        <v>0</v>
      </c>
      <c r="F126" s="31">
        <f>SUMIFS('ДДС месяц'!$E:$E,'ДДС месяц'!$F:$F,$A$1,'ДДС месяц'!$J:$J,$A126,'ДДС месяц'!$C:$C,F$2)</f>
        <v>0</v>
      </c>
      <c r="G126" s="31">
        <f>SUMIFS('ДДС месяц'!$E:$E,'ДДС месяц'!$F:$F,$A$1,'ДДС месяц'!$J:$J,$A126,'ДДС месяц'!$C:$C,G$2)</f>
        <v>0</v>
      </c>
      <c r="H126" s="31">
        <f>SUMIFS('ДДС месяц'!$E:$E,'ДДС месяц'!$F:$F,$A$1,'ДДС месяц'!$J:$J,$A126,'ДДС месяц'!$C:$C,H$2)</f>
        <v>0</v>
      </c>
      <c r="I126" s="31">
        <f>SUMIFS('ДДС месяц'!$E:$E,'ДДС месяц'!$F:$F,$A$1,'ДДС месяц'!$J:$J,$A126,'ДДС месяц'!$C:$C,I$2)</f>
        <v>0</v>
      </c>
      <c r="J126" s="31">
        <f>SUMIFS('ДДС месяц'!$E:$E,'ДДС месяц'!$F:$F,$A$1,'ДДС месяц'!$J:$J,$A126,'ДДС месяц'!$C:$C,J$2)</f>
        <v>0</v>
      </c>
      <c r="K126" s="31">
        <f>SUMIFS('ДДС месяц'!$E:$E,'ДДС месяц'!$F:$F,$A$1,'ДДС месяц'!$J:$J,$A126,'ДДС месяц'!$C:$C,K$2)</f>
        <v>0</v>
      </c>
      <c r="L126" s="31">
        <f>SUMIFS('ДДС месяц'!$E:$E,'ДДС месяц'!$F:$F,$A$1,'ДДС месяц'!$J:$J,$A126,'ДДС месяц'!$C:$C,L$2)</f>
        <v>0</v>
      </c>
      <c r="M126" s="31">
        <f>SUMIFS('ДДС месяц'!$E:$E,'ДДС месяц'!$F:$F,$A$1,'ДДС месяц'!$J:$J,$A126,'ДДС месяц'!$C:$C,M$2)</f>
        <v>0</v>
      </c>
    </row>
    <row r="127" hidden="1">
      <c r="A127" s="30"/>
      <c r="B127" s="31">
        <f>SUMIFS('ДДС месяц'!$E:$E,'ДДС месяц'!$F:$F,$A$1,'ДДС месяц'!$J:$J,$A127,'ДДС месяц'!$C:$C,B$2)</f>
        <v>0</v>
      </c>
      <c r="C127" s="31">
        <f>SUMIFS('ДДС месяц'!$E:$E,'ДДС месяц'!$F:$F,$A$1,'ДДС месяц'!$J:$J,$A127,'ДДС месяц'!$C:$C,C$2)</f>
        <v>0</v>
      </c>
      <c r="D127" s="31">
        <f>SUMIFS('ДДС месяц'!$E:$E,'ДДС месяц'!$F:$F,$A$1,'ДДС месяц'!$J:$J,$A127,'ДДС месяц'!$C:$C,D$2)</f>
        <v>0</v>
      </c>
      <c r="E127" s="31">
        <f>SUMIFS('ДДС месяц'!$E:$E,'ДДС месяц'!$F:$F,$A$1,'ДДС месяц'!$J:$J,$A127,'ДДС месяц'!$C:$C,E$2)</f>
        <v>0</v>
      </c>
      <c r="F127" s="31">
        <f>SUMIFS('ДДС месяц'!$E:$E,'ДДС месяц'!$F:$F,$A$1,'ДДС месяц'!$J:$J,$A127,'ДДС месяц'!$C:$C,F$2)</f>
        <v>0</v>
      </c>
      <c r="G127" s="31">
        <f>SUMIFS('ДДС месяц'!$E:$E,'ДДС месяц'!$F:$F,$A$1,'ДДС месяц'!$J:$J,$A127,'ДДС месяц'!$C:$C,G$2)</f>
        <v>0</v>
      </c>
      <c r="H127" s="31">
        <f>SUMIFS('ДДС месяц'!$E:$E,'ДДС месяц'!$F:$F,$A$1,'ДДС месяц'!$J:$J,$A127,'ДДС месяц'!$C:$C,H$2)</f>
        <v>0</v>
      </c>
      <c r="I127" s="31">
        <f>SUMIFS('ДДС месяц'!$E:$E,'ДДС месяц'!$F:$F,$A$1,'ДДС месяц'!$J:$J,$A127,'ДДС месяц'!$C:$C,I$2)</f>
        <v>0</v>
      </c>
      <c r="J127" s="31">
        <f>SUMIFS('ДДС месяц'!$E:$E,'ДДС месяц'!$F:$F,$A$1,'ДДС месяц'!$J:$J,$A127,'ДДС месяц'!$C:$C,J$2)</f>
        <v>0</v>
      </c>
      <c r="K127" s="31">
        <f>SUMIFS('ДДС месяц'!$E:$E,'ДДС месяц'!$F:$F,$A$1,'ДДС месяц'!$J:$J,$A127,'ДДС месяц'!$C:$C,K$2)</f>
        <v>0</v>
      </c>
      <c r="L127" s="31">
        <f>SUMIFS('ДДС месяц'!$E:$E,'ДДС месяц'!$F:$F,$A$1,'ДДС месяц'!$J:$J,$A127,'ДДС месяц'!$C:$C,L$2)</f>
        <v>0</v>
      </c>
      <c r="M127" s="31">
        <f>SUMIFS('ДДС месяц'!$E:$E,'ДДС месяц'!$F:$F,$A$1,'ДДС месяц'!$J:$J,$A127,'ДДС месяц'!$C:$C,M$2)</f>
        <v>0</v>
      </c>
    </row>
    <row r="128" hidden="1">
      <c r="A128" s="30"/>
      <c r="B128" s="31">
        <f>SUMIFS('ДДС месяц'!$E:$E,'ДДС месяц'!$F:$F,$A$1,'ДДС месяц'!$J:$J,$A128,'ДДС месяц'!$C:$C,B$2)</f>
        <v>0</v>
      </c>
      <c r="C128" s="31">
        <f>SUMIFS('ДДС месяц'!$E:$E,'ДДС месяц'!$F:$F,$A$1,'ДДС месяц'!$J:$J,$A128,'ДДС месяц'!$C:$C,C$2)</f>
        <v>0</v>
      </c>
      <c r="D128" s="31">
        <f>SUMIFS('ДДС месяц'!$E:$E,'ДДС месяц'!$F:$F,$A$1,'ДДС месяц'!$J:$J,$A128,'ДДС месяц'!$C:$C,D$2)</f>
        <v>0</v>
      </c>
      <c r="E128" s="31">
        <f>SUMIFS('ДДС месяц'!$E:$E,'ДДС месяц'!$F:$F,$A$1,'ДДС месяц'!$J:$J,$A128,'ДДС месяц'!$C:$C,E$2)</f>
        <v>0</v>
      </c>
      <c r="F128" s="31">
        <f>SUMIFS('ДДС месяц'!$E:$E,'ДДС месяц'!$F:$F,$A$1,'ДДС месяц'!$J:$J,$A128,'ДДС месяц'!$C:$C,F$2)</f>
        <v>0</v>
      </c>
      <c r="G128" s="31">
        <f>SUMIFS('ДДС месяц'!$E:$E,'ДДС месяц'!$F:$F,$A$1,'ДДС месяц'!$J:$J,$A128,'ДДС месяц'!$C:$C,G$2)</f>
        <v>0</v>
      </c>
      <c r="H128" s="31">
        <f>SUMIFS('ДДС месяц'!$E:$E,'ДДС месяц'!$F:$F,$A$1,'ДДС месяц'!$J:$J,$A128,'ДДС месяц'!$C:$C,H$2)</f>
        <v>0</v>
      </c>
      <c r="I128" s="31">
        <f>SUMIFS('ДДС месяц'!$E:$E,'ДДС месяц'!$F:$F,$A$1,'ДДС месяц'!$J:$J,$A128,'ДДС месяц'!$C:$C,I$2)</f>
        <v>0</v>
      </c>
      <c r="J128" s="31">
        <f>SUMIFS('ДДС месяц'!$E:$E,'ДДС месяц'!$F:$F,$A$1,'ДДС месяц'!$J:$J,$A128,'ДДС месяц'!$C:$C,J$2)</f>
        <v>0</v>
      </c>
      <c r="K128" s="31">
        <f>SUMIFS('ДДС месяц'!$E:$E,'ДДС месяц'!$F:$F,$A$1,'ДДС месяц'!$J:$J,$A128,'ДДС месяц'!$C:$C,K$2)</f>
        <v>0</v>
      </c>
      <c r="L128" s="31">
        <f>SUMIFS('ДДС месяц'!$E:$E,'ДДС месяц'!$F:$F,$A$1,'ДДС месяц'!$J:$J,$A128,'ДДС месяц'!$C:$C,L$2)</f>
        <v>0</v>
      </c>
      <c r="M128" s="31">
        <f>SUMIFS('ДДС месяц'!$E:$E,'ДДС месяц'!$F:$F,$A$1,'ДДС месяц'!$J:$J,$A128,'ДДС месяц'!$C:$C,M$2)</f>
        <v>0</v>
      </c>
    </row>
    <row r="129" hidden="1">
      <c r="A129" s="30"/>
      <c r="B129" s="31">
        <f>SUMIFS('ДДС месяц'!$E:$E,'ДДС месяц'!$F:$F,$A$1,'ДДС месяц'!$J:$J,$A129,'ДДС месяц'!$C:$C,B$2)</f>
        <v>0</v>
      </c>
      <c r="C129" s="31">
        <f>SUMIFS('ДДС месяц'!$E:$E,'ДДС месяц'!$F:$F,$A$1,'ДДС месяц'!$J:$J,$A129,'ДДС месяц'!$C:$C,C$2)</f>
        <v>0</v>
      </c>
      <c r="D129" s="31">
        <f>SUMIFS('ДДС месяц'!$E:$E,'ДДС месяц'!$F:$F,$A$1,'ДДС месяц'!$J:$J,$A129,'ДДС месяц'!$C:$C,D$2)</f>
        <v>0</v>
      </c>
      <c r="E129" s="31">
        <f>SUMIFS('ДДС месяц'!$E:$E,'ДДС месяц'!$F:$F,$A$1,'ДДС месяц'!$J:$J,$A129,'ДДС месяц'!$C:$C,E$2)</f>
        <v>0</v>
      </c>
      <c r="F129" s="31">
        <f>SUMIFS('ДДС месяц'!$E:$E,'ДДС месяц'!$F:$F,$A$1,'ДДС месяц'!$J:$J,$A129,'ДДС месяц'!$C:$C,F$2)</f>
        <v>0</v>
      </c>
      <c r="G129" s="31">
        <f>SUMIFS('ДДС месяц'!$E:$E,'ДДС месяц'!$F:$F,$A$1,'ДДС месяц'!$J:$J,$A129,'ДДС месяц'!$C:$C,G$2)</f>
        <v>0</v>
      </c>
      <c r="H129" s="31">
        <f>SUMIFS('ДДС месяц'!$E:$E,'ДДС месяц'!$F:$F,$A$1,'ДДС месяц'!$J:$J,$A129,'ДДС месяц'!$C:$C,H$2)</f>
        <v>0</v>
      </c>
      <c r="I129" s="31">
        <f>SUMIFS('ДДС месяц'!$E:$E,'ДДС месяц'!$F:$F,$A$1,'ДДС месяц'!$J:$J,$A129,'ДДС месяц'!$C:$C,I$2)</f>
        <v>0</v>
      </c>
      <c r="J129" s="31">
        <f>SUMIFS('ДДС месяц'!$E:$E,'ДДС месяц'!$F:$F,$A$1,'ДДС месяц'!$J:$J,$A129,'ДДС месяц'!$C:$C,J$2)</f>
        <v>0</v>
      </c>
      <c r="K129" s="31">
        <f>SUMIFS('ДДС месяц'!$E:$E,'ДДС месяц'!$F:$F,$A$1,'ДДС месяц'!$J:$J,$A129,'ДДС месяц'!$C:$C,K$2)</f>
        <v>0</v>
      </c>
      <c r="L129" s="31">
        <f>SUMIFS('ДДС месяц'!$E:$E,'ДДС месяц'!$F:$F,$A$1,'ДДС месяц'!$J:$J,$A129,'ДДС месяц'!$C:$C,L$2)</f>
        <v>0</v>
      </c>
      <c r="M129" s="31">
        <f>SUMIFS('ДДС месяц'!$E:$E,'ДДС месяц'!$F:$F,$A$1,'ДДС месяц'!$J:$J,$A129,'ДДС месяц'!$C:$C,M$2)</f>
        <v>0</v>
      </c>
    </row>
    <row r="130" hidden="1">
      <c r="A130" s="30"/>
      <c r="B130" s="31">
        <f>SUMIFS('ДДС месяц'!$E:$E,'ДДС месяц'!$F:$F,$A$1,'ДДС месяц'!$J:$J,$A130,'ДДС месяц'!$C:$C,B$2)</f>
        <v>0</v>
      </c>
      <c r="C130" s="31">
        <f>SUMIFS('ДДС месяц'!$E:$E,'ДДС месяц'!$F:$F,$A$1,'ДДС месяц'!$J:$J,$A130,'ДДС месяц'!$C:$C,C$2)</f>
        <v>0</v>
      </c>
      <c r="D130" s="31">
        <f>SUMIFS('ДДС месяц'!$E:$E,'ДДС месяц'!$F:$F,$A$1,'ДДС месяц'!$J:$J,$A130,'ДДС месяц'!$C:$C,D$2)</f>
        <v>0</v>
      </c>
      <c r="E130" s="31">
        <f>SUMIFS('ДДС месяц'!$E:$E,'ДДС месяц'!$F:$F,$A$1,'ДДС месяц'!$J:$J,$A130,'ДДС месяц'!$C:$C,E$2)</f>
        <v>0</v>
      </c>
      <c r="F130" s="31">
        <f>SUMIFS('ДДС месяц'!$E:$E,'ДДС месяц'!$F:$F,$A$1,'ДДС месяц'!$J:$J,$A130,'ДДС месяц'!$C:$C,F$2)</f>
        <v>0</v>
      </c>
      <c r="G130" s="31">
        <f>SUMIFS('ДДС месяц'!$E:$E,'ДДС месяц'!$F:$F,$A$1,'ДДС месяц'!$J:$J,$A130,'ДДС месяц'!$C:$C,G$2)</f>
        <v>0</v>
      </c>
      <c r="H130" s="31">
        <f>SUMIFS('ДДС месяц'!$E:$E,'ДДС месяц'!$F:$F,$A$1,'ДДС месяц'!$J:$J,$A130,'ДДС месяц'!$C:$C,H$2)</f>
        <v>0</v>
      </c>
      <c r="I130" s="31">
        <f>SUMIFS('ДДС месяц'!$E:$E,'ДДС месяц'!$F:$F,$A$1,'ДДС месяц'!$J:$J,$A130,'ДДС месяц'!$C:$C,I$2)</f>
        <v>0</v>
      </c>
      <c r="J130" s="31">
        <f>SUMIFS('ДДС месяц'!$E:$E,'ДДС месяц'!$F:$F,$A$1,'ДДС месяц'!$J:$J,$A130,'ДДС месяц'!$C:$C,J$2)</f>
        <v>0</v>
      </c>
      <c r="K130" s="31">
        <f>SUMIFS('ДДС месяц'!$E:$E,'ДДС месяц'!$F:$F,$A$1,'ДДС месяц'!$J:$J,$A130,'ДДС месяц'!$C:$C,K$2)</f>
        <v>0</v>
      </c>
      <c r="L130" s="31">
        <f>SUMIFS('ДДС месяц'!$E:$E,'ДДС месяц'!$F:$F,$A$1,'ДДС месяц'!$J:$J,$A130,'ДДС месяц'!$C:$C,L$2)</f>
        <v>0</v>
      </c>
      <c r="M130" s="31">
        <f>SUMIFS('ДДС месяц'!$E:$E,'ДДС месяц'!$F:$F,$A$1,'ДДС месяц'!$J:$J,$A130,'ДДС месяц'!$C:$C,M$2)</f>
        <v>0</v>
      </c>
    </row>
    <row r="131" hidden="1">
      <c r="A131" s="30"/>
      <c r="B131" s="31">
        <f>SUMIFS('ДДС месяц'!$E:$E,'ДДС месяц'!$F:$F,$A$1,'ДДС месяц'!$J:$J,$A131,'ДДС месяц'!$C:$C,B$2)</f>
        <v>0</v>
      </c>
      <c r="C131" s="31">
        <f>SUMIFS('ДДС месяц'!$E:$E,'ДДС месяц'!$F:$F,$A$1,'ДДС месяц'!$J:$J,$A131,'ДДС месяц'!$C:$C,C$2)</f>
        <v>0</v>
      </c>
      <c r="D131" s="31">
        <f>SUMIFS('ДДС месяц'!$E:$E,'ДДС месяц'!$F:$F,$A$1,'ДДС месяц'!$J:$J,$A131,'ДДС месяц'!$C:$C,D$2)</f>
        <v>0</v>
      </c>
      <c r="E131" s="31">
        <f>SUMIFS('ДДС месяц'!$E:$E,'ДДС месяц'!$F:$F,$A$1,'ДДС месяц'!$J:$J,$A131,'ДДС месяц'!$C:$C,E$2)</f>
        <v>0</v>
      </c>
      <c r="F131" s="31">
        <f>SUMIFS('ДДС месяц'!$E:$E,'ДДС месяц'!$F:$F,$A$1,'ДДС месяц'!$J:$J,$A131,'ДДС месяц'!$C:$C,F$2)</f>
        <v>0</v>
      </c>
      <c r="G131" s="31">
        <f>SUMIFS('ДДС месяц'!$E:$E,'ДДС месяц'!$F:$F,$A$1,'ДДС месяц'!$J:$J,$A131,'ДДС месяц'!$C:$C,G$2)</f>
        <v>0</v>
      </c>
      <c r="H131" s="31">
        <f>SUMIFS('ДДС месяц'!$E:$E,'ДДС месяц'!$F:$F,$A$1,'ДДС месяц'!$J:$J,$A131,'ДДС месяц'!$C:$C,H$2)</f>
        <v>0</v>
      </c>
      <c r="I131" s="31">
        <f>SUMIFS('ДДС месяц'!$E:$E,'ДДС месяц'!$F:$F,$A$1,'ДДС месяц'!$J:$J,$A131,'ДДС месяц'!$C:$C,I$2)</f>
        <v>0</v>
      </c>
      <c r="J131" s="31">
        <f>SUMIFS('ДДС месяц'!$E:$E,'ДДС месяц'!$F:$F,$A$1,'ДДС месяц'!$J:$J,$A131,'ДДС месяц'!$C:$C,J$2)</f>
        <v>0</v>
      </c>
      <c r="K131" s="31">
        <f>SUMIFS('ДДС месяц'!$E:$E,'ДДС месяц'!$F:$F,$A$1,'ДДС месяц'!$J:$J,$A131,'ДДС месяц'!$C:$C,K$2)</f>
        <v>0</v>
      </c>
      <c r="L131" s="31">
        <f>SUMIFS('ДДС месяц'!$E:$E,'ДДС месяц'!$F:$F,$A$1,'ДДС месяц'!$J:$J,$A131,'ДДС месяц'!$C:$C,L$2)</f>
        <v>0</v>
      </c>
      <c r="M131" s="31">
        <f>SUMIFS('ДДС месяц'!$E:$E,'ДДС месяц'!$F:$F,$A$1,'ДДС месяц'!$J:$J,$A131,'ДДС месяц'!$C:$C,M$2)</f>
        <v>0</v>
      </c>
    </row>
    <row r="132" hidden="1">
      <c r="A132" s="30"/>
      <c r="B132" s="31">
        <f>SUMIFS('ДДС месяц'!$E:$E,'ДДС месяц'!$F:$F,$A$1,'ДДС месяц'!$J:$J,$A132,'ДДС месяц'!$C:$C,B$2)</f>
        <v>0</v>
      </c>
      <c r="C132" s="31">
        <f>SUMIFS('ДДС месяц'!$E:$E,'ДДС месяц'!$F:$F,$A$1,'ДДС месяц'!$J:$J,$A132,'ДДС месяц'!$C:$C,C$2)</f>
        <v>0</v>
      </c>
      <c r="D132" s="31">
        <f>SUMIFS('ДДС месяц'!$E:$E,'ДДС месяц'!$F:$F,$A$1,'ДДС месяц'!$J:$J,$A132,'ДДС месяц'!$C:$C,D$2)</f>
        <v>0</v>
      </c>
      <c r="E132" s="31">
        <f>SUMIFS('ДДС месяц'!$E:$E,'ДДС месяц'!$F:$F,$A$1,'ДДС месяц'!$J:$J,$A132,'ДДС месяц'!$C:$C,E$2)</f>
        <v>0</v>
      </c>
      <c r="F132" s="31">
        <f>SUMIFS('ДДС месяц'!$E:$E,'ДДС месяц'!$F:$F,$A$1,'ДДС месяц'!$J:$J,$A132,'ДДС месяц'!$C:$C,F$2)</f>
        <v>0</v>
      </c>
      <c r="G132" s="31">
        <f>SUMIFS('ДДС месяц'!$E:$E,'ДДС месяц'!$F:$F,$A$1,'ДДС месяц'!$J:$J,$A132,'ДДС месяц'!$C:$C,G$2)</f>
        <v>0</v>
      </c>
      <c r="H132" s="31">
        <f>SUMIFS('ДДС месяц'!$E:$E,'ДДС месяц'!$F:$F,$A$1,'ДДС месяц'!$J:$J,$A132,'ДДС месяц'!$C:$C,H$2)</f>
        <v>0</v>
      </c>
      <c r="I132" s="31">
        <f>SUMIFS('ДДС месяц'!$E:$E,'ДДС месяц'!$F:$F,$A$1,'ДДС месяц'!$J:$J,$A132,'ДДС месяц'!$C:$C,I$2)</f>
        <v>0</v>
      </c>
      <c r="J132" s="31">
        <f>SUMIFS('ДДС месяц'!$E:$E,'ДДС месяц'!$F:$F,$A$1,'ДДС месяц'!$J:$J,$A132,'ДДС месяц'!$C:$C,J$2)</f>
        <v>0</v>
      </c>
      <c r="K132" s="31">
        <f>SUMIFS('ДДС месяц'!$E:$E,'ДДС месяц'!$F:$F,$A$1,'ДДС месяц'!$J:$J,$A132,'ДДС месяц'!$C:$C,K$2)</f>
        <v>0</v>
      </c>
      <c r="L132" s="31">
        <f>SUMIFS('ДДС месяц'!$E:$E,'ДДС месяц'!$F:$F,$A$1,'ДДС месяц'!$J:$J,$A132,'ДДС месяц'!$C:$C,L$2)</f>
        <v>0</v>
      </c>
      <c r="M132" s="31">
        <f>SUMIFS('ДДС месяц'!$E:$E,'ДДС месяц'!$F:$F,$A$1,'ДДС месяц'!$J:$J,$A132,'ДДС месяц'!$C:$C,M$2)</f>
        <v>0</v>
      </c>
    </row>
    <row r="133" hidden="1">
      <c r="A133" s="30"/>
      <c r="B133" s="31">
        <f>SUMIFS('ДДС месяц'!$E:$E,'ДДС месяц'!$F:$F,$A$1,'ДДС месяц'!$J:$J,$A133,'ДДС месяц'!$C:$C,B$2)</f>
        <v>0</v>
      </c>
      <c r="C133" s="31">
        <f>SUMIFS('ДДС месяц'!$E:$E,'ДДС месяц'!$F:$F,$A$1,'ДДС месяц'!$J:$J,$A133,'ДДС месяц'!$C:$C,C$2)</f>
        <v>0</v>
      </c>
      <c r="D133" s="31">
        <f>SUMIFS('ДДС месяц'!$E:$E,'ДДС месяц'!$F:$F,$A$1,'ДДС месяц'!$J:$J,$A133,'ДДС месяц'!$C:$C,D$2)</f>
        <v>0</v>
      </c>
      <c r="E133" s="31">
        <f>SUMIFS('ДДС месяц'!$E:$E,'ДДС месяц'!$F:$F,$A$1,'ДДС месяц'!$J:$J,$A133,'ДДС месяц'!$C:$C,E$2)</f>
        <v>0</v>
      </c>
      <c r="F133" s="31">
        <f>SUMIFS('ДДС месяц'!$E:$E,'ДДС месяц'!$F:$F,$A$1,'ДДС месяц'!$J:$J,$A133,'ДДС месяц'!$C:$C,F$2)</f>
        <v>0</v>
      </c>
      <c r="G133" s="31">
        <f>SUMIFS('ДДС месяц'!$E:$E,'ДДС месяц'!$F:$F,$A$1,'ДДС месяц'!$J:$J,$A133,'ДДС месяц'!$C:$C,G$2)</f>
        <v>0</v>
      </c>
      <c r="H133" s="31">
        <f>SUMIFS('ДДС месяц'!$E:$E,'ДДС месяц'!$F:$F,$A$1,'ДДС месяц'!$J:$J,$A133,'ДДС месяц'!$C:$C,H$2)</f>
        <v>0</v>
      </c>
      <c r="I133" s="31">
        <f>SUMIFS('ДДС месяц'!$E:$E,'ДДС месяц'!$F:$F,$A$1,'ДДС месяц'!$J:$J,$A133,'ДДС месяц'!$C:$C,I$2)</f>
        <v>0</v>
      </c>
      <c r="J133" s="31">
        <f>SUMIFS('ДДС месяц'!$E:$E,'ДДС месяц'!$F:$F,$A$1,'ДДС месяц'!$J:$J,$A133,'ДДС месяц'!$C:$C,J$2)</f>
        <v>0</v>
      </c>
      <c r="K133" s="31">
        <f>SUMIFS('ДДС месяц'!$E:$E,'ДДС месяц'!$F:$F,$A$1,'ДДС месяц'!$J:$J,$A133,'ДДС месяц'!$C:$C,K$2)</f>
        <v>0</v>
      </c>
      <c r="L133" s="31">
        <f>SUMIFS('ДДС месяц'!$E:$E,'ДДС месяц'!$F:$F,$A$1,'ДДС месяц'!$J:$J,$A133,'ДДС месяц'!$C:$C,L$2)</f>
        <v>0</v>
      </c>
      <c r="M133" s="31">
        <f>SUMIFS('ДДС месяц'!$E:$E,'ДДС месяц'!$F:$F,$A$1,'ДДС месяц'!$J:$J,$A133,'ДДС месяц'!$C:$C,M$2)</f>
        <v>0</v>
      </c>
    </row>
    <row r="134" hidden="1">
      <c r="A134" s="30"/>
      <c r="B134" s="31">
        <f>SUMIFS('ДДС месяц'!$E:$E,'ДДС месяц'!$F:$F,$A$1,'ДДС месяц'!$J:$J,$A134,'ДДС месяц'!$C:$C,B$2)</f>
        <v>0</v>
      </c>
      <c r="C134" s="31">
        <f>SUMIFS('ДДС месяц'!$E:$E,'ДДС месяц'!$F:$F,$A$1,'ДДС месяц'!$J:$J,$A134,'ДДС месяц'!$C:$C,C$2)</f>
        <v>0</v>
      </c>
      <c r="D134" s="31">
        <f>SUMIFS('ДДС месяц'!$E:$E,'ДДС месяц'!$F:$F,$A$1,'ДДС месяц'!$J:$J,$A134,'ДДС месяц'!$C:$C,D$2)</f>
        <v>0</v>
      </c>
      <c r="E134" s="31">
        <f>SUMIFS('ДДС месяц'!$E:$E,'ДДС месяц'!$F:$F,$A$1,'ДДС месяц'!$J:$J,$A134,'ДДС месяц'!$C:$C,E$2)</f>
        <v>0</v>
      </c>
      <c r="F134" s="31">
        <f>SUMIFS('ДДС месяц'!$E:$E,'ДДС месяц'!$F:$F,$A$1,'ДДС месяц'!$J:$J,$A134,'ДДС месяц'!$C:$C,F$2)</f>
        <v>0</v>
      </c>
      <c r="G134" s="31">
        <f>SUMIFS('ДДС месяц'!$E:$E,'ДДС месяц'!$F:$F,$A$1,'ДДС месяц'!$J:$J,$A134,'ДДС месяц'!$C:$C,G$2)</f>
        <v>0</v>
      </c>
      <c r="H134" s="31">
        <f>SUMIFS('ДДС месяц'!$E:$E,'ДДС месяц'!$F:$F,$A$1,'ДДС месяц'!$J:$J,$A134,'ДДС месяц'!$C:$C,H$2)</f>
        <v>0</v>
      </c>
      <c r="I134" s="31">
        <f>SUMIFS('ДДС месяц'!$E:$E,'ДДС месяц'!$F:$F,$A$1,'ДДС месяц'!$J:$J,$A134,'ДДС месяц'!$C:$C,I$2)</f>
        <v>0</v>
      </c>
      <c r="J134" s="31">
        <f>SUMIFS('ДДС месяц'!$E:$E,'ДДС месяц'!$F:$F,$A$1,'ДДС месяц'!$J:$J,$A134,'ДДС месяц'!$C:$C,J$2)</f>
        <v>0</v>
      </c>
      <c r="K134" s="31">
        <f>SUMIFS('ДДС месяц'!$E:$E,'ДДС месяц'!$F:$F,$A$1,'ДДС месяц'!$J:$J,$A134,'ДДС месяц'!$C:$C,K$2)</f>
        <v>0</v>
      </c>
      <c r="L134" s="31">
        <f>SUMIFS('ДДС месяц'!$E:$E,'ДДС месяц'!$F:$F,$A$1,'ДДС месяц'!$J:$J,$A134,'ДДС месяц'!$C:$C,L$2)</f>
        <v>0</v>
      </c>
      <c r="M134" s="31">
        <f>SUMIFS('ДДС месяц'!$E:$E,'ДДС месяц'!$F:$F,$A$1,'ДДС месяц'!$J:$J,$A134,'ДДС месяц'!$C:$C,M$2)</f>
        <v>0</v>
      </c>
    </row>
    <row r="135" hidden="1">
      <c r="A135" s="30"/>
      <c r="B135" s="31">
        <f>SUMIFS('ДДС месяц'!$E:$E,'ДДС месяц'!$F:$F,$A$1,'ДДС месяц'!$J:$J,$A135,'ДДС месяц'!$C:$C,B$2)</f>
        <v>0</v>
      </c>
      <c r="C135" s="31">
        <f>SUMIFS('ДДС месяц'!$E:$E,'ДДС месяц'!$F:$F,$A$1,'ДДС месяц'!$J:$J,$A135,'ДДС месяц'!$C:$C,C$2)</f>
        <v>0</v>
      </c>
      <c r="D135" s="31">
        <f>SUMIFS('ДДС месяц'!$E:$E,'ДДС месяц'!$F:$F,$A$1,'ДДС месяц'!$J:$J,$A135,'ДДС месяц'!$C:$C,D$2)</f>
        <v>0</v>
      </c>
      <c r="E135" s="31">
        <f>SUMIFS('ДДС месяц'!$E:$E,'ДДС месяц'!$F:$F,$A$1,'ДДС месяц'!$J:$J,$A135,'ДДС месяц'!$C:$C,E$2)</f>
        <v>0</v>
      </c>
      <c r="F135" s="31">
        <f>SUMIFS('ДДС месяц'!$E:$E,'ДДС месяц'!$F:$F,$A$1,'ДДС месяц'!$J:$J,$A135,'ДДС месяц'!$C:$C,F$2)</f>
        <v>0</v>
      </c>
      <c r="G135" s="31">
        <f>SUMIFS('ДДС месяц'!$E:$E,'ДДС месяц'!$F:$F,$A$1,'ДДС месяц'!$J:$J,$A135,'ДДС месяц'!$C:$C,G$2)</f>
        <v>0</v>
      </c>
      <c r="H135" s="31">
        <f>SUMIFS('ДДС месяц'!$E:$E,'ДДС месяц'!$F:$F,$A$1,'ДДС месяц'!$J:$J,$A135,'ДДС месяц'!$C:$C,H$2)</f>
        <v>0</v>
      </c>
      <c r="I135" s="31">
        <f>SUMIFS('ДДС месяц'!$E:$E,'ДДС месяц'!$F:$F,$A$1,'ДДС месяц'!$J:$J,$A135,'ДДС месяц'!$C:$C,I$2)</f>
        <v>0</v>
      </c>
      <c r="J135" s="31">
        <f>SUMIFS('ДДС месяц'!$E:$E,'ДДС месяц'!$F:$F,$A$1,'ДДС месяц'!$J:$J,$A135,'ДДС месяц'!$C:$C,J$2)</f>
        <v>0</v>
      </c>
      <c r="K135" s="31">
        <f>SUMIFS('ДДС месяц'!$E:$E,'ДДС месяц'!$F:$F,$A$1,'ДДС месяц'!$J:$J,$A135,'ДДС месяц'!$C:$C,K$2)</f>
        <v>0</v>
      </c>
      <c r="L135" s="31">
        <f>SUMIFS('ДДС месяц'!$E:$E,'ДДС месяц'!$F:$F,$A$1,'ДДС месяц'!$J:$J,$A135,'ДДС месяц'!$C:$C,L$2)</f>
        <v>0</v>
      </c>
      <c r="M135" s="31">
        <f>SUMIFS('ДДС месяц'!$E:$E,'ДДС месяц'!$F:$F,$A$1,'ДДС месяц'!$J:$J,$A135,'ДДС месяц'!$C:$C,M$2)</f>
        <v>0</v>
      </c>
    </row>
    <row r="136" hidden="1">
      <c r="A136" s="30"/>
      <c r="B136" s="31">
        <f>SUMIFS('ДДС месяц'!$E:$E,'ДДС месяц'!$F:$F,$A$1,'ДДС месяц'!$J:$J,$A136,'ДДС месяц'!$C:$C,B$2)</f>
        <v>0</v>
      </c>
      <c r="C136" s="31">
        <f>SUMIFS('ДДС месяц'!$E:$E,'ДДС месяц'!$F:$F,$A$1,'ДДС месяц'!$J:$J,$A136,'ДДС месяц'!$C:$C,C$2)</f>
        <v>0</v>
      </c>
      <c r="D136" s="31">
        <f>SUMIFS('ДДС месяц'!$E:$E,'ДДС месяц'!$F:$F,$A$1,'ДДС месяц'!$J:$J,$A136,'ДДС месяц'!$C:$C,D$2)</f>
        <v>0</v>
      </c>
      <c r="E136" s="31">
        <f>SUMIFS('ДДС месяц'!$E:$E,'ДДС месяц'!$F:$F,$A$1,'ДДС месяц'!$J:$J,$A136,'ДДС месяц'!$C:$C,E$2)</f>
        <v>0</v>
      </c>
      <c r="F136" s="31">
        <f>SUMIFS('ДДС месяц'!$E:$E,'ДДС месяц'!$F:$F,$A$1,'ДДС месяц'!$J:$J,$A136,'ДДС месяц'!$C:$C,F$2)</f>
        <v>0</v>
      </c>
      <c r="G136" s="31">
        <f>SUMIFS('ДДС месяц'!$E:$E,'ДДС месяц'!$F:$F,$A$1,'ДДС месяц'!$J:$J,$A136,'ДДС месяц'!$C:$C,G$2)</f>
        <v>0</v>
      </c>
      <c r="H136" s="31">
        <f>SUMIFS('ДДС месяц'!$E:$E,'ДДС месяц'!$F:$F,$A$1,'ДДС месяц'!$J:$J,$A136,'ДДС месяц'!$C:$C,H$2)</f>
        <v>0</v>
      </c>
      <c r="I136" s="31">
        <f>SUMIFS('ДДС месяц'!$E:$E,'ДДС месяц'!$F:$F,$A$1,'ДДС месяц'!$J:$J,$A136,'ДДС месяц'!$C:$C,I$2)</f>
        <v>0</v>
      </c>
      <c r="J136" s="31">
        <f>SUMIFS('ДДС месяц'!$E:$E,'ДДС месяц'!$F:$F,$A$1,'ДДС месяц'!$J:$J,$A136,'ДДС месяц'!$C:$C,J$2)</f>
        <v>0</v>
      </c>
      <c r="K136" s="31">
        <f>SUMIFS('ДДС месяц'!$E:$E,'ДДС месяц'!$F:$F,$A$1,'ДДС месяц'!$J:$J,$A136,'ДДС месяц'!$C:$C,K$2)</f>
        <v>0</v>
      </c>
      <c r="L136" s="31">
        <f>SUMIFS('ДДС месяц'!$E:$E,'ДДС месяц'!$F:$F,$A$1,'ДДС месяц'!$J:$J,$A136,'ДДС месяц'!$C:$C,L$2)</f>
        <v>0</v>
      </c>
      <c r="M136" s="31">
        <f>SUMIFS('ДДС месяц'!$E:$E,'ДДС месяц'!$F:$F,$A$1,'ДДС месяц'!$J:$J,$A136,'ДДС месяц'!$C:$C,M$2)</f>
        <v>0</v>
      </c>
    </row>
    <row r="137" hidden="1">
      <c r="A137" s="30"/>
      <c r="B137" s="31">
        <f>SUMIFS('ДДС месяц'!$E:$E,'ДДС месяц'!$F:$F,$A$1,'ДДС месяц'!$J:$J,$A137,'ДДС месяц'!$C:$C,B$2)</f>
        <v>0</v>
      </c>
      <c r="C137" s="31">
        <f>SUMIFS('ДДС месяц'!$E:$E,'ДДС месяц'!$F:$F,$A$1,'ДДС месяц'!$J:$J,$A137,'ДДС месяц'!$C:$C,C$2)</f>
        <v>0</v>
      </c>
      <c r="D137" s="31">
        <f>SUMIFS('ДДС месяц'!$E:$E,'ДДС месяц'!$F:$F,$A$1,'ДДС месяц'!$J:$J,$A137,'ДДС месяц'!$C:$C,D$2)</f>
        <v>0</v>
      </c>
      <c r="E137" s="31">
        <f>SUMIFS('ДДС месяц'!$E:$E,'ДДС месяц'!$F:$F,$A$1,'ДДС месяц'!$J:$J,$A137,'ДДС месяц'!$C:$C,E$2)</f>
        <v>0</v>
      </c>
      <c r="F137" s="31">
        <f>SUMIFS('ДДС месяц'!$E:$E,'ДДС месяц'!$F:$F,$A$1,'ДДС месяц'!$J:$J,$A137,'ДДС месяц'!$C:$C,F$2)</f>
        <v>0</v>
      </c>
      <c r="G137" s="31">
        <f>SUMIFS('ДДС месяц'!$E:$E,'ДДС месяц'!$F:$F,$A$1,'ДДС месяц'!$J:$J,$A137,'ДДС месяц'!$C:$C,G$2)</f>
        <v>0</v>
      </c>
      <c r="H137" s="31">
        <f>SUMIFS('ДДС месяц'!$E:$E,'ДДС месяц'!$F:$F,$A$1,'ДДС месяц'!$J:$J,$A137,'ДДС месяц'!$C:$C,H$2)</f>
        <v>0</v>
      </c>
      <c r="I137" s="31">
        <f>SUMIFS('ДДС месяц'!$E:$E,'ДДС месяц'!$F:$F,$A$1,'ДДС месяц'!$J:$J,$A137,'ДДС месяц'!$C:$C,I$2)</f>
        <v>0</v>
      </c>
      <c r="J137" s="31">
        <f>SUMIFS('ДДС месяц'!$E:$E,'ДДС месяц'!$F:$F,$A$1,'ДДС месяц'!$J:$J,$A137,'ДДС месяц'!$C:$C,J$2)</f>
        <v>0</v>
      </c>
      <c r="K137" s="31">
        <f>SUMIFS('ДДС месяц'!$E:$E,'ДДС месяц'!$F:$F,$A$1,'ДДС месяц'!$J:$J,$A137,'ДДС месяц'!$C:$C,K$2)</f>
        <v>0</v>
      </c>
      <c r="L137" s="31">
        <f>SUMIFS('ДДС месяц'!$E:$E,'ДДС месяц'!$F:$F,$A$1,'ДДС месяц'!$J:$J,$A137,'ДДС месяц'!$C:$C,L$2)</f>
        <v>0</v>
      </c>
      <c r="M137" s="31">
        <f>SUMIFS('ДДС месяц'!$E:$E,'ДДС месяц'!$F:$F,$A$1,'ДДС месяц'!$J:$J,$A137,'ДДС месяц'!$C:$C,M$2)</f>
        <v>0</v>
      </c>
    </row>
    <row r="138" hidden="1">
      <c r="A138" s="30"/>
      <c r="B138" s="31">
        <f>SUMIFS('ДДС месяц'!$E:$E,'ДДС месяц'!$F:$F,$A$1,'ДДС месяц'!$J:$J,$A138,'ДДС месяц'!$C:$C,B$2)</f>
        <v>0</v>
      </c>
      <c r="C138" s="31">
        <f>SUMIFS('ДДС месяц'!$E:$E,'ДДС месяц'!$F:$F,$A$1,'ДДС месяц'!$J:$J,$A138,'ДДС месяц'!$C:$C,C$2)</f>
        <v>0</v>
      </c>
      <c r="D138" s="31">
        <f>SUMIFS('ДДС месяц'!$E:$E,'ДДС месяц'!$F:$F,$A$1,'ДДС месяц'!$J:$J,$A138,'ДДС месяц'!$C:$C,D$2)</f>
        <v>0</v>
      </c>
      <c r="E138" s="31">
        <f>SUMIFS('ДДС месяц'!$E:$E,'ДДС месяц'!$F:$F,$A$1,'ДДС месяц'!$J:$J,$A138,'ДДС месяц'!$C:$C,E$2)</f>
        <v>0</v>
      </c>
      <c r="F138" s="31">
        <f>SUMIFS('ДДС месяц'!$E:$E,'ДДС месяц'!$F:$F,$A$1,'ДДС месяц'!$J:$J,$A138,'ДДС месяц'!$C:$C,F$2)</f>
        <v>0</v>
      </c>
      <c r="G138" s="31">
        <f>SUMIFS('ДДС месяц'!$E:$E,'ДДС месяц'!$F:$F,$A$1,'ДДС месяц'!$J:$J,$A138,'ДДС месяц'!$C:$C,G$2)</f>
        <v>0</v>
      </c>
      <c r="H138" s="31">
        <f>SUMIFS('ДДС месяц'!$E:$E,'ДДС месяц'!$F:$F,$A$1,'ДДС месяц'!$J:$J,$A138,'ДДС месяц'!$C:$C,H$2)</f>
        <v>0</v>
      </c>
      <c r="I138" s="31">
        <f>SUMIFS('ДДС месяц'!$E:$E,'ДДС месяц'!$F:$F,$A$1,'ДДС месяц'!$J:$J,$A138,'ДДС месяц'!$C:$C,I$2)</f>
        <v>0</v>
      </c>
      <c r="J138" s="31">
        <f>SUMIFS('ДДС месяц'!$E:$E,'ДДС месяц'!$F:$F,$A$1,'ДДС месяц'!$J:$J,$A138,'ДДС месяц'!$C:$C,J$2)</f>
        <v>0</v>
      </c>
      <c r="K138" s="31">
        <f>SUMIFS('ДДС месяц'!$E:$E,'ДДС месяц'!$F:$F,$A$1,'ДДС месяц'!$J:$J,$A138,'ДДС месяц'!$C:$C,K$2)</f>
        <v>0</v>
      </c>
      <c r="L138" s="31">
        <f>SUMIFS('ДДС месяц'!$E:$E,'ДДС месяц'!$F:$F,$A$1,'ДДС месяц'!$J:$J,$A138,'ДДС месяц'!$C:$C,L$2)</f>
        <v>0</v>
      </c>
      <c r="M138" s="31">
        <f>SUMIFS('ДДС месяц'!$E:$E,'ДДС месяц'!$F:$F,$A$1,'ДДС месяц'!$J:$J,$A138,'ДДС месяц'!$C:$C,M$2)</f>
        <v>0</v>
      </c>
    </row>
    <row r="139" hidden="1">
      <c r="A139" s="30"/>
      <c r="B139" s="31">
        <f>SUMIFS('ДДС месяц'!$E:$E,'ДДС месяц'!$F:$F,$A$1,'ДДС месяц'!$J:$J,$A139,'ДДС месяц'!$C:$C,B$2)</f>
        <v>0</v>
      </c>
      <c r="C139" s="31">
        <f>SUMIFS('ДДС месяц'!$E:$E,'ДДС месяц'!$F:$F,$A$1,'ДДС месяц'!$J:$J,$A139,'ДДС месяц'!$C:$C,C$2)</f>
        <v>0</v>
      </c>
      <c r="D139" s="31">
        <f>SUMIFS('ДДС месяц'!$E:$E,'ДДС месяц'!$F:$F,$A$1,'ДДС месяц'!$J:$J,$A139,'ДДС месяц'!$C:$C,D$2)</f>
        <v>0</v>
      </c>
      <c r="E139" s="31">
        <f>SUMIFS('ДДС месяц'!$E:$E,'ДДС месяц'!$F:$F,$A$1,'ДДС месяц'!$J:$J,$A139,'ДДС месяц'!$C:$C,E$2)</f>
        <v>0</v>
      </c>
      <c r="F139" s="31">
        <f>SUMIFS('ДДС месяц'!$E:$E,'ДДС месяц'!$F:$F,$A$1,'ДДС месяц'!$J:$J,$A139,'ДДС месяц'!$C:$C,F$2)</f>
        <v>0</v>
      </c>
      <c r="G139" s="31">
        <f>SUMIFS('ДДС месяц'!$E:$E,'ДДС месяц'!$F:$F,$A$1,'ДДС месяц'!$J:$J,$A139,'ДДС месяц'!$C:$C,G$2)</f>
        <v>0</v>
      </c>
      <c r="H139" s="31">
        <f>SUMIFS('ДДС месяц'!$E:$E,'ДДС месяц'!$F:$F,$A$1,'ДДС месяц'!$J:$J,$A139,'ДДС месяц'!$C:$C,H$2)</f>
        <v>0</v>
      </c>
      <c r="I139" s="31">
        <f>SUMIFS('ДДС месяц'!$E:$E,'ДДС месяц'!$F:$F,$A$1,'ДДС месяц'!$J:$J,$A139,'ДДС месяц'!$C:$C,I$2)</f>
        <v>0</v>
      </c>
      <c r="J139" s="31">
        <f>SUMIFS('ДДС месяц'!$E:$E,'ДДС месяц'!$F:$F,$A$1,'ДДС месяц'!$J:$J,$A139,'ДДС месяц'!$C:$C,J$2)</f>
        <v>0</v>
      </c>
      <c r="K139" s="31">
        <f>SUMIFS('ДДС месяц'!$E:$E,'ДДС месяц'!$F:$F,$A$1,'ДДС месяц'!$J:$J,$A139,'ДДС месяц'!$C:$C,K$2)</f>
        <v>0</v>
      </c>
      <c r="L139" s="31">
        <f>SUMIFS('ДДС месяц'!$E:$E,'ДДС месяц'!$F:$F,$A$1,'ДДС месяц'!$J:$J,$A139,'ДДС месяц'!$C:$C,L$2)</f>
        <v>0</v>
      </c>
      <c r="M139" s="31">
        <f>SUMIFS('ДДС месяц'!$E:$E,'ДДС месяц'!$F:$F,$A$1,'ДДС месяц'!$J:$J,$A139,'ДДС месяц'!$C:$C,M$2)</f>
        <v>0</v>
      </c>
    </row>
    <row r="140" hidden="1">
      <c r="A140" s="30"/>
      <c r="B140" s="31">
        <f>SUMIFS('ДДС месяц'!$E:$E,'ДДС месяц'!$F:$F,$A$1,'ДДС месяц'!$J:$J,$A140,'ДДС месяц'!$C:$C,B$2)</f>
        <v>0</v>
      </c>
      <c r="C140" s="31">
        <f>SUMIFS('ДДС месяц'!$E:$E,'ДДС месяц'!$F:$F,$A$1,'ДДС месяц'!$J:$J,$A140,'ДДС месяц'!$C:$C,C$2)</f>
        <v>0</v>
      </c>
      <c r="D140" s="31">
        <f>SUMIFS('ДДС месяц'!$E:$E,'ДДС месяц'!$F:$F,$A$1,'ДДС месяц'!$J:$J,$A140,'ДДС месяц'!$C:$C,D$2)</f>
        <v>0</v>
      </c>
      <c r="E140" s="31">
        <f>SUMIFS('ДДС месяц'!$E:$E,'ДДС месяц'!$F:$F,$A$1,'ДДС месяц'!$J:$J,$A140,'ДДС месяц'!$C:$C,E$2)</f>
        <v>0</v>
      </c>
      <c r="F140" s="31">
        <f>SUMIFS('ДДС месяц'!$E:$E,'ДДС месяц'!$F:$F,$A$1,'ДДС месяц'!$J:$J,$A140,'ДДС месяц'!$C:$C,F$2)</f>
        <v>0</v>
      </c>
      <c r="G140" s="31">
        <f>SUMIFS('ДДС месяц'!$E:$E,'ДДС месяц'!$F:$F,$A$1,'ДДС месяц'!$J:$J,$A140,'ДДС месяц'!$C:$C,G$2)</f>
        <v>0</v>
      </c>
      <c r="H140" s="31">
        <f>SUMIFS('ДДС месяц'!$E:$E,'ДДС месяц'!$F:$F,$A$1,'ДДС месяц'!$J:$J,$A140,'ДДС месяц'!$C:$C,H$2)</f>
        <v>0</v>
      </c>
      <c r="I140" s="31">
        <f>SUMIFS('ДДС месяц'!$E:$E,'ДДС месяц'!$F:$F,$A$1,'ДДС месяц'!$J:$J,$A140,'ДДС месяц'!$C:$C,I$2)</f>
        <v>0</v>
      </c>
      <c r="J140" s="31">
        <f>SUMIFS('ДДС месяц'!$E:$E,'ДДС месяц'!$F:$F,$A$1,'ДДС месяц'!$J:$J,$A140,'ДДС месяц'!$C:$C,J$2)</f>
        <v>0</v>
      </c>
      <c r="K140" s="31">
        <f>SUMIFS('ДДС месяц'!$E:$E,'ДДС месяц'!$F:$F,$A$1,'ДДС месяц'!$J:$J,$A140,'ДДС месяц'!$C:$C,K$2)</f>
        <v>0</v>
      </c>
      <c r="L140" s="31">
        <f>SUMIFS('ДДС месяц'!$E:$E,'ДДС месяц'!$F:$F,$A$1,'ДДС месяц'!$J:$J,$A140,'ДДС месяц'!$C:$C,L$2)</f>
        <v>0</v>
      </c>
      <c r="M140" s="31">
        <f>SUMIFS('ДДС месяц'!$E:$E,'ДДС месяц'!$F:$F,$A$1,'ДДС месяц'!$J:$J,$A140,'ДДС месяц'!$C:$C,M$2)</f>
        <v>0</v>
      </c>
    </row>
    <row r="141" hidden="1">
      <c r="A141" s="30"/>
      <c r="B141" s="31">
        <f>SUMIFS('ДДС месяц'!$E:$E,'ДДС месяц'!$F:$F,$A$1,'ДДС месяц'!$J:$J,$A141,'ДДС месяц'!$C:$C,B$2)</f>
        <v>0</v>
      </c>
      <c r="C141" s="31">
        <f>SUMIFS('ДДС месяц'!$E:$E,'ДДС месяц'!$F:$F,$A$1,'ДДС месяц'!$J:$J,$A141,'ДДС месяц'!$C:$C,C$2)</f>
        <v>0</v>
      </c>
      <c r="D141" s="31">
        <f>SUMIFS('ДДС месяц'!$E:$E,'ДДС месяц'!$F:$F,$A$1,'ДДС месяц'!$J:$J,$A141,'ДДС месяц'!$C:$C,D$2)</f>
        <v>0</v>
      </c>
      <c r="E141" s="31">
        <f>SUMIFS('ДДС месяц'!$E:$E,'ДДС месяц'!$F:$F,$A$1,'ДДС месяц'!$J:$J,$A141,'ДДС месяц'!$C:$C,E$2)</f>
        <v>0</v>
      </c>
      <c r="F141" s="31">
        <f>SUMIFS('ДДС месяц'!$E:$E,'ДДС месяц'!$F:$F,$A$1,'ДДС месяц'!$J:$J,$A141,'ДДС месяц'!$C:$C,F$2)</f>
        <v>0</v>
      </c>
      <c r="G141" s="31">
        <f>SUMIFS('ДДС месяц'!$E:$E,'ДДС месяц'!$F:$F,$A$1,'ДДС месяц'!$J:$J,$A141,'ДДС месяц'!$C:$C,G$2)</f>
        <v>0</v>
      </c>
      <c r="H141" s="31">
        <f>SUMIFS('ДДС месяц'!$E:$E,'ДДС месяц'!$F:$F,$A$1,'ДДС месяц'!$J:$J,$A141,'ДДС месяц'!$C:$C,H$2)</f>
        <v>0</v>
      </c>
      <c r="I141" s="31">
        <f>SUMIFS('ДДС месяц'!$E:$E,'ДДС месяц'!$F:$F,$A$1,'ДДС месяц'!$J:$J,$A141,'ДДС месяц'!$C:$C,I$2)</f>
        <v>0</v>
      </c>
      <c r="J141" s="31">
        <f>SUMIFS('ДДС месяц'!$E:$E,'ДДС месяц'!$F:$F,$A$1,'ДДС месяц'!$J:$J,$A141,'ДДС месяц'!$C:$C,J$2)</f>
        <v>0</v>
      </c>
      <c r="K141" s="31">
        <f>SUMIFS('ДДС месяц'!$E:$E,'ДДС месяц'!$F:$F,$A$1,'ДДС месяц'!$J:$J,$A141,'ДДС месяц'!$C:$C,K$2)</f>
        <v>0</v>
      </c>
      <c r="L141" s="31">
        <f>SUMIFS('ДДС месяц'!$E:$E,'ДДС месяц'!$F:$F,$A$1,'ДДС месяц'!$J:$J,$A141,'ДДС месяц'!$C:$C,L$2)</f>
        <v>0</v>
      </c>
      <c r="M141" s="31">
        <f>SUMIFS('ДДС месяц'!$E:$E,'ДДС месяц'!$F:$F,$A$1,'ДДС месяц'!$J:$J,$A141,'ДДС месяц'!$C:$C,M$2)</f>
        <v>0</v>
      </c>
    </row>
    <row r="142" hidden="1">
      <c r="A142" s="30"/>
      <c r="B142" s="31">
        <f>SUMIFS('ДДС месяц'!$E:$E,'ДДС месяц'!$F:$F,$A$1,'ДДС месяц'!$J:$J,$A142,'ДДС месяц'!$C:$C,B$2)</f>
        <v>0</v>
      </c>
      <c r="C142" s="31">
        <f>SUMIFS('ДДС месяц'!$E:$E,'ДДС месяц'!$F:$F,$A$1,'ДДС месяц'!$J:$J,$A142,'ДДС месяц'!$C:$C,C$2)</f>
        <v>0</v>
      </c>
      <c r="D142" s="31">
        <f>SUMIFS('ДДС месяц'!$E:$E,'ДДС месяц'!$F:$F,$A$1,'ДДС месяц'!$J:$J,$A142,'ДДС месяц'!$C:$C,D$2)</f>
        <v>0</v>
      </c>
      <c r="E142" s="31">
        <f>SUMIFS('ДДС месяц'!$E:$E,'ДДС месяц'!$F:$F,$A$1,'ДДС месяц'!$J:$J,$A142,'ДДС месяц'!$C:$C,E$2)</f>
        <v>0</v>
      </c>
      <c r="F142" s="31">
        <f>SUMIFS('ДДС месяц'!$E:$E,'ДДС месяц'!$F:$F,$A$1,'ДДС месяц'!$J:$J,$A142,'ДДС месяц'!$C:$C,F$2)</f>
        <v>0</v>
      </c>
      <c r="G142" s="31">
        <f>SUMIFS('ДДС месяц'!$E:$E,'ДДС месяц'!$F:$F,$A$1,'ДДС месяц'!$J:$J,$A142,'ДДС месяц'!$C:$C,G$2)</f>
        <v>0</v>
      </c>
      <c r="H142" s="31">
        <f>SUMIFS('ДДС месяц'!$E:$E,'ДДС месяц'!$F:$F,$A$1,'ДДС месяц'!$J:$J,$A142,'ДДС месяц'!$C:$C,H$2)</f>
        <v>0</v>
      </c>
      <c r="I142" s="31">
        <f>SUMIFS('ДДС месяц'!$E:$E,'ДДС месяц'!$F:$F,$A$1,'ДДС месяц'!$J:$J,$A142,'ДДС месяц'!$C:$C,I$2)</f>
        <v>0</v>
      </c>
      <c r="J142" s="31">
        <f>SUMIFS('ДДС месяц'!$E:$E,'ДДС месяц'!$F:$F,$A$1,'ДДС месяц'!$J:$J,$A142,'ДДС месяц'!$C:$C,J$2)</f>
        <v>0</v>
      </c>
      <c r="K142" s="31">
        <f>SUMIFS('ДДС месяц'!$E:$E,'ДДС месяц'!$F:$F,$A$1,'ДДС месяц'!$J:$J,$A142,'ДДС месяц'!$C:$C,K$2)</f>
        <v>0</v>
      </c>
      <c r="L142" s="31">
        <f>SUMIFS('ДДС месяц'!$E:$E,'ДДС месяц'!$F:$F,$A$1,'ДДС месяц'!$J:$J,$A142,'ДДС месяц'!$C:$C,L$2)</f>
        <v>0</v>
      </c>
      <c r="M142" s="31">
        <f>SUMIFS('ДДС месяц'!$E:$E,'ДДС месяц'!$F:$F,$A$1,'ДДС месяц'!$J:$J,$A142,'ДДС месяц'!$C:$C,M$2)</f>
        <v>0</v>
      </c>
    </row>
    <row r="143" hidden="1">
      <c r="A143" s="30"/>
      <c r="B143" s="31">
        <f>SUMIFS('ДДС месяц'!$E:$E,'ДДС месяц'!$F:$F,$A$1,'ДДС месяц'!$J:$J,$A143,'ДДС месяц'!$C:$C,B$2)</f>
        <v>0</v>
      </c>
      <c r="C143" s="31">
        <f>SUMIFS('ДДС месяц'!$E:$E,'ДДС месяц'!$F:$F,$A$1,'ДДС месяц'!$J:$J,$A143,'ДДС месяц'!$C:$C,C$2)</f>
        <v>0</v>
      </c>
      <c r="D143" s="31">
        <f>SUMIFS('ДДС месяц'!$E:$E,'ДДС месяц'!$F:$F,$A$1,'ДДС месяц'!$J:$J,$A143,'ДДС месяц'!$C:$C,D$2)</f>
        <v>0</v>
      </c>
      <c r="E143" s="31">
        <f>SUMIFS('ДДС месяц'!$E:$E,'ДДС месяц'!$F:$F,$A$1,'ДДС месяц'!$J:$J,$A143,'ДДС месяц'!$C:$C,E$2)</f>
        <v>0</v>
      </c>
      <c r="F143" s="31">
        <f>SUMIFS('ДДС месяц'!$E:$E,'ДДС месяц'!$F:$F,$A$1,'ДДС месяц'!$J:$J,$A143,'ДДС месяц'!$C:$C,F$2)</f>
        <v>0</v>
      </c>
      <c r="G143" s="31">
        <f>SUMIFS('ДДС месяц'!$E:$E,'ДДС месяц'!$F:$F,$A$1,'ДДС месяц'!$J:$J,$A143,'ДДС месяц'!$C:$C,G$2)</f>
        <v>0</v>
      </c>
      <c r="H143" s="31">
        <f>SUMIFS('ДДС месяц'!$E:$E,'ДДС месяц'!$F:$F,$A$1,'ДДС месяц'!$J:$J,$A143,'ДДС месяц'!$C:$C,H$2)</f>
        <v>0</v>
      </c>
      <c r="I143" s="31">
        <f>SUMIFS('ДДС месяц'!$E:$E,'ДДС месяц'!$F:$F,$A$1,'ДДС месяц'!$J:$J,$A143,'ДДС месяц'!$C:$C,I$2)</f>
        <v>0</v>
      </c>
      <c r="J143" s="31">
        <f>SUMIFS('ДДС месяц'!$E:$E,'ДДС месяц'!$F:$F,$A$1,'ДДС месяц'!$J:$J,$A143,'ДДС месяц'!$C:$C,J$2)</f>
        <v>0</v>
      </c>
      <c r="K143" s="31">
        <f>SUMIFS('ДДС месяц'!$E:$E,'ДДС месяц'!$F:$F,$A$1,'ДДС месяц'!$J:$J,$A143,'ДДС месяц'!$C:$C,K$2)</f>
        <v>0</v>
      </c>
      <c r="L143" s="31">
        <f>SUMIFS('ДДС месяц'!$E:$E,'ДДС месяц'!$F:$F,$A$1,'ДДС месяц'!$J:$J,$A143,'ДДС месяц'!$C:$C,L$2)</f>
        <v>0</v>
      </c>
      <c r="M143" s="31">
        <f>SUMIFS('ДДС месяц'!$E:$E,'ДДС месяц'!$F:$F,$A$1,'ДДС месяц'!$J:$J,$A143,'ДДС месяц'!$C:$C,M$2)</f>
        <v>0</v>
      </c>
    </row>
    <row r="144" hidden="1">
      <c r="A144" s="30"/>
      <c r="B144" s="31">
        <f>SUMIFS('ДДС месяц'!$E:$E,'ДДС месяц'!$F:$F,$A$1,'ДДС месяц'!$J:$J,$A144,'ДДС месяц'!$C:$C,B$2)</f>
        <v>0</v>
      </c>
      <c r="C144" s="31">
        <f>SUMIFS('ДДС месяц'!$E:$E,'ДДС месяц'!$F:$F,$A$1,'ДДС месяц'!$J:$J,$A144,'ДДС месяц'!$C:$C,C$2)</f>
        <v>0</v>
      </c>
      <c r="D144" s="31">
        <f>SUMIFS('ДДС месяц'!$E:$E,'ДДС месяц'!$F:$F,$A$1,'ДДС месяц'!$J:$J,$A144,'ДДС месяц'!$C:$C,D$2)</f>
        <v>0</v>
      </c>
      <c r="E144" s="31">
        <f>SUMIFS('ДДС месяц'!$E:$E,'ДДС месяц'!$F:$F,$A$1,'ДДС месяц'!$J:$J,$A144,'ДДС месяц'!$C:$C,E$2)</f>
        <v>0</v>
      </c>
      <c r="F144" s="31">
        <f>SUMIFS('ДДС месяц'!$E:$E,'ДДС месяц'!$F:$F,$A$1,'ДДС месяц'!$J:$J,$A144,'ДДС месяц'!$C:$C,F$2)</f>
        <v>0</v>
      </c>
      <c r="G144" s="31">
        <f>SUMIFS('ДДС месяц'!$E:$E,'ДДС месяц'!$F:$F,$A$1,'ДДС месяц'!$J:$J,$A144,'ДДС месяц'!$C:$C,G$2)</f>
        <v>0</v>
      </c>
      <c r="H144" s="31">
        <f>SUMIFS('ДДС месяц'!$E:$E,'ДДС месяц'!$F:$F,$A$1,'ДДС месяц'!$J:$J,$A144,'ДДС месяц'!$C:$C,H$2)</f>
        <v>0</v>
      </c>
      <c r="I144" s="31">
        <f>SUMIFS('ДДС месяц'!$E:$E,'ДДС месяц'!$F:$F,$A$1,'ДДС месяц'!$J:$J,$A144,'ДДС месяц'!$C:$C,I$2)</f>
        <v>0</v>
      </c>
      <c r="J144" s="31">
        <f>SUMIFS('ДДС месяц'!$E:$E,'ДДС месяц'!$F:$F,$A$1,'ДДС месяц'!$J:$J,$A144,'ДДС месяц'!$C:$C,J$2)</f>
        <v>0</v>
      </c>
      <c r="K144" s="31">
        <f>SUMIFS('ДДС месяц'!$E:$E,'ДДС месяц'!$F:$F,$A$1,'ДДС месяц'!$J:$J,$A144,'ДДС месяц'!$C:$C,K$2)</f>
        <v>0</v>
      </c>
      <c r="L144" s="31">
        <f>SUMIFS('ДДС месяц'!$E:$E,'ДДС месяц'!$F:$F,$A$1,'ДДС месяц'!$J:$J,$A144,'ДДС месяц'!$C:$C,L$2)</f>
        <v>0</v>
      </c>
      <c r="M144" s="31">
        <f>SUMIFS('ДДС месяц'!$E:$E,'ДДС месяц'!$F:$F,$A$1,'ДДС месяц'!$J:$J,$A144,'ДДС месяц'!$C:$C,M$2)</f>
        <v>0</v>
      </c>
    </row>
    <row r="145" hidden="1">
      <c r="A145" s="30"/>
      <c r="B145" s="31">
        <f>SUMIFS('ДДС месяц'!$E:$E,'ДДС месяц'!$F:$F,$A$1,'ДДС месяц'!$J:$J,$A145,'ДДС месяц'!$C:$C,B$2)</f>
        <v>0</v>
      </c>
      <c r="C145" s="31">
        <f>SUMIFS('ДДС месяц'!$E:$E,'ДДС месяц'!$F:$F,$A$1,'ДДС месяц'!$J:$J,$A145,'ДДС месяц'!$C:$C,C$2)</f>
        <v>0</v>
      </c>
      <c r="D145" s="31">
        <f>SUMIFS('ДДС месяц'!$E:$E,'ДДС месяц'!$F:$F,$A$1,'ДДС месяц'!$J:$J,$A145,'ДДС месяц'!$C:$C,D$2)</f>
        <v>0</v>
      </c>
      <c r="E145" s="31">
        <f>SUMIFS('ДДС месяц'!$E:$E,'ДДС месяц'!$F:$F,$A$1,'ДДС месяц'!$J:$J,$A145,'ДДС месяц'!$C:$C,E$2)</f>
        <v>0</v>
      </c>
      <c r="F145" s="31">
        <f>SUMIFS('ДДС месяц'!$E:$E,'ДДС месяц'!$F:$F,$A$1,'ДДС месяц'!$J:$J,$A145,'ДДС месяц'!$C:$C,F$2)</f>
        <v>0</v>
      </c>
      <c r="G145" s="31">
        <f>SUMIFS('ДДС месяц'!$E:$E,'ДДС месяц'!$F:$F,$A$1,'ДДС месяц'!$J:$J,$A145,'ДДС месяц'!$C:$C,G$2)</f>
        <v>0</v>
      </c>
      <c r="H145" s="31">
        <f>SUMIFS('ДДС месяц'!$E:$E,'ДДС месяц'!$F:$F,$A$1,'ДДС месяц'!$J:$J,$A145,'ДДС месяц'!$C:$C,H$2)</f>
        <v>0</v>
      </c>
      <c r="I145" s="31">
        <f>SUMIFS('ДДС месяц'!$E:$E,'ДДС месяц'!$F:$F,$A$1,'ДДС месяц'!$J:$J,$A145,'ДДС месяц'!$C:$C,I$2)</f>
        <v>0</v>
      </c>
      <c r="J145" s="31">
        <f>SUMIFS('ДДС месяц'!$E:$E,'ДДС месяц'!$F:$F,$A$1,'ДДС месяц'!$J:$J,$A145,'ДДС месяц'!$C:$C,J$2)</f>
        <v>0</v>
      </c>
      <c r="K145" s="31">
        <f>SUMIFS('ДДС месяц'!$E:$E,'ДДС месяц'!$F:$F,$A$1,'ДДС месяц'!$J:$J,$A145,'ДДС месяц'!$C:$C,K$2)</f>
        <v>0</v>
      </c>
      <c r="L145" s="31">
        <f>SUMIFS('ДДС месяц'!$E:$E,'ДДС месяц'!$F:$F,$A$1,'ДДС месяц'!$J:$J,$A145,'ДДС месяц'!$C:$C,L$2)</f>
        <v>0</v>
      </c>
      <c r="M145" s="31">
        <f>SUMIFS('ДДС месяц'!$E:$E,'ДДС месяц'!$F:$F,$A$1,'ДДС месяц'!$J:$J,$A145,'ДДС месяц'!$C:$C,M$2)</f>
        <v>0</v>
      </c>
    </row>
    <row r="146" hidden="1">
      <c r="A146" s="30"/>
      <c r="B146" s="31">
        <f>SUMIFS('ДДС месяц'!$E:$E,'ДДС месяц'!$F:$F,$A$1,'ДДС месяц'!$J:$J,$A146,'ДДС месяц'!$C:$C,B$2)</f>
        <v>0</v>
      </c>
      <c r="C146" s="31">
        <f>SUMIFS('ДДС месяц'!$E:$E,'ДДС месяц'!$F:$F,$A$1,'ДДС месяц'!$J:$J,$A146,'ДДС месяц'!$C:$C,C$2)</f>
        <v>0</v>
      </c>
      <c r="D146" s="31">
        <f>SUMIFS('ДДС месяц'!$E:$E,'ДДС месяц'!$F:$F,$A$1,'ДДС месяц'!$J:$J,$A146,'ДДС месяц'!$C:$C,D$2)</f>
        <v>0</v>
      </c>
      <c r="E146" s="31">
        <f>SUMIFS('ДДС месяц'!$E:$E,'ДДС месяц'!$F:$F,$A$1,'ДДС месяц'!$J:$J,$A146,'ДДС месяц'!$C:$C,E$2)</f>
        <v>0</v>
      </c>
      <c r="F146" s="31">
        <f>SUMIFS('ДДС месяц'!$E:$E,'ДДС месяц'!$F:$F,$A$1,'ДДС месяц'!$J:$J,$A146,'ДДС месяц'!$C:$C,F$2)</f>
        <v>0</v>
      </c>
      <c r="G146" s="31">
        <f>SUMIFS('ДДС месяц'!$E:$E,'ДДС месяц'!$F:$F,$A$1,'ДДС месяц'!$J:$J,$A146,'ДДС месяц'!$C:$C,G$2)</f>
        <v>0</v>
      </c>
      <c r="H146" s="31">
        <f>SUMIFS('ДДС месяц'!$E:$E,'ДДС месяц'!$F:$F,$A$1,'ДДС месяц'!$J:$J,$A146,'ДДС месяц'!$C:$C,H$2)</f>
        <v>0</v>
      </c>
      <c r="I146" s="31">
        <f>SUMIFS('ДДС месяц'!$E:$E,'ДДС месяц'!$F:$F,$A$1,'ДДС месяц'!$J:$J,$A146,'ДДС месяц'!$C:$C,I$2)</f>
        <v>0</v>
      </c>
      <c r="J146" s="31">
        <f>SUMIFS('ДДС месяц'!$E:$E,'ДДС месяц'!$F:$F,$A$1,'ДДС месяц'!$J:$J,$A146,'ДДС месяц'!$C:$C,J$2)</f>
        <v>0</v>
      </c>
      <c r="K146" s="31">
        <f>SUMIFS('ДДС месяц'!$E:$E,'ДДС месяц'!$F:$F,$A$1,'ДДС месяц'!$J:$J,$A146,'ДДС месяц'!$C:$C,K$2)</f>
        <v>0</v>
      </c>
      <c r="L146" s="31">
        <f>SUMIFS('ДДС месяц'!$E:$E,'ДДС месяц'!$F:$F,$A$1,'ДДС месяц'!$J:$J,$A146,'ДДС месяц'!$C:$C,L$2)</f>
        <v>0</v>
      </c>
      <c r="M146" s="31">
        <f>SUMIFS('ДДС месяц'!$E:$E,'ДДС месяц'!$F:$F,$A$1,'ДДС месяц'!$J:$J,$A146,'ДДС месяц'!$C:$C,M$2)</f>
        <v>0</v>
      </c>
    </row>
    <row r="147" hidden="1">
      <c r="A147" s="30"/>
      <c r="B147" s="31">
        <f>SUMIFS('ДДС месяц'!$E:$E,'ДДС месяц'!$F:$F,$A$1,'ДДС месяц'!$J:$J,$A147,'ДДС месяц'!$C:$C,B$2)</f>
        <v>0</v>
      </c>
      <c r="C147" s="31">
        <f>SUMIFS('ДДС месяц'!$E:$E,'ДДС месяц'!$F:$F,$A$1,'ДДС месяц'!$J:$J,$A147,'ДДС месяц'!$C:$C,C$2)</f>
        <v>0</v>
      </c>
      <c r="D147" s="31">
        <f>SUMIFS('ДДС месяц'!$E:$E,'ДДС месяц'!$F:$F,$A$1,'ДДС месяц'!$J:$J,$A147,'ДДС месяц'!$C:$C,D$2)</f>
        <v>0</v>
      </c>
      <c r="E147" s="31">
        <f>SUMIFS('ДДС месяц'!$E:$E,'ДДС месяц'!$F:$F,$A$1,'ДДС месяц'!$J:$J,$A147,'ДДС месяц'!$C:$C,E$2)</f>
        <v>0</v>
      </c>
      <c r="F147" s="31">
        <f>SUMIFS('ДДС месяц'!$E:$E,'ДДС месяц'!$F:$F,$A$1,'ДДС месяц'!$J:$J,$A147,'ДДС месяц'!$C:$C,F$2)</f>
        <v>0</v>
      </c>
      <c r="G147" s="31">
        <f>SUMIFS('ДДС месяц'!$E:$E,'ДДС месяц'!$F:$F,$A$1,'ДДС месяц'!$J:$J,$A147,'ДДС месяц'!$C:$C,G$2)</f>
        <v>0</v>
      </c>
      <c r="H147" s="31">
        <f>SUMIFS('ДДС месяц'!$E:$E,'ДДС месяц'!$F:$F,$A$1,'ДДС месяц'!$J:$J,$A147,'ДДС месяц'!$C:$C,H$2)</f>
        <v>0</v>
      </c>
      <c r="I147" s="31">
        <f>SUMIFS('ДДС месяц'!$E:$E,'ДДС месяц'!$F:$F,$A$1,'ДДС месяц'!$J:$J,$A147,'ДДС месяц'!$C:$C,I$2)</f>
        <v>0</v>
      </c>
      <c r="J147" s="31">
        <f>SUMIFS('ДДС месяц'!$E:$E,'ДДС месяц'!$F:$F,$A$1,'ДДС месяц'!$J:$J,$A147,'ДДС месяц'!$C:$C,J$2)</f>
        <v>0</v>
      </c>
      <c r="K147" s="31">
        <f>SUMIFS('ДДС месяц'!$E:$E,'ДДС месяц'!$F:$F,$A$1,'ДДС месяц'!$J:$J,$A147,'ДДС месяц'!$C:$C,K$2)</f>
        <v>0</v>
      </c>
      <c r="L147" s="31">
        <f>SUMIFS('ДДС месяц'!$E:$E,'ДДС месяц'!$F:$F,$A$1,'ДДС месяц'!$J:$J,$A147,'ДДС месяц'!$C:$C,L$2)</f>
        <v>0</v>
      </c>
      <c r="M147" s="31">
        <f>SUMIFS('ДДС месяц'!$E:$E,'ДДС месяц'!$F:$F,$A$1,'ДДС месяц'!$J:$J,$A147,'ДДС месяц'!$C:$C,M$2)</f>
        <v>0</v>
      </c>
    </row>
    <row r="148" hidden="1">
      <c r="A148" s="30"/>
      <c r="B148" s="31">
        <f>SUMIFS('ДДС месяц'!$E:$E,'ДДС месяц'!$F:$F,$A$1,'ДДС месяц'!$J:$J,$A148,'ДДС месяц'!$C:$C,B$2)</f>
        <v>0</v>
      </c>
      <c r="C148" s="31">
        <f>SUMIFS('ДДС месяц'!$E:$E,'ДДС месяц'!$F:$F,$A$1,'ДДС месяц'!$J:$J,$A148,'ДДС месяц'!$C:$C,C$2)</f>
        <v>0</v>
      </c>
      <c r="D148" s="31">
        <f>SUMIFS('ДДС месяц'!$E:$E,'ДДС месяц'!$F:$F,$A$1,'ДДС месяц'!$J:$J,$A148,'ДДС месяц'!$C:$C,D$2)</f>
        <v>0</v>
      </c>
      <c r="E148" s="31">
        <f>SUMIFS('ДДС месяц'!$E:$E,'ДДС месяц'!$F:$F,$A$1,'ДДС месяц'!$J:$J,$A148,'ДДС месяц'!$C:$C,E$2)</f>
        <v>0</v>
      </c>
      <c r="F148" s="31">
        <f>SUMIFS('ДДС месяц'!$E:$E,'ДДС месяц'!$F:$F,$A$1,'ДДС месяц'!$J:$J,$A148,'ДДС месяц'!$C:$C,F$2)</f>
        <v>0</v>
      </c>
      <c r="G148" s="31">
        <f>SUMIFS('ДДС месяц'!$E:$E,'ДДС месяц'!$F:$F,$A$1,'ДДС месяц'!$J:$J,$A148,'ДДС месяц'!$C:$C,G$2)</f>
        <v>0</v>
      </c>
      <c r="H148" s="31">
        <f>SUMIFS('ДДС месяц'!$E:$E,'ДДС месяц'!$F:$F,$A$1,'ДДС месяц'!$J:$J,$A148,'ДДС месяц'!$C:$C,H$2)</f>
        <v>0</v>
      </c>
      <c r="I148" s="31">
        <f>SUMIFS('ДДС месяц'!$E:$E,'ДДС месяц'!$F:$F,$A$1,'ДДС месяц'!$J:$J,$A148,'ДДС месяц'!$C:$C,I$2)</f>
        <v>0</v>
      </c>
      <c r="J148" s="31">
        <f>SUMIFS('ДДС месяц'!$E:$E,'ДДС месяц'!$F:$F,$A$1,'ДДС месяц'!$J:$J,$A148,'ДДС месяц'!$C:$C,J$2)</f>
        <v>0</v>
      </c>
      <c r="K148" s="31">
        <f>SUMIFS('ДДС месяц'!$E:$E,'ДДС месяц'!$F:$F,$A$1,'ДДС месяц'!$J:$J,$A148,'ДДС месяц'!$C:$C,K$2)</f>
        <v>0</v>
      </c>
      <c r="L148" s="31">
        <f>SUMIFS('ДДС месяц'!$E:$E,'ДДС месяц'!$F:$F,$A$1,'ДДС месяц'!$J:$J,$A148,'ДДС месяц'!$C:$C,L$2)</f>
        <v>0</v>
      </c>
      <c r="M148" s="31">
        <f>SUMIFS('ДДС месяц'!$E:$E,'ДДС месяц'!$F:$F,$A$1,'ДДС месяц'!$J:$J,$A148,'ДДС месяц'!$C:$C,M$2)</f>
        <v>0</v>
      </c>
    </row>
    <row r="149" hidden="1">
      <c r="A149" s="30"/>
      <c r="B149" s="31">
        <f>SUMIFS('ДДС месяц'!$E:$E,'ДДС месяц'!$F:$F,$A$1,'ДДС месяц'!$J:$J,$A149,'ДДС месяц'!$C:$C,B$2)</f>
        <v>0</v>
      </c>
      <c r="C149" s="31">
        <f>SUMIFS('ДДС месяц'!$E:$E,'ДДС месяц'!$F:$F,$A$1,'ДДС месяц'!$J:$J,$A149,'ДДС месяц'!$C:$C,C$2)</f>
        <v>0</v>
      </c>
      <c r="D149" s="31">
        <f>SUMIFS('ДДС месяц'!$E:$E,'ДДС месяц'!$F:$F,$A$1,'ДДС месяц'!$J:$J,$A149,'ДДС месяц'!$C:$C,D$2)</f>
        <v>0</v>
      </c>
      <c r="E149" s="31">
        <f>SUMIFS('ДДС месяц'!$E:$E,'ДДС месяц'!$F:$F,$A$1,'ДДС месяц'!$J:$J,$A149,'ДДС месяц'!$C:$C,E$2)</f>
        <v>0</v>
      </c>
      <c r="F149" s="31">
        <f>SUMIFS('ДДС месяц'!$E:$E,'ДДС месяц'!$F:$F,$A$1,'ДДС месяц'!$J:$J,$A149,'ДДС месяц'!$C:$C,F$2)</f>
        <v>0</v>
      </c>
      <c r="G149" s="31">
        <f>SUMIFS('ДДС месяц'!$E:$E,'ДДС месяц'!$F:$F,$A$1,'ДДС месяц'!$J:$J,$A149,'ДДС месяц'!$C:$C,G$2)</f>
        <v>0</v>
      </c>
      <c r="H149" s="31">
        <f>SUMIFS('ДДС месяц'!$E:$E,'ДДС месяц'!$F:$F,$A$1,'ДДС месяц'!$J:$J,$A149,'ДДС месяц'!$C:$C,H$2)</f>
        <v>0</v>
      </c>
      <c r="I149" s="31">
        <f>SUMIFS('ДДС месяц'!$E:$E,'ДДС месяц'!$F:$F,$A$1,'ДДС месяц'!$J:$J,$A149,'ДДС месяц'!$C:$C,I$2)</f>
        <v>0</v>
      </c>
      <c r="J149" s="31">
        <f>SUMIFS('ДДС месяц'!$E:$E,'ДДС месяц'!$F:$F,$A$1,'ДДС месяц'!$J:$J,$A149,'ДДС месяц'!$C:$C,J$2)</f>
        <v>0</v>
      </c>
      <c r="K149" s="31">
        <f>SUMIFS('ДДС месяц'!$E:$E,'ДДС месяц'!$F:$F,$A$1,'ДДС месяц'!$J:$J,$A149,'ДДС месяц'!$C:$C,K$2)</f>
        <v>0</v>
      </c>
      <c r="L149" s="31">
        <f>SUMIFS('ДДС месяц'!$E:$E,'ДДС месяц'!$F:$F,$A$1,'ДДС месяц'!$J:$J,$A149,'ДДС месяц'!$C:$C,L$2)</f>
        <v>0</v>
      </c>
      <c r="M149" s="31">
        <f>SUMIFS('ДДС месяц'!$E:$E,'ДДС месяц'!$F:$F,$A$1,'ДДС месяц'!$J:$J,$A149,'ДДС месяц'!$C:$C,M$2)</f>
        <v>0</v>
      </c>
    </row>
    <row r="150" hidden="1">
      <c r="A150" s="30"/>
      <c r="B150" s="31">
        <f>SUMIFS('ДДС месяц'!$E:$E,'ДДС месяц'!$F:$F,$A$1,'ДДС месяц'!$J:$J,$A150,'ДДС месяц'!$C:$C,B$2)</f>
        <v>0</v>
      </c>
      <c r="C150" s="31">
        <f>SUMIFS('ДДС месяц'!$E:$E,'ДДС месяц'!$F:$F,$A$1,'ДДС месяц'!$J:$J,$A150,'ДДС месяц'!$C:$C,C$2)</f>
        <v>0</v>
      </c>
      <c r="D150" s="31">
        <f>SUMIFS('ДДС месяц'!$E:$E,'ДДС месяц'!$F:$F,$A$1,'ДДС месяц'!$J:$J,$A150,'ДДС месяц'!$C:$C,D$2)</f>
        <v>0</v>
      </c>
      <c r="E150" s="31">
        <f>SUMIFS('ДДС месяц'!$E:$E,'ДДС месяц'!$F:$F,$A$1,'ДДС месяц'!$J:$J,$A150,'ДДС месяц'!$C:$C,E$2)</f>
        <v>0</v>
      </c>
      <c r="F150" s="31">
        <f>SUMIFS('ДДС месяц'!$E:$E,'ДДС месяц'!$F:$F,$A$1,'ДДС месяц'!$J:$J,$A150,'ДДС месяц'!$C:$C,F$2)</f>
        <v>0</v>
      </c>
      <c r="G150" s="31">
        <f>SUMIFS('ДДС месяц'!$E:$E,'ДДС месяц'!$F:$F,$A$1,'ДДС месяц'!$J:$J,$A150,'ДДС месяц'!$C:$C,G$2)</f>
        <v>0</v>
      </c>
      <c r="H150" s="31">
        <f>SUMIFS('ДДС месяц'!$E:$E,'ДДС месяц'!$F:$F,$A$1,'ДДС месяц'!$J:$J,$A150,'ДДС месяц'!$C:$C,H$2)</f>
        <v>0</v>
      </c>
      <c r="I150" s="31">
        <f>SUMIFS('ДДС месяц'!$E:$E,'ДДС месяц'!$F:$F,$A$1,'ДДС месяц'!$J:$J,$A150,'ДДС месяц'!$C:$C,I$2)</f>
        <v>0</v>
      </c>
      <c r="J150" s="31">
        <f>SUMIFS('ДДС месяц'!$E:$E,'ДДС месяц'!$F:$F,$A$1,'ДДС месяц'!$J:$J,$A150,'ДДС месяц'!$C:$C,J$2)</f>
        <v>0</v>
      </c>
      <c r="K150" s="31">
        <f>SUMIFS('ДДС месяц'!$E:$E,'ДДС месяц'!$F:$F,$A$1,'ДДС месяц'!$J:$J,$A150,'ДДС месяц'!$C:$C,K$2)</f>
        <v>0</v>
      </c>
      <c r="L150" s="31">
        <f>SUMIFS('ДДС месяц'!$E:$E,'ДДС месяц'!$F:$F,$A$1,'ДДС месяц'!$J:$J,$A150,'ДДС месяц'!$C:$C,L$2)</f>
        <v>0</v>
      </c>
      <c r="M150" s="31">
        <f>SUMIFS('ДДС месяц'!$E:$E,'ДДС месяц'!$F:$F,$A$1,'ДДС месяц'!$J:$J,$A150,'ДДС месяц'!$C:$C,M$2)</f>
        <v>0</v>
      </c>
    </row>
    <row r="151" hidden="1">
      <c r="A151" s="30"/>
      <c r="B151" s="31">
        <f>SUMIFS('ДДС месяц'!$E:$E,'ДДС месяц'!$F:$F,$A$1,'ДДС месяц'!$J:$J,$A151,'ДДС месяц'!$C:$C,B$2)</f>
        <v>0</v>
      </c>
      <c r="C151" s="31">
        <f>SUMIFS('ДДС месяц'!$E:$E,'ДДС месяц'!$F:$F,$A$1,'ДДС месяц'!$J:$J,$A151,'ДДС месяц'!$C:$C,C$2)</f>
        <v>0</v>
      </c>
      <c r="D151" s="31">
        <f>SUMIFS('ДДС месяц'!$E:$E,'ДДС месяц'!$F:$F,$A$1,'ДДС месяц'!$J:$J,$A151,'ДДС месяц'!$C:$C,D$2)</f>
        <v>0</v>
      </c>
      <c r="E151" s="31">
        <f>SUMIFS('ДДС месяц'!$E:$E,'ДДС месяц'!$F:$F,$A$1,'ДДС месяц'!$J:$J,$A151,'ДДС месяц'!$C:$C,E$2)</f>
        <v>0</v>
      </c>
      <c r="F151" s="31">
        <f>SUMIFS('ДДС месяц'!$E:$E,'ДДС месяц'!$F:$F,$A$1,'ДДС месяц'!$J:$J,$A151,'ДДС месяц'!$C:$C,F$2)</f>
        <v>0</v>
      </c>
      <c r="G151" s="31">
        <f>SUMIFS('ДДС месяц'!$E:$E,'ДДС месяц'!$F:$F,$A$1,'ДДС месяц'!$J:$J,$A151,'ДДС месяц'!$C:$C,G$2)</f>
        <v>0</v>
      </c>
      <c r="H151" s="31">
        <f>SUMIFS('ДДС месяц'!$E:$E,'ДДС месяц'!$F:$F,$A$1,'ДДС месяц'!$J:$J,$A151,'ДДС месяц'!$C:$C,H$2)</f>
        <v>0</v>
      </c>
      <c r="I151" s="31">
        <f>SUMIFS('ДДС месяц'!$E:$E,'ДДС месяц'!$F:$F,$A$1,'ДДС месяц'!$J:$J,$A151,'ДДС месяц'!$C:$C,I$2)</f>
        <v>0</v>
      </c>
      <c r="J151" s="31">
        <f>SUMIFS('ДДС месяц'!$E:$E,'ДДС месяц'!$F:$F,$A$1,'ДДС месяц'!$J:$J,$A151,'ДДС месяц'!$C:$C,J$2)</f>
        <v>0</v>
      </c>
      <c r="K151" s="31">
        <f>SUMIFS('ДДС месяц'!$E:$E,'ДДС месяц'!$F:$F,$A$1,'ДДС месяц'!$J:$J,$A151,'ДДС месяц'!$C:$C,K$2)</f>
        <v>0</v>
      </c>
      <c r="L151" s="31">
        <f>SUMIFS('ДДС месяц'!$E:$E,'ДДС месяц'!$F:$F,$A$1,'ДДС месяц'!$J:$J,$A151,'ДДС месяц'!$C:$C,L$2)</f>
        <v>0</v>
      </c>
      <c r="M151" s="31">
        <f>SUMIFS('ДДС месяц'!$E:$E,'ДДС месяц'!$F:$F,$A$1,'ДДС месяц'!$J:$J,$A151,'ДДС месяц'!$C:$C,M$2)</f>
        <v>0</v>
      </c>
    </row>
    <row r="152" hidden="1">
      <c r="A152" s="30"/>
      <c r="B152" s="31">
        <f>SUMIFS('ДДС месяц'!$E:$E,'ДДС месяц'!$F:$F,$A$1,'ДДС месяц'!$J:$J,$A152,'ДДС месяц'!$C:$C,B$2)</f>
        <v>0</v>
      </c>
      <c r="C152" s="31">
        <f>SUMIFS('ДДС месяц'!$E:$E,'ДДС месяц'!$F:$F,$A$1,'ДДС месяц'!$J:$J,$A152,'ДДС месяц'!$C:$C,C$2)</f>
        <v>0</v>
      </c>
      <c r="D152" s="31">
        <f>SUMIFS('ДДС месяц'!$E:$E,'ДДС месяц'!$F:$F,$A$1,'ДДС месяц'!$J:$J,$A152,'ДДС месяц'!$C:$C,D$2)</f>
        <v>0</v>
      </c>
      <c r="E152" s="31">
        <f>SUMIFS('ДДС месяц'!$E:$E,'ДДС месяц'!$F:$F,$A$1,'ДДС месяц'!$J:$J,$A152,'ДДС месяц'!$C:$C,E$2)</f>
        <v>0</v>
      </c>
      <c r="F152" s="31">
        <f>SUMIFS('ДДС месяц'!$E:$E,'ДДС месяц'!$F:$F,$A$1,'ДДС месяц'!$J:$J,$A152,'ДДС месяц'!$C:$C,F$2)</f>
        <v>0</v>
      </c>
      <c r="G152" s="31">
        <f>SUMIFS('ДДС месяц'!$E:$E,'ДДС месяц'!$F:$F,$A$1,'ДДС месяц'!$J:$J,$A152,'ДДС месяц'!$C:$C,G$2)</f>
        <v>0</v>
      </c>
      <c r="H152" s="31">
        <f>SUMIFS('ДДС месяц'!$E:$E,'ДДС месяц'!$F:$F,$A$1,'ДДС месяц'!$J:$J,$A152,'ДДС месяц'!$C:$C,H$2)</f>
        <v>0</v>
      </c>
      <c r="I152" s="31">
        <f>SUMIFS('ДДС месяц'!$E:$E,'ДДС месяц'!$F:$F,$A$1,'ДДС месяц'!$J:$J,$A152,'ДДС месяц'!$C:$C,I$2)</f>
        <v>0</v>
      </c>
      <c r="J152" s="31">
        <f>SUMIFS('ДДС месяц'!$E:$E,'ДДС месяц'!$F:$F,$A$1,'ДДС месяц'!$J:$J,$A152,'ДДС месяц'!$C:$C,J$2)</f>
        <v>0</v>
      </c>
      <c r="K152" s="31">
        <f>SUMIFS('ДДС месяц'!$E:$E,'ДДС месяц'!$F:$F,$A$1,'ДДС месяц'!$J:$J,$A152,'ДДС месяц'!$C:$C,K$2)</f>
        <v>0</v>
      </c>
      <c r="L152" s="31">
        <f>SUMIFS('ДДС месяц'!$E:$E,'ДДС месяц'!$F:$F,$A$1,'ДДС месяц'!$J:$J,$A152,'ДДС месяц'!$C:$C,L$2)</f>
        <v>0</v>
      </c>
      <c r="M152" s="31">
        <f>SUMIFS('ДДС месяц'!$E:$E,'ДДС месяц'!$F:$F,$A$1,'ДДС месяц'!$J:$J,$A152,'ДДС месяц'!$C:$C,M$2)</f>
        <v>0</v>
      </c>
    </row>
    <row r="153" hidden="1">
      <c r="A153" s="30"/>
      <c r="B153" s="31">
        <f>SUMIFS('ДДС месяц'!$E:$E,'ДДС месяц'!$F:$F,$A$1,'ДДС месяц'!$J:$J,$A153,'ДДС месяц'!$C:$C,B$2)</f>
        <v>0</v>
      </c>
      <c r="C153" s="31">
        <f>SUMIFS('ДДС месяц'!$E:$E,'ДДС месяц'!$F:$F,$A$1,'ДДС месяц'!$J:$J,$A153,'ДДС месяц'!$C:$C,C$2)</f>
        <v>0</v>
      </c>
      <c r="D153" s="31">
        <f>SUMIFS('ДДС месяц'!$E:$E,'ДДС месяц'!$F:$F,$A$1,'ДДС месяц'!$J:$J,$A153,'ДДС месяц'!$C:$C,D$2)</f>
        <v>0</v>
      </c>
      <c r="E153" s="31">
        <f>SUMIFS('ДДС месяц'!$E:$E,'ДДС месяц'!$F:$F,$A$1,'ДДС месяц'!$J:$J,$A153,'ДДС месяц'!$C:$C,E$2)</f>
        <v>0</v>
      </c>
      <c r="F153" s="31">
        <f>SUMIFS('ДДС месяц'!$E:$E,'ДДС месяц'!$F:$F,$A$1,'ДДС месяц'!$J:$J,$A153,'ДДС месяц'!$C:$C,F$2)</f>
        <v>0</v>
      </c>
      <c r="G153" s="31">
        <f>SUMIFS('ДДС месяц'!$E:$E,'ДДС месяц'!$F:$F,$A$1,'ДДС месяц'!$J:$J,$A153,'ДДС месяц'!$C:$C,G$2)</f>
        <v>0</v>
      </c>
      <c r="H153" s="31">
        <f>SUMIFS('ДДС месяц'!$E:$E,'ДДС месяц'!$F:$F,$A$1,'ДДС месяц'!$J:$J,$A153,'ДДС месяц'!$C:$C,H$2)</f>
        <v>0</v>
      </c>
      <c r="I153" s="31">
        <f>SUMIFS('ДДС месяц'!$E:$E,'ДДС месяц'!$F:$F,$A$1,'ДДС месяц'!$J:$J,$A153,'ДДС месяц'!$C:$C,I$2)</f>
        <v>0</v>
      </c>
      <c r="J153" s="31">
        <f>SUMIFS('ДДС месяц'!$E:$E,'ДДС месяц'!$F:$F,$A$1,'ДДС месяц'!$J:$J,$A153,'ДДС месяц'!$C:$C,J$2)</f>
        <v>0</v>
      </c>
      <c r="K153" s="31">
        <f>SUMIFS('ДДС месяц'!$E:$E,'ДДС месяц'!$F:$F,$A$1,'ДДС месяц'!$J:$J,$A153,'ДДС месяц'!$C:$C,K$2)</f>
        <v>0</v>
      </c>
      <c r="L153" s="31">
        <f>SUMIFS('ДДС месяц'!$E:$E,'ДДС месяц'!$F:$F,$A$1,'ДДС месяц'!$J:$J,$A153,'ДДС месяц'!$C:$C,L$2)</f>
        <v>0</v>
      </c>
      <c r="M153" s="31">
        <f>SUMIFS('ДДС месяц'!$E:$E,'ДДС месяц'!$F:$F,$A$1,'ДДС месяц'!$J:$J,$A153,'ДДС месяц'!$C:$C,M$2)</f>
        <v>0</v>
      </c>
    </row>
    <row r="154" hidden="1">
      <c r="A154" s="30"/>
      <c r="B154" s="31">
        <f>SUMIFS('ДДС месяц'!$E:$E,'ДДС месяц'!$F:$F,$A$1,'ДДС месяц'!$J:$J,$A154,'ДДС месяц'!$C:$C,B$2)</f>
        <v>0</v>
      </c>
      <c r="C154" s="31">
        <f>SUMIFS('ДДС месяц'!$E:$E,'ДДС месяц'!$F:$F,$A$1,'ДДС месяц'!$J:$J,$A154,'ДДС месяц'!$C:$C,C$2)</f>
        <v>0</v>
      </c>
      <c r="D154" s="31">
        <f>SUMIFS('ДДС месяц'!$E:$E,'ДДС месяц'!$F:$F,$A$1,'ДДС месяц'!$J:$J,$A154,'ДДС месяц'!$C:$C,D$2)</f>
        <v>0</v>
      </c>
      <c r="E154" s="31">
        <f>SUMIFS('ДДС месяц'!$E:$E,'ДДС месяц'!$F:$F,$A$1,'ДДС месяц'!$J:$J,$A154,'ДДС месяц'!$C:$C,E$2)</f>
        <v>0</v>
      </c>
      <c r="F154" s="31">
        <f>SUMIFS('ДДС месяц'!$E:$E,'ДДС месяц'!$F:$F,$A$1,'ДДС месяц'!$J:$J,$A154,'ДДС месяц'!$C:$C,F$2)</f>
        <v>0</v>
      </c>
      <c r="G154" s="31">
        <f>SUMIFS('ДДС месяц'!$E:$E,'ДДС месяц'!$F:$F,$A$1,'ДДС месяц'!$J:$J,$A154,'ДДС месяц'!$C:$C,G$2)</f>
        <v>0</v>
      </c>
      <c r="H154" s="31">
        <f>SUMIFS('ДДС месяц'!$E:$E,'ДДС месяц'!$F:$F,$A$1,'ДДС месяц'!$J:$J,$A154,'ДДС месяц'!$C:$C,H$2)</f>
        <v>0</v>
      </c>
      <c r="I154" s="31">
        <f>SUMIFS('ДДС месяц'!$E:$E,'ДДС месяц'!$F:$F,$A$1,'ДДС месяц'!$J:$J,$A154,'ДДС месяц'!$C:$C,I$2)</f>
        <v>0</v>
      </c>
      <c r="J154" s="31">
        <f>SUMIFS('ДДС месяц'!$E:$E,'ДДС месяц'!$F:$F,$A$1,'ДДС месяц'!$J:$J,$A154,'ДДС месяц'!$C:$C,J$2)</f>
        <v>0</v>
      </c>
      <c r="K154" s="31">
        <f>SUMIFS('ДДС месяц'!$E:$E,'ДДС месяц'!$F:$F,$A$1,'ДДС месяц'!$J:$J,$A154,'ДДС месяц'!$C:$C,K$2)</f>
        <v>0</v>
      </c>
      <c r="L154" s="31">
        <f>SUMIFS('ДДС месяц'!$E:$E,'ДДС месяц'!$F:$F,$A$1,'ДДС месяц'!$J:$J,$A154,'ДДС месяц'!$C:$C,L$2)</f>
        <v>0</v>
      </c>
      <c r="M154" s="31">
        <f>SUMIFS('ДДС месяц'!$E:$E,'ДДС месяц'!$F:$F,$A$1,'ДДС месяц'!$J:$J,$A154,'ДДС месяц'!$C:$C,M$2)</f>
        <v>0</v>
      </c>
    </row>
    <row r="155" hidden="1">
      <c r="A155" s="30"/>
      <c r="B155" s="31">
        <f>SUMIFS('ДДС месяц'!$E:$E,'ДДС месяц'!$F:$F,$A$1,'ДДС месяц'!$J:$J,$A155,'ДДС месяц'!$C:$C,B$2)</f>
        <v>0</v>
      </c>
      <c r="C155" s="31">
        <f>SUMIFS('ДДС месяц'!$E:$E,'ДДС месяц'!$F:$F,$A$1,'ДДС месяц'!$J:$J,$A155,'ДДС месяц'!$C:$C,C$2)</f>
        <v>0</v>
      </c>
      <c r="D155" s="31">
        <f>SUMIFS('ДДС месяц'!$E:$E,'ДДС месяц'!$F:$F,$A$1,'ДДС месяц'!$J:$J,$A155,'ДДС месяц'!$C:$C,D$2)</f>
        <v>0</v>
      </c>
      <c r="E155" s="31">
        <f>SUMIFS('ДДС месяц'!$E:$E,'ДДС месяц'!$F:$F,$A$1,'ДДС месяц'!$J:$J,$A155,'ДДС месяц'!$C:$C,E$2)</f>
        <v>0</v>
      </c>
      <c r="F155" s="31">
        <f>SUMIFS('ДДС месяц'!$E:$E,'ДДС месяц'!$F:$F,$A$1,'ДДС месяц'!$J:$J,$A155,'ДДС месяц'!$C:$C,F$2)</f>
        <v>0</v>
      </c>
      <c r="G155" s="31">
        <f>SUMIFS('ДДС месяц'!$E:$E,'ДДС месяц'!$F:$F,$A$1,'ДДС месяц'!$J:$J,$A155,'ДДС месяц'!$C:$C,G$2)</f>
        <v>0</v>
      </c>
      <c r="H155" s="31">
        <f>SUMIFS('ДДС месяц'!$E:$E,'ДДС месяц'!$F:$F,$A$1,'ДДС месяц'!$J:$J,$A155,'ДДС месяц'!$C:$C,H$2)</f>
        <v>0</v>
      </c>
      <c r="I155" s="31">
        <f>SUMIFS('ДДС месяц'!$E:$E,'ДДС месяц'!$F:$F,$A$1,'ДДС месяц'!$J:$J,$A155,'ДДС месяц'!$C:$C,I$2)</f>
        <v>0</v>
      </c>
      <c r="J155" s="31">
        <f>SUMIFS('ДДС месяц'!$E:$E,'ДДС месяц'!$F:$F,$A$1,'ДДС месяц'!$J:$J,$A155,'ДДС месяц'!$C:$C,J$2)</f>
        <v>0</v>
      </c>
      <c r="K155" s="31">
        <f>SUMIFS('ДДС месяц'!$E:$E,'ДДС месяц'!$F:$F,$A$1,'ДДС месяц'!$J:$J,$A155,'ДДС месяц'!$C:$C,K$2)</f>
        <v>0</v>
      </c>
      <c r="L155" s="31">
        <f>SUMIFS('ДДС месяц'!$E:$E,'ДДС месяц'!$F:$F,$A$1,'ДДС месяц'!$J:$J,$A155,'ДДС месяц'!$C:$C,L$2)</f>
        <v>0</v>
      </c>
      <c r="M155" s="31">
        <f>SUMIFS('ДДС месяц'!$E:$E,'ДДС месяц'!$F:$F,$A$1,'ДДС месяц'!$J:$J,$A155,'ДДС месяц'!$C:$C,M$2)</f>
        <v>0</v>
      </c>
    </row>
    <row r="156" hidden="1">
      <c r="A156" s="30"/>
      <c r="B156" s="31">
        <f>SUMIFS('ДДС месяц'!$E:$E,'ДДС месяц'!$F:$F,$A$1,'ДДС месяц'!$J:$J,$A156,'ДДС месяц'!$C:$C,B$2)</f>
        <v>0</v>
      </c>
      <c r="C156" s="31">
        <f>SUMIFS('ДДС месяц'!$E:$E,'ДДС месяц'!$F:$F,$A$1,'ДДС месяц'!$J:$J,$A156,'ДДС месяц'!$C:$C,C$2)</f>
        <v>0</v>
      </c>
      <c r="D156" s="31">
        <f>SUMIFS('ДДС месяц'!$E:$E,'ДДС месяц'!$F:$F,$A$1,'ДДС месяц'!$J:$J,$A156,'ДДС месяц'!$C:$C,D$2)</f>
        <v>0</v>
      </c>
      <c r="E156" s="31">
        <f>SUMIFS('ДДС месяц'!$E:$E,'ДДС месяц'!$F:$F,$A$1,'ДДС месяц'!$J:$J,$A156,'ДДС месяц'!$C:$C,E$2)</f>
        <v>0</v>
      </c>
      <c r="F156" s="31">
        <f>SUMIFS('ДДС месяц'!$E:$E,'ДДС месяц'!$F:$F,$A$1,'ДДС месяц'!$J:$J,$A156,'ДДС месяц'!$C:$C,F$2)</f>
        <v>0</v>
      </c>
      <c r="G156" s="31">
        <f>SUMIFS('ДДС месяц'!$E:$E,'ДДС месяц'!$F:$F,$A$1,'ДДС месяц'!$J:$J,$A156,'ДДС месяц'!$C:$C,G$2)</f>
        <v>0</v>
      </c>
      <c r="H156" s="31">
        <f>SUMIFS('ДДС месяц'!$E:$E,'ДДС месяц'!$F:$F,$A$1,'ДДС месяц'!$J:$J,$A156,'ДДС месяц'!$C:$C,H$2)</f>
        <v>0</v>
      </c>
      <c r="I156" s="31">
        <f>SUMIFS('ДДС месяц'!$E:$E,'ДДС месяц'!$F:$F,$A$1,'ДДС месяц'!$J:$J,$A156,'ДДС месяц'!$C:$C,I$2)</f>
        <v>0</v>
      </c>
      <c r="J156" s="31">
        <f>SUMIFS('ДДС месяц'!$E:$E,'ДДС месяц'!$F:$F,$A$1,'ДДС месяц'!$J:$J,$A156,'ДДС месяц'!$C:$C,J$2)</f>
        <v>0</v>
      </c>
      <c r="K156" s="31">
        <f>SUMIFS('ДДС месяц'!$E:$E,'ДДС месяц'!$F:$F,$A$1,'ДДС месяц'!$J:$J,$A156,'ДДС месяц'!$C:$C,K$2)</f>
        <v>0</v>
      </c>
      <c r="L156" s="31">
        <f>SUMIFS('ДДС месяц'!$E:$E,'ДДС месяц'!$F:$F,$A$1,'ДДС месяц'!$J:$J,$A156,'ДДС месяц'!$C:$C,L$2)</f>
        <v>0</v>
      </c>
      <c r="M156" s="31">
        <f>SUMIFS('ДДС месяц'!$E:$E,'ДДС месяц'!$F:$F,$A$1,'ДДС месяц'!$J:$J,$A156,'ДДС месяц'!$C:$C,M$2)</f>
        <v>0</v>
      </c>
    </row>
    <row r="157" hidden="1">
      <c r="A157" s="30"/>
      <c r="B157" s="31">
        <f>SUMIFS('ДДС месяц'!$E:$E,'ДДС месяц'!$F:$F,$A$1,'ДДС месяц'!$J:$J,$A157,'ДДС месяц'!$C:$C,B$2)</f>
        <v>0</v>
      </c>
      <c r="C157" s="31">
        <f>SUMIFS('ДДС месяц'!$E:$E,'ДДС месяц'!$F:$F,$A$1,'ДДС месяц'!$J:$J,$A157,'ДДС месяц'!$C:$C,C$2)</f>
        <v>0</v>
      </c>
      <c r="D157" s="31">
        <f>SUMIFS('ДДС месяц'!$E:$E,'ДДС месяц'!$F:$F,$A$1,'ДДС месяц'!$J:$J,$A157,'ДДС месяц'!$C:$C,D$2)</f>
        <v>0</v>
      </c>
      <c r="E157" s="31">
        <f>SUMIFS('ДДС месяц'!$E:$E,'ДДС месяц'!$F:$F,$A$1,'ДДС месяц'!$J:$J,$A157,'ДДС месяц'!$C:$C,E$2)</f>
        <v>0</v>
      </c>
      <c r="F157" s="31">
        <f>SUMIFS('ДДС месяц'!$E:$E,'ДДС месяц'!$F:$F,$A$1,'ДДС месяц'!$J:$J,$A157,'ДДС месяц'!$C:$C,F$2)</f>
        <v>0</v>
      </c>
      <c r="G157" s="31">
        <f>SUMIFS('ДДС месяц'!$E:$E,'ДДС месяц'!$F:$F,$A$1,'ДДС месяц'!$J:$J,$A157,'ДДС месяц'!$C:$C,G$2)</f>
        <v>0</v>
      </c>
      <c r="H157" s="31">
        <f>SUMIFS('ДДС месяц'!$E:$E,'ДДС месяц'!$F:$F,$A$1,'ДДС месяц'!$J:$J,$A157,'ДДС месяц'!$C:$C,H$2)</f>
        <v>0</v>
      </c>
      <c r="I157" s="31">
        <f>SUMIFS('ДДС месяц'!$E:$E,'ДДС месяц'!$F:$F,$A$1,'ДДС месяц'!$J:$J,$A157,'ДДС месяц'!$C:$C,I$2)</f>
        <v>0</v>
      </c>
      <c r="J157" s="31">
        <f>SUMIFS('ДДС месяц'!$E:$E,'ДДС месяц'!$F:$F,$A$1,'ДДС месяц'!$J:$J,$A157,'ДДС месяц'!$C:$C,J$2)</f>
        <v>0</v>
      </c>
      <c r="K157" s="31">
        <f>SUMIFS('ДДС месяц'!$E:$E,'ДДС месяц'!$F:$F,$A$1,'ДДС месяц'!$J:$J,$A157,'ДДС месяц'!$C:$C,K$2)</f>
        <v>0</v>
      </c>
      <c r="L157" s="31">
        <f>SUMIFS('ДДС месяц'!$E:$E,'ДДС месяц'!$F:$F,$A$1,'ДДС месяц'!$J:$J,$A157,'ДДС месяц'!$C:$C,L$2)</f>
        <v>0</v>
      </c>
      <c r="M157" s="31">
        <f>SUMIFS('ДДС месяц'!$E:$E,'ДДС месяц'!$F:$F,$A$1,'ДДС месяц'!$J:$J,$A157,'ДДС месяц'!$C:$C,M$2)</f>
        <v>0</v>
      </c>
    </row>
    <row r="158" hidden="1">
      <c r="A158" s="30"/>
      <c r="B158" s="31">
        <f>SUMIFS('ДДС месяц'!$E:$E,'ДДС месяц'!$F:$F,$A$1,'ДДС месяц'!$J:$J,$A158,'ДДС месяц'!$C:$C,B$2)</f>
        <v>0</v>
      </c>
      <c r="C158" s="31">
        <f>SUMIFS('ДДС месяц'!$E:$E,'ДДС месяц'!$F:$F,$A$1,'ДДС месяц'!$J:$J,$A158,'ДДС месяц'!$C:$C,C$2)</f>
        <v>0</v>
      </c>
      <c r="D158" s="31">
        <f>SUMIFS('ДДС месяц'!$E:$E,'ДДС месяц'!$F:$F,$A$1,'ДДС месяц'!$J:$J,$A158,'ДДС месяц'!$C:$C,D$2)</f>
        <v>0</v>
      </c>
      <c r="E158" s="31">
        <f>SUMIFS('ДДС месяц'!$E:$E,'ДДС месяц'!$F:$F,$A$1,'ДДС месяц'!$J:$J,$A158,'ДДС месяц'!$C:$C,E$2)</f>
        <v>0</v>
      </c>
      <c r="F158" s="31">
        <f>SUMIFS('ДДС месяц'!$E:$E,'ДДС месяц'!$F:$F,$A$1,'ДДС месяц'!$J:$J,$A158,'ДДС месяц'!$C:$C,F$2)</f>
        <v>0</v>
      </c>
      <c r="G158" s="31">
        <f>SUMIFS('ДДС месяц'!$E:$E,'ДДС месяц'!$F:$F,$A$1,'ДДС месяц'!$J:$J,$A158,'ДДС месяц'!$C:$C,G$2)</f>
        <v>0</v>
      </c>
      <c r="H158" s="31">
        <f>SUMIFS('ДДС месяц'!$E:$E,'ДДС месяц'!$F:$F,$A$1,'ДДС месяц'!$J:$J,$A158,'ДДС месяц'!$C:$C,H$2)</f>
        <v>0</v>
      </c>
      <c r="I158" s="31">
        <f>SUMIFS('ДДС месяц'!$E:$E,'ДДС месяц'!$F:$F,$A$1,'ДДС месяц'!$J:$J,$A158,'ДДС месяц'!$C:$C,I$2)</f>
        <v>0</v>
      </c>
      <c r="J158" s="31">
        <f>SUMIFS('ДДС месяц'!$E:$E,'ДДС месяц'!$F:$F,$A$1,'ДДС месяц'!$J:$J,$A158,'ДДС месяц'!$C:$C,J$2)</f>
        <v>0</v>
      </c>
      <c r="K158" s="31">
        <f>SUMIFS('ДДС месяц'!$E:$E,'ДДС месяц'!$F:$F,$A$1,'ДДС месяц'!$J:$J,$A158,'ДДС месяц'!$C:$C,K$2)</f>
        <v>0</v>
      </c>
      <c r="L158" s="31">
        <f>SUMIFS('ДДС месяц'!$E:$E,'ДДС месяц'!$F:$F,$A$1,'ДДС месяц'!$J:$J,$A158,'ДДС месяц'!$C:$C,L$2)</f>
        <v>0</v>
      </c>
      <c r="M158" s="31">
        <f>SUMIFS('ДДС месяц'!$E:$E,'ДДС месяц'!$F:$F,$A$1,'ДДС месяц'!$J:$J,$A158,'ДДС месяц'!$C:$C,M$2)</f>
        <v>0</v>
      </c>
    </row>
    <row r="159" hidden="1">
      <c r="A159" s="30"/>
      <c r="B159" s="31">
        <f>SUMIFS('ДДС месяц'!$E:$E,'ДДС месяц'!$F:$F,$A$1,'ДДС месяц'!$J:$J,$A159,'ДДС месяц'!$C:$C,B$2)</f>
        <v>0</v>
      </c>
      <c r="C159" s="31">
        <f>SUMIFS('ДДС месяц'!$E:$E,'ДДС месяц'!$F:$F,$A$1,'ДДС месяц'!$J:$J,$A159,'ДДС месяц'!$C:$C,C$2)</f>
        <v>0</v>
      </c>
      <c r="D159" s="31">
        <f>SUMIFS('ДДС месяц'!$E:$E,'ДДС месяц'!$F:$F,$A$1,'ДДС месяц'!$J:$J,$A159,'ДДС месяц'!$C:$C,D$2)</f>
        <v>0</v>
      </c>
      <c r="E159" s="31">
        <f>SUMIFS('ДДС месяц'!$E:$E,'ДДС месяц'!$F:$F,$A$1,'ДДС месяц'!$J:$J,$A159,'ДДС месяц'!$C:$C,E$2)</f>
        <v>0</v>
      </c>
      <c r="F159" s="31">
        <f>SUMIFS('ДДС месяц'!$E:$E,'ДДС месяц'!$F:$F,$A$1,'ДДС месяц'!$J:$J,$A159,'ДДС месяц'!$C:$C,F$2)</f>
        <v>0</v>
      </c>
      <c r="G159" s="31">
        <f>SUMIFS('ДДС месяц'!$E:$E,'ДДС месяц'!$F:$F,$A$1,'ДДС месяц'!$J:$J,$A159,'ДДС месяц'!$C:$C,G$2)</f>
        <v>0</v>
      </c>
      <c r="H159" s="31">
        <f>SUMIFS('ДДС месяц'!$E:$E,'ДДС месяц'!$F:$F,$A$1,'ДДС месяц'!$J:$J,$A159,'ДДС месяц'!$C:$C,H$2)</f>
        <v>0</v>
      </c>
      <c r="I159" s="31">
        <f>SUMIFS('ДДС месяц'!$E:$E,'ДДС месяц'!$F:$F,$A$1,'ДДС месяц'!$J:$J,$A159,'ДДС месяц'!$C:$C,I$2)</f>
        <v>0</v>
      </c>
      <c r="J159" s="31">
        <f>SUMIFS('ДДС месяц'!$E:$E,'ДДС месяц'!$F:$F,$A$1,'ДДС месяц'!$J:$J,$A159,'ДДС месяц'!$C:$C,J$2)</f>
        <v>0</v>
      </c>
      <c r="K159" s="31">
        <f>SUMIFS('ДДС месяц'!$E:$E,'ДДС месяц'!$F:$F,$A$1,'ДДС месяц'!$J:$J,$A159,'ДДС месяц'!$C:$C,K$2)</f>
        <v>0</v>
      </c>
      <c r="L159" s="31">
        <f>SUMIFS('ДДС месяц'!$E:$E,'ДДС месяц'!$F:$F,$A$1,'ДДС месяц'!$J:$J,$A159,'ДДС месяц'!$C:$C,L$2)</f>
        <v>0</v>
      </c>
      <c r="M159" s="31">
        <f>SUMIFS('ДДС месяц'!$E:$E,'ДДС месяц'!$F:$F,$A$1,'ДДС месяц'!$J:$J,$A159,'ДДС месяц'!$C:$C,M$2)</f>
        <v>0</v>
      </c>
    </row>
    <row r="160" hidden="1">
      <c r="A160" s="30"/>
      <c r="B160" s="31">
        <f>SUMIFS('ДДС месяц'!$E:$E,'ДДС месяц'!$F:$F,$A$1,'ДДС месяц'!$J:$J,$A160,'ДДС месяц'!$C:$C,B$2)</f>
        <v>0</v>
      </c>
      <c r="C160" s="31">
        <f>SUMIFS('ДДС месяц'!$E:$E,'ДДС месяц'!$F:$F,$A$1,'ДДС месяц'!$J:$J,$A160,'ДДС месяц'!$C:$C,C$2)</f>
        <v>0</v>
      </c>
      <c r="D160" s="31">
        <f>SUMIFS('ДДС месяц'!$E:$E,'ДДС месяц'!$F:$F,$A$1,'ДДС месяц'!$J:$J,$A160,'ДДС месяц'!$C:$C,D$2)</f>
        <v>0</v>
      </c>
      <c r="E160" s="31">
        <f>SUMIFS('ДДС месяц'!$E:$E,'ДДС месяц'!$F:$F,$A$1,'ДДС месяц'!$J:$J,$A160,'ДДС месяц'!$C:$C,E$2)</f>
        <v>0</v>
      </c>
      <c r="F160" s="31">
        <f>SUMIFS('ДДС месяц'!$E:$E,'ДДС месяц'!$F:$F,$A$1,'ДДС месяц'!$J:$J,$A160,'ДДС месяц'!$C:$C,F$2)</f>
        <v>0</v>
      </c>
      <c r="G160" s="31">
        <f>SUMIFS('ДДС месяц'!$E:$E,'ДДС месяц'!$F:$F,$A$1,'ДДС месяц'!$J:$J,$A160,'ДДС месяц'!$C:$C,G$2)</f>
        <v>0</v>
      </c>
      <c r="H160" s="31">
        <f>SUMIFS('ДДС месяц'!$E:$E,'ДДС месяц'!$F:$F,$A$1,'ДДС месяц'!$J:$J,$A160,'ДДС месяц'!$C:$C,H$2)</f>
        <v>0</v>
      </c>
      <c r="I160" s="31">
        <f>SUMIFS('ДДС месяц'!$E:$E,'ДДС месяц'!$F:$F,$A$1,'ДДС месяц'!$J:$J,$A160,'ДДС месяц'!$C:$C,I$2)</f>
        <v>0</v>
      </c>
      <c r="J160" s="31">
        <f>SUMIFS('ДДС месяц'!$E:$E,'ДДС месяц'!$F:$F,$A$1,'ДДС месяц'!$J:$J,$A160,'ДДС месяц'!$C:$C,J$2)</f>
        <v>0</v>
      </c>
      <c r="K160" s="31">
        <f>SUMIFS('ДДС месяц'!$E:$E,'ДДС месяц'!$F:$F,$A$1,'ДДС месяц'!$J:$J,$A160,'ДДС месяц'!$C:$C,K$2)</f>
        <v>0</v>
      </c>
      <c r="L160" s="31">
        <f>SUMIFS('ДДС месяц'!$E:$E,'ДДС месяц'!$F:$F,$A$1,'ДДС месяц'!$J:$J,$A160,'ДДС месяц'!$C:$C,L$2)</f>
        <v>0</v>
      </c>
      <c r="M160" s="31">
        <f>SUMIFS('ДДС месяц'!$E:$E,'ДДС месяц'!$F:$F,$A$1,'ДДС месяц'!$J:$J,$A160,'ДДС месяц'!$C:$C,M$2)</f>
        <v>0</v>
      </c>
    </row>
    <row r="161" hidden="1">
      <c r="A161" s="30"/>
      <c r="B161" s="31">
        <f>SUMIFS('ДДС месяц'!$E:$E,'ДДС месяц'!$F:$F,$A$1,'ДДС месяц'!$J:$J,$A161,'ДДС месяц'!$C:$C,B$2)</f>
        <v>0</v>
      </c>
      <c r="C161" s="31">
        <f>SUMIFS('ДДС месяц'!$E:$E,'ДДС месяц'!$F:$F,$A$1,'ДДС месяц'!$J:$J,$A161,'ДДС месяц'!$C:$C,C$2)</f>
        <v>0</v>
      </c>
      <c r="D161" s="31">
        <f>SUMIFS('ДДС месяц'!$E:$E,'ДДС месяц'!$F:$F,$A$1,'ДДС месяц'!$J:$J,$A161,'ДДС месяц'!$C:$C,D$2)</f>
        <v>0</v>
      </c>
      <c r="E161" s="31">
        <f>SUMIFS('ДДС месяц'!$E:$E,'ДДС месяц'!$F:$F,$A$1,'ДДС месяц'!$J:$J,$A161,'ДДС месяц'!$C:$C,E$2)</f>
        <v>0</v>
      </c>
      <c r="F161" s="31">
        <f>SUMIFS('ДДС месяц'!$E:$E,'ДДС месяц'!$F:$F,$A$1,'ДДС месяц'!$J:$J,$A161,'ДДС месяц'!$C:$C,F$2)</f>
        <v>0</v>
      </c>
      <c r="G161" s="31">
        <f>SUMIFS('ДДС месяц'!$E:$E,'ДДС месяц'!$F:$F,$A$1,'ДДС месяц'!$J:$J,$A161,'ДДС месяц'!$C:$C,G$2)</f>
        <v>0</v>
      </c>
      <c r="H161" s="31">
        <f>SUMIFS('ДДС месяц'!$E:$E,'ДДС месяц'!$F:$F,$A$1,'ДДС месяц'!$J:$J,$A161,'ДДС месяц'!$C:$C,H$2)</f>
        <v>0</v>
      </c>
      <c r="I161" s="31">
        <f>SUMIFS('ДДС месяц'!$E:$E,'ДДС месяц'!$F:$F,$A$1,'ДДС месяц'!$J:$J,$A161,'ДДС месяц'!$C:$C,I$2)</f>
        <v>0</v>
      </c>
      <c r="J161" s="31">
        <f>SUMIFS('ДДС месяц'!$E:$E,'ДДС месяц'!$F:$F,$A$1,'ДДС месяц'!$J:$J,$A161,'ДДС месяц'!$C:$C,J$2)</f>
        <v>0</v>
      </c>
      <c r="K161" s="31">
        <f>SUMIFS('ДДС месяц'!$E:$E,'ДДС месяц'!$F:$F,$A$1,'ДДС месяц'!$J:$J,$A161,'ДДС месяц'!$C:$C,K$2)</f>
        <v>0</v>
      </c>
      <c r="L161" s="31">
        <f>SUMIFS('ДДС месяц'!$E:$E,'ДДС месяц'!$F:$F,$A$1,'ДДС месяц'!$J:$J,$A161,'ДДС месяц'!$C:$C,L$2)</f>
        <v>0</v>
      </c>
      <c r="M161" s="31">
        <f>SUMIFS('ДДС месяц'!$E:$E,'ДДС месяц'!$F:$F,$A$1,'ДДС месяц'!$J:$J,$A161,'ДДС месяц'!$C:$C,M$2)</f>
        <v>0</v>
      </c>
    </row>
    <row r="162" hidden="1">
      <c r="A162" s="30"/>
      <c r="B162" s="31">
        <f>SUMIFS('ДДС месяц'!$E:$E,'ДДС месяц'!$F:$F,$A$1,'ДДС месяц'!$J:$J,$A162,'ДДС месяц'!$C:$C,B$2)</f>
        <v>0</v>
      </c>
      <c r="C162" s="31">
        <f>SUMIFS('ДДС месяц'!$E:$E,'ДДС месяц'!$F:$F,$A$1,'ДДС месяц'!$J:$J,$A162,'ДДС месяц'!$C:$C,C$2)</f>
        <v>0</v>
      </c>
      <c r="D162" s="31">
        <f>SUMIFS('ДДС месяц'!$E:$E,'ДДС месяц'!$F:$F,$A$1,'ДДС месяц'!$J:$J,$A162,'ДДС месяц'!$C:$C,D$2)</f>
        <v>0</v>
      </c>
      <c r="E162" s="31">
        <f>SUMIFS('ДДС месяц'!$E:$E,'ДДС месяц'!$F:$F,$A$1,'ДДС месяц'!$J:$J,$A162,'ДДС месяц'!$C:$C,E$2)</f>
        <v>0</v>
      </c>
      <c r="F162" s="31">
        <f>SUMIFS('ДДС месяц'!$E:$E,'ДДС месяц'!$F:$F,$A$1,'ДДС месяц'!$J:$J,$A162,'ДДС месяц'!$C:$C,F$2)</f>
        <v>0</v>
      </c>
      <c r="G162" s="31">
        <f>SUMIFS('ДДС месяц'!$E:$E,'ДДС месяц'!$F:$F,$A$1,'ДДС месяц'!$J:$J,$A162,'ДДС месяц'!$C:$C,G$2)</f>
        <v>0</v>
      </c>
      <c r="H162" s="31">
        <f>SUMIFS('ДДС месяц'!$E:$E,'ДДС месяц'!$F:$F,$A$1,'ДДС месяц'!$J:$J,$A162,'ДДС месяц'!$C:$C,H$2)</f>
        <v>0</v>
      </c>
      <c r="I162" s="31">
        <f>SUMIFS('ДДС месяц'!$E:$E,'ДДС месяц'!$F:$F,$A$1,'ДДС месяц'!$J:$J,$A162,'ДДС месяц'!$C:$C,I$2)</f>
        <v>0</v>
      </c>
      <c r="J162" s="31">
        <f>SUMIFS('ДДС месяц'!$E:$E,'ДДС месяц'!$F:$F,$A$1,'ДДС месяц'!$J:$J,$A162,'ДДС месяц'!$C:$C,J$2)</f>
        <v>0</v>
      </c>
      <c r="K162" s="31">
        <f>SUMIFS('ДДС месяц'!$E:$E,'ДДС месяц'!$F:$F,$A$1,'ДДС месяц'!$J:$J,$A162,'ДДС месяц'!$C:$C,K$2)</f>
        <v>0</v>
      </c>
      <c r="L162" s="31">
        <f>SUMIFS('ДДС месяц'!$E:$E,'ДДС месяц'!$F:$F,$A$1,'ДДС месяц'!$J:$J,$A162,'ДДС месяц'!$C:$C,L$2)</f>
        <v>0</v>
      </c>
      <c r="M162" s="31">
        <f>SUMIFS('ДДС месяц'!$E:$E,'ДДС месяц'!$F:$F,$A$1,'ДДС месяц'!$J:$J,$A162,'ДДС месяц'!$C:$C,M$2)</f>
        <v>0</v>
      </c>
    </row>
    <row r="163" hidden="1">
      <c r="A163" s="30"/>
      <c r="B163" s="31">
        <f>SUMIFS('ДДС месяц'!$E:$E,'ДДС месяц'!$F:$F,$A$1,'ДДС месяц'!$J:$J,$A163,'ДДС месяц'!$C:$C,B$2)</f>
        <v>0</v>
      </c>
      <c r="C163" s="31">
        <f>SUMIFS('ДДС месяц'!$E:$E,'ДДС месяц'!$F:$F,$A$1,'ДДС месяц'!$J:$J,$A163,'ДДС месяц'!$C:$C,C$2)</f>
        <v>0</v>
      </c>
      <c r="D163" s="31">
        <f>SUMIFS('ДДС месяц'!$E:$E,'ДДС месяц'!$F:$F,$A$1,'ДДС месяц'!$J:$J,$A163,'ДДС месяц'!$C:$C,D$2)</f>
        <v>0</v>
      </c>
      <c r="E163" s="31">
        <f>SUMIFS('ДДС месяц'!$E:$E,'ДДС месяц'!$F:$F,$A$1,'ДДС месяц'!$J:$J,$A163,'ДДС месяц'!$C:$C,E$2)</f>
        <v>0</v>
      </c>
      <c r="F163" s="31">
        <f>SUMIFS('ДДС месяц'!$E:$E,'ДДС месяц'!$F:$F,$A$1,'ДДС месяц'!$J:$J,$A163,'ДДС месяц'!$C:$C,F$2)</f>
        <v>0</v>
      </c>
      <c r="G163" s="31">
        <f>SUMIFS('ДДС месяц'!$E:$E,'ДДС месяц'!$F:$F,$A$1,'ДДС месяц'!$J:$J,$A163,'ДДС месяц'!$C:$C,G$2)</f>
        <v>0</v>
      </c>
      <c r="H163" s="31">
        <f>SUMIFS('ДДС месяц'!$E:$E,'ДДС месяц'!$F:$F,$A$1,'ДДС месяц'!$J:$J,$A163,'ДДС месяц'!$C:$C,H$2)</f>
        <v>0</v>
      </c>
      <c r="I163" s="31">
        <f>SUMIFS('ДДС месяц'!$E:$E,'ДДС месяц'!$F:$F,$A$1,'ДДС месяц'!$J:$J,$A163,'ДДС месяц'!$C:$C,I$2)</f>
        <v>0</v>
      </c>
      <c r="J163" s="31">
        <f>SUMIFS('ДДС месяц'!$E:$E,'ДДС месяц'!$F:$F,$A$1,'ДДС месяц'!$J:$J,$A163,'ДДС месяц'!$C:$C,J$2)</f>
        <v>0</v>
      </c>
      <c r="K163" s="31">
        <f>SUMIFS('ДДС месяц'!$E:$E,'ДДС месяц'!$F:$F,$A$1,'ДДС месяц'!$J:$J,$A163,'ДДС месяц'!$C:$C,K$2)</f>
        <v>0</v>
      </c>
      <c r="L163" s="31">
        <f>SUMIFS('ДДС месяц'!$E:$E,'ДДС месяц'!$F:$F,$A$1,'ДДС месяц'!$J:$J,$A163,'ДДС месяц'!$C:$C,L$2)</f>
        <v>0</v>
      </c>
      <c r="M163" s="31">
        <f>SUMIFS('ДДС месяц'!$E:$E,'ДДС месяц'!$F:$F,$A$1,'ДДС месяц'!$J:$J,$A163,'ДДС месяц'!$C:$C,M$2)</f>
        <v>0</v>
      </c>
    </row>
    <row r="164" hidden="1">
      <c r="A164" s="30"/>
      <c r="B164" s="31">
        <f>SUMIFS('ДДС месяц'!$E:$E,'ДДС месяц'!$F:$F,$A$1,'ДДС месяц'!$J:$J,$A164,'ДДС месяц'!$C:$C,B$2)</f>
        <v>0</v>
      </c>
      <c r="C164" s="31">
        <f>SUMIFS('ДДС месяц'!$E:$E,'ДДС месяц'!$F:$F,$A$1,'ДДС месяц'!$J:$J,$A164,'ДДС месяц'!$C:$C,C$2)</f>
        <v>0</v>
      </c>
      <c r="D164" s="31">
        <f>SUMIFS('ДДС месяц'!$E:$E,'ДДС месяц'!$F:$F,$A$1,'ДДС месяц'!$J:$J,$A164,'ДДС месяц'!$C:$C,D$2)</f>
        <v>0</v>
      </c>
      <c r="E164" s="31">
        <f>SUMIFS('ДДС месяц'!$E:$E,'ДДС месяц'!$F:$F,$A$1,'ДДС месяц'!$J:$J,$A164,'ДДС месяц'!$C:$C,E$2)</f>
        <v>0</v>
      </c>
      <c r="F164" s="31">
        <f>SUMIFS('ДДС месяц'!$E:$E,'ДДС месяц'!$F:$F,$A$1,'ДДС месяц'!$J:$J,$A164,'ДДС месяц'!$C:$C,F$2)</f>
        <v>0</v>
      </c>
      <c r="G164" s="31">
        <f>SUMIFS('ДДС месяц'!$E:$E,'ДДС месяц'!$F:$F,$A$1,'ДДС месяц'!$J:$J,$A164,'ДДС месяц'!$C:$C,G$2)</f>
        <v>0</v>
      </c>
      <c r="H164" s="31">
        <f>SUMIFS('ДДС месяц'!$E:$E,'ДДС месяц'!$F:$F,$A$1,'ДДС месяц'!$J:$J,$A164,'ДДС месяц'!$C:$C,H$2)</f>
        <v>0</v>
      </c>
      <c r="I164" s="31">
        <f>SUMIFS('ДДС месяц'!$E:$E,'ДДС месяц'!$F:$F,$A$1,'ДДС месяц'!$J:$J,$A164,'ДДС месяц'!$C:$C,I$2)</f>
        <v>0</v>
      </c>
      <c r="J164" s="31">
        <f>SUMIFS('ДДС месяц'!$E:$E,'ДДС месяц'!$F:$F,$A$1,'ДДС месяц'!$J:$J,$A164,'ДДС месяц'!$C:$C,J$2)</f>
        <v>0</v>
      </c>
      <c r="K164" s="31">
        <f>SUMIFS('ДДС месяц'!$E:$E,'ДДС месяц'!$F:$F,$A$1,'ДДС месяц'!$J:$J,$A164,'ДДС месяц'!$C:$C,K$2)</f>
        <v>0</v>
      </c>
      <c r="L164" s="31">
        <f>SUMIFS('ДДС месяц'!$E:$E,'ДДС месяц'!$F:$F,$A$1,'ДДС месяц'!$J:$J,$A164,'ДДС месяц'!$C:$C,L$2)</f>
        <v>0</v>
      </c>
      <c r="M164" s="31">
        <f>SUMIFS('ДДС месяц'!$E:$E,'ДДС месяц'!$F:$F,$A$1,'ДДС месяц'!$J:$J,$A164,'ДДС месяц'!$C:$C,M$2)</f>
        <v>0</v>
      </c>
    </row>
    <row r="165" hidden="1">
      <c r="A165" s="30"/>
      <c r="B165" s="31">
        <f>SUMIFS('ДДС месяц'!$E:$E,'ДДС месяц'!$F:$F,$A$1,'ДДС месяц'!$J:$J,$A165,'ДДС месяц'!$C:$C,B$2)</f>
        <v>0</v>
      </c>
      <c r="C165" s="31">
        <f>SUMIFS('ДДС месяц'!$E:$E,'ДДС месяц'!$F:$F,$A$1,'ДДС месяц'!$J:$J,$A165,'ДДС месяц'!$C:$C,C$2)</f>
        <v>0</v>
      </c>
      <c r="D165" s="31">
        <f>SUMIFS('ДДС месяц'!$E:$E,'ДДС месяц'!$F:$F,$A$1,'ДДС месяц'!$J:$J,$A165,'ДДС месяц'!$C:$C,D$2)</f>
        <v>0</v>
      </c>
      <c r="E165" s="31">
        <f>SUMIFS('ДДС месяц'!$E:$E,'ДДС месяц'!$F:$F,$A$1,'ДДС месяц'!$J:$J,$A165,'ДДС месяц'!$C:$C,E$2)</f>
        <v>0</v>
      </c>
      <c r="F165" s="31">
        <f>SUMIFS('ДДС месяц'!$E:$E,'ДДС месяц'!$F:$F,$A$1,'ДДС месяц'!$J:$J,$A165,'ДДС месяц'!$C:$C,F$2)</f>
        <v>0</v>
      </c>
      <c r="G165" s="31">
        <f>SUMIFS('ДДС месяц'!$E:$E,'ДДС месяц'!$F:$F,$A$1,'ДДС месяц'!$J:$J,$A165,'ДДС месяц'!$C:$C,G$2)</f>
        <v>0</v>
      </c>
      <c r="H165" s="31">
        <f>SUMIFS('ДДС месяц'!$E:$E,'ДДС месяц'!$F:$F,$A$1,'ДДС месяц'!$J:$J,$A165,'ДДС месяц'!$C:$C,H$2)</f>
        <v>0</v>
      </c>
      <c r="I165" s="31">
        <f>SUMIFS('ДДС месяц'!$E:$E,'ДДС месяц'!$F:$F,$A$1,'ДДС месяц'!$J:$J,$A165,'ДДС месяц'!$C:$C,I$2)</f>
        <v>0</v>
      </c>
      <c r="J165" s="31">
        <f>SUMIFS('ДДС месяц'!$E:$E,'ДДС месяц'!$F:$F,$A$1,'ДДС месяц'!$J:$J,$A165,'ДДС месяц'!$C:$C,J$2)</f>
        <v>0</v>
      </c>
      <c r="K165" s="31">
        <f>SUMIFS('ДДС месяц'!$E:$E,'ДДС месяц'!$F:$F,$A$1,'ДДС месяц'!$J:$J,$A165,'ДДС месяц'!$C:$C,K$2)</f>
        <v>0</v>
      </c>
      <c r="L165" s="31">
        <f>SUMIFS('ДДС месяц'!$E:$E,'ДДС месяц'!$F:$F,$A$1,'ДДС месяц'!$J:$J,$A165,'ДДС месяц'!$C:$C,L$2)</f>
        <v>0</v>
      </c>
      <c r="M165" s="31">
        <f>SUMIFS('ДДС месяц'!$E:$E,'ДДС месяц'!$F:$F,$A$1,'ДДС месяц'!$J:$J,$A165,'ДДС месяц'!$C:$C,M$2)</f>
        <v>0</v>
      </c>
    </row>
    <row r="166" hidden="1">
      <c r="A166" s="30"/>
      <c r="B166" s="31">
        <f>SUMIFS('ДДС месяц'!$E:$E,'ДДС месяц'!$F:$F,$A$1,'ДДС месяц'!$J:$J,$A166,'ДДС месяц'!$C:$C,B$2)</f>
        <v>0</v>
      </c>
      <c r="C166" s="31">
        <f>SUMIFS('ДДС месяц'!$E:$E,'ДДС месяц'!$F:$F,$A$1,'ДДС месяц'!$J:$J,$A166,'ДДС месяц'!$C:$C,C$2)</f>
        <v>0</v>
      </c>
      <c r="D166" s="31">
        <f>SUMIFS('ДДС месяц'!$E:$E,'ДДС месяц'!$F:$F,$A$1,'ДДС месяц'!$J:$J,$A166,'ДДС месяц'!$C:$C,D$2)</f>
        <v>0</v>
      </c>
      <c r="E166" s="31">
        <f>SUMIFS('ДДС месяц'!$E:$E,'ДДС месяц'!$F:$F,$A$1,'ДДС месяц'!$J:$J,$A166,'ДДС месяц'!$C:$C,E$2)</f>
        <v>0</v>
      </c>
      <c r="F166" s="31">
        <f>SUMIFS('ДДС месяц'!$E:$E,'ДДС месяц'!$F:$F,$A$1,'ДДС месяц'!$J:$J,$A166,'ДДС месяц'!$C:$C,F$2)</f>
        <v>0</v>
      </c>
      <c r="G166" s="31">
        <f>SUMIFS('ДДС месяц'!$E:$E,'ДДС месяц'!$F:$F,$A$1,'ДДС месяц'!$J:$J,$A166,'ДДС месяц'!$C:$C,G$2)</f>
        <v>0</v>
      </c>
      <c r="H166" s="31">
        <f>SUMIFS('ДДС месяц'!$E:$E,'ДДС месяц'!$F:$F,$A$1,'ДДС месяц'!$J:$J,$A166,'ДДС месяц'!$C:$C,H$2)</f>
        <v>0</v>
      </c>
      <c r="I166" s="31">
        <f>SUMIFS('ДДС месяц'!$E:$E,'ДДС месяц'!$F:$F,$A$1,'ДДС месяц'!$J:$J,$A166,'ДДС месяц'!$C:$C,I$2)</f>
        <v>0</v>
      </c>
      <c r="J166" s="31">
        <f>SUMIFS('ДДС месяц'!$E:$E,'ДДС месяц'!$F:$F,$A$1,'ДДС месяц'!$J:$J,$A166,'ДДС месяц'!$C:$C,J$2)</f>
        <v>0</v>
      </c>
      <c r="K166" s="31">
        <f>SUMIFS('ДДС месяц'!$E:$E,'ДДС месяц'!$F:$F,$A$1,'ДДС месяц'!$J:$J,$A166,'ДДС месяц'!$C:$C,K$2)</f>
        <v>0</v>
      </c>
      <c r="L166" s="31">
        <f>SUMIFS('ДДС месяц'!$E:$E,'ДДС месяц'!$F:$F,$A$1,'ДДС месяц'!$J:$J,$A166,'ДДС месяц'!$C:$C,L$2)</f>
        <v>0</v>
      </c>
      <c r="M166" s="31">
        <f>SUMIFS('ДДС месяц'!$E:$E,'ДДС месяц'!$F:$F,$A$1,'ДДС месяц'!$J:$J,$A166,'ДДС месяц'!$C:$C,M$2)</f>
        <v>0</v>
      </c>
    </row>
    <row r="167" hidden="1">
      <c r="A167" s="30"/>
      <c r="B167" s="31">
        <f>SUMIFS('ДДС месяц'!$E:$E,'ДДС месяц'!$F:$F,$A$1,'ДДС месяц'!$J:$J,$A167,'ДДС месяц'!$C:$C,B$2)</f>
        <v>0</v>
      </c>
      <c r="C167" s="31">
        <f>SUMIFS('ДДС месяц'!$E:$E,'ДДС месяц'!$F:$F,$A$1,'ДДС месяц'!$J:$J,$A167,'ДДС месяц'!$C:$C,C$2)</f>
        <v>0</v>
      </c>
      <c r="D167" s="31">
        <f>SUMIFS('ДДС месяц'!$E:$E,'ДДС месяц'!$F:$F,$A$1,'ДДС месяц'!$J:$J,$A167,'ДДС месяц'!$C:$C,D$2)</f>
        <v>0</v>
      </c>
      <c r="E167" s="31">
        <f>SUMIFS('ДДС месяц'!$E:$E,'ДДС месяц'!$F:$F,$A$1,'ДДС месяц'!$J:$J,$A167,'ДДС месяц'!$C:$C,E$2)</f>
        <v>0</v>
      </c>
      <c r="F167" s="31">
        <f>SUMIFS('ДДС месяц'!$E:$E,'ДДС месяц'!$F:$F,$A$1,'ДДС месяц'!$J:$J,$A167,'ДДС месяц'!$C:$C,F$2)</f>
        <v>0</v>
      </c>
      <c r="G167" s="31">
        <f>SUMIFS('ДДС месяц'!$E:$E,'ДДС месяц'!$F:$F,$A$1,'ДДС месяц'!$J:$J,$A167,'ДДС месяц'!$C:$C,G$2)</f>
        <v>0</v>
      </c>
      <c r="H167" s="31">
        <f>SUMIFS('ДДС месяц'!$E:$E,'ДДС месяц'!$F:$F,$A$1,'ДДС месяц'!$J:$J,$A167,'ДДС месяц'!$C:$C,H$2)</f>
        <v>0</v>
      </c>
      <c r="I167" s="31">
        <f>SUMIFS('ДДС месяц'!$E:$E,'ДДС месяц'!$F:$F,$A$1,'ДДС месяц'!$J:$J,$A167,'ДДС месяц'!$C:$C,I$2)</f>
        <v>0</v>
      </c>
      <c r="J167" s="31">
        <f>SUMIFS('ДДС месяц'!$E:$E,'ДДС месяц'!$F:$F,$A$1,'ДДС месяц'!$J:$J,$A167,'ДДС месяц'!$C:$C,J$2)</f>
        <v>0</v>
      </c>
      <c r="K167" s="31">
        <f>SUMIFS('ДДС месяц'!$E:$E,'ДДС месяц'!$F:$F,$A$1,'ДДС месяц'!$J:$J,$A167,'ДДС месяц'!$C:$C,K$2)</f>
        <v>0</v>
      </c>
      <c r="L167" s="31">
        <f>SUMIFS('ДДС месяц'!$E:$E,'ДДС месяц'!$F:$F,$A$1,'ДДС месяц'!$J:$J,$A167,'ДДС месяц'!$C:$C,L$2)</f>
        <v>0</v>
      </c>
      <c r="M167" s="31">
        <f>SUMIFS('ДДС месяц'!$E:$E,'ДДС месяц'!$F:$F,$A$1,'ДДС месяц'!$J:$J,$A167,'ДДС месяц'!$C:$C,M$2)</f>
        <v>0</v>
      </c>
    </row>
    <row r="168" hidden="1">
      <c r="A168" s="30"/>
      <c r="B168" s="31">
        <f>SUMIFS('ДДС месяц'!$E:$E,'ДДС месяц'!$F:$F,$A$1,'ДДС месяц'!$J:$J,$A168,'ДДС месяц'!$C:$C,B$2)</f>
        <v>0</v>
      </c>
      <c r="C168" s="31">
        <f>SUMIFS('ДДС месяц'!$E:$E,'ДДС месяц'!$F:$F,$A$1,'ДДС месяц'!$J:$J,$A168,'ДДС месяц'!$C:$C,C$2)</f>
        <v>0</v>
      </c>
      <c r="D168" s="31">
        <f>SUMIFS('ДДС месяц'!$E:$E,'ДДС месяц'!$F:$F,$A$1,'ДДС месяц'!$J:$J,$A168,'ДДС месяц'!$C:$C,D$2)</f>
        <v>0</v>
      </c>
      <c r="E168" s="31">
        <f>SUMIFS('ДДС месяц'!$E:$E,'ДДС месяц'!$F:$F,$A$1,'ДДС месяц'!$J:$J,$A168,'ДДС месяц'!$C:$C,E$2)</f>
        <v>0</v>
      </c>
      <c r="F168" s="31">
        <f>SUMIFS('ДДС месяц'!$E:$E,'ДДС месяц'!$F:$F,$A$1,'ДДС месяц'!$J:$J,$A168,'ДДС месяц'!$C:$C,F$2)</f>
        <v>0</v>
      </c>
      <c r="G168" s="31">
        <f>SUMIFS('ДДС месяц'!$E:$E,'ДДС месяц'!$F:$F,$A$1,'ДДС месяц'!$J:$J,$A168,'ДДС месяц'!$C:$C,G$2)</f>
        <v>0</v>
      </c>
      <c r="H168" s="31">
        <f>SUMIFS('ДДС месяц'!$E:$E,'ДДС месяц'!$F:$F,$A$1,'ДДС месяц'!$J:$J,$A168,'ДДС месяц'!$C:$C,H$2)</f>
        <v>0</v>
      </c>
      <c r="I168" s="31">
        <f>SUMIFS('ДДС месяц'!$E:$E,'ДДС месяц'!$F:$F,$A$1,'ДДС месяц'!$J:$J,$A168,'ДДС месяц'!$C:$C,I$2)</f>
        <v>0</v>
      </c>
      <c r="J168" s="31">
        <f>SUMIFS('ДДС месяц'!$E:$E,'ДДС месяц'!$F:$F,$A$1,'ДДС месяц'!$J:$J,$A168,'ДДС месяц'!$C:$C,J$2)</f>
        <v>0</v>
      </c>
      <c r="K168" s="31">
        <f>SUMIFS('ДДС месяц'!$E:$E,'ДДС месяц'!$F:$F,$A$1,'ДДС месяц'!$J:$J,$A168,'ДДС месяц'!$C:$C,K$2)</f>
        <v>0</v>
      </c>
      <c r="L168" s="31">
        <f>SUMIFS('ДДС месяц'!$E:$E,'ДДС месяц'!$F:$F,$A$1,'ДДС месяц'!$J:$J,$A168,'ДДС месяц'!$C:$C,L$2)</f>
        <v>0</v>
      </c>
      <c r="M168" s="31">
        <f>SUMIFS('ДДС месяц'!$E:$E,'ДДС месяц'!$F:$F,$A$1,'ДДС месяц'!$J:$J,$A168,'ДДС месяц'!$C:$C,M$2)</f>
        <v>0</v>
      </c>
    </row>
    <row r="169" hidden="1">
      <c r="A169" s="30"/>
      <c r="B169" s="31">
        <f>SUMIFS('ДДС месяц'!$E:$E,'ДДС месяц'!$F:$F,$A$1,'ДДС месяц'!$J:$J,$A169,'ДДС месяц'!$C:$C,B$2)</f>
        <v>0</v>
      </c>
      <c r="C169" s="31">
        <f>SUMIFS('ДДС месяц'!$E:$E,'ДДС месяц'!$F:$F,$A$1,'ДДС месяц'!$J:$J,$A169,'ДДС месяц'!$C:$C,C$2)</f>
        <v>0</v>
      </c>
      <c r="D169" s="31">
        <f>SUMIFS('ДДС месяц'!$E:$E,'ДДС месяц'!$F:$F,$A$1,'ДДС месяц'!$J:$J,$A169,'ДДС месяц'!$C:$C,D$2)</f>
        <v>0</v>
      </c>
      <c r="E169" s="31">
        <f>SUMIFS('ДДС месяц'!$E:$E,'ДДС месяц'!$F:$F,$A$1,'ДДС месяц'!$J:$J,$A169,'ДДС месяц'!$C:$C,E$2)</f>
        <v>0</v>
      </c>
      <c r="F169" s="31">
        <f>SUMIFS('ДДС месяц'!$E:$E,'ДДС месяц'!$F:$F,$A$1,'ДДС месяц'!$J:$J,$A169,'ДДС месяц'!$C:$C,F$2)</f>
        <v>0</v>
      </c>
      <c r="G169" s="31">
        <f>SUMIFS('ДДС месяц'!$E:$E,'ДДС месяц'!$F:$F,$A$1,'ДДС месяц'!$J:$J,$A169,'ДДС месяц'!$C:$C,G$2)</f>
        <v>0</v>
      </c>
      <c r="H169" s="31">
        <f>SUMIFS('ДДС месяц'!$E:$E,'ДДС месяц'!$F:$F,$A$1,'ДДС месяц'!$J:$J,$A169,'ДДС месяц'!$C:$C,H$2)</f>
        <v>0</v>
      </c>
      <c r="I169" s="31">
        <f>SUMIFS('ДДС месяц'!$E:$E,'ДДС месяц'!$F:$F,$A$1,'ДДС месяц'!$J:$J,$A169,'ДДС месяц'!$C:$C,I$2)</f>
        <v>0</v>
      </c>
      <c r="J169" s="31">
        <f>SUMIFS('ДДС месяц'!$E:$E,'ДДС месяц'!$F:$F,$A$1,'ДДС месяц'!$J:$J,$A169,'ДДС месяц'!$C:$C,J$2)</f>
        <v>0</v>
      </c>
      <c r="K169" s="31">
        <f>SUMIFS('ДДС месяц'!$E:$E,'ДДС месяц'!$F:$F,$A$1,'ДДС месяц'!$J:$J,$A169,'ДДС месяц'!$C:$C,K$2)</f>
        <v>0</v>
      </c>
      <c r="L169" s="31">
        <f>SUMIFS('ДДС месяц'!$E:$E,'ДДС месяц'!$F:$F,$A$1,'ДДС месяц'!$J:$J,$A169,'ДДС месяц'!$C:$C,L$2)</f>
        <v>0</v>
      </c>
      <c r="M169" s="31">
        <f>SUMIFS('ДДС месяц'!$E:$E,'ДДС месяц'!$F:$F,$A$1,'ДДС месяц'!$J:$J,$A169,'ДДС месяц'!$C:$C,M$2)</f>
        <v>0</v>
      </c>
    </row>
    <row r="170" hidden="1">
      <c r="A170" s="30"/>
      <c r="B170" s="31">
        <f>SUMIFS('ДДС месяц'!$E:$E,'ДДС месяц'!$F:$F,$A$1,'ДДС месяц'!$J:$J,$A170,'ДДС месяц'!$C:$C,B$2)</f>
        <v>0</v>
      </c>
      <c r="C170" s="31">
        <f>SUMIFS('ДДС месяц'!$E:$E,'ДДС месяц'!$F:$F,$A$1,'ДДС месяц'!$J:$J,$A170,'ДДС месяц'!$C:$C,C$2)</f>
        <v>0</v>
      </c>
      <c r="D170" s="31">
        <f>SUMIFS('ДДС месяц'!$E:$E,'ДДС месяц'!$F:$F,$A$1,'ДДС месяц'!$J:$J,$A170,'ДДС месяц'!$C:$C,D$2)</f>
        <v>0</v>
      </c>
      <c r="E170" s="31">
        <f>SUMIFS('ДДС месяц'!$E:$E,'ДДС месяц'!$F:$F,$A$1,'ДДС месяц'!$J:$J,$A170,'ДДС месяц'!$C:$C,E$2)</f>
        <v>0</v>
      </c>
      <c r="F170" s="31">
        <f>SUMIFS('ДДС месяц'!$E:$E,'ДДС месяц'!$F:$F,$A$1,'ДДС месяц'!$J:$J,$A170,'ДДС месяц'!$C:$C,F$2)</f>
        <v>0</v>
      </c>
      <c r="G170" s="31">
        <f>SUMIFS('ДДС месяц'!$E:$E,'ДДС месяц'!$F:$F,$A$1,'ДДС месяц'!$J:$J,$A170,'ДДС месяц'!$C:$C,G$2)</f>
        <v>0</v>
      </c>
      <c r="H170" s="31">
        <f>SUMIFS('ДДС месяц'!$E:$E,'ДДС месяц'!$F:$F,$A$1,'ДДС месяц'!$J:$J,$A170,'ДДС месяц'!$C:$C,H$2)</f>
        <v>0</v>
      </c>
      <c r="I170" s="31">
        <f>SUMIFS('ДДС месяц'!$E:$E,'ДДС месяц'!$F:$F,$A$1,'ДДС месяц'!$J:$J,$A170,'ДДС месяц'!$C:$C,I$2)</f>
        <v>0</v>
      </c>
      <c r="J170" s="31">
        <f>SUMIFS('ДДС месяц'!$E:$E,'ДДС месяц'!$F:$F,$A$1,'ДДС месяц'!$J:$J,$A170,'ДДС месяц'!$C:$C,J$2)</f>
        <v>0</v>
      </c>
      <c r="K170" s="31">
        <f>SUMIFS('ДДС месяц'!$E:$E,'ДДС месяц'!$F:$F,$A$1,'ДДС месяц'!$J:$J,$A170,'ДДС месяц'!$C:$C,K$2)</f>
        <v>0</v>
      </c>
      <c r="L170" s="31">
        <f>SUMIFS('ДДС месяц'!$E:$E,'ДДС месяц'!$F:$F,$A$1,'ДДС месяц'!$J:$J,$A170,'ДДС месяц'!$C:$C,L$2)</f>
        <v>0</v>
      </c>
      <c r="M170" s="31">
        <f>SUMIFS('ДДС месяц'!$E:$E,'ДДС месяц'!$F:$F,$A$1,'ДДС месяц'!$J:$J,$A170,'ДДС месяц'!$C:$C,M$2)</f>
        <v>0</v>
      </c>
    </row>
    <row r="171" hidden="1">
      <c r="A171" s="30"/>
      <c r="B171" s="31">
        <f>SUMIFS('ДДС месяц'!$E:$E,'ДДС месяц'!$F:$F,$A$1,'ДДС месяц'!$J:$J,$A171,'ДДС месяц'!$C:$C,B$2)</f>
        <v>0</v>
      </c>
      <c r="C171" s="31">
        <f>SUMIFS('ДДС месяц'!$E:$E,'ДДС месяц'!$F:$F,$A$1,'ДДС месяц'!$J:$J,$A171,'ДДС месяц'!$C:$C,C$2)</f>
        <v>0</v>
      </c>
      <c r="D171" s="31">
        <f>SUMIFS('ДДС месяц'!$E:$E,'ДДС месяц'!$F:$F,$A$1,'ДДС месяц'!$J:$J,$A171,'ДДС месяц'!$C:$C,D$2)</f>
        <v>0</v>
      </c>
      <c r="E171" s="31">
        <f>SUMIFS('ДДС месяц'!$E:$E,'ДДС месяц'!$F:$F,$A$1,'ДДС месяц'!$J:$J,$A171,'ДДС месяц'!$C:$C,E$2)</f>
        <v>0</v>
      </c>
      <c r="F171" s="31">
        <f>SUMIFS('ДДС месяц'!$E:$E,'ДДС месяц'!$F:$F,$A$1,'ДДС месяц'!$J:$J,$A171,'ДДС месяц'!$C:$C,F$2)</f>
        <v>0</v>
      </c>
      <c r="G171" s="31">
        <f>SUMIFS('ДДС месяц'!$E:$E,'ДДС месяц'!$F:$F,$A$1,'ДДС месяц'!$J:$J,$A171,'ДДС месяц'!$C:$C,G$2)</f>
        <v>0</v>
      </c>
      <c r="H171" s="31">
        <f>SUMIFS('ДДС месяц'!$E:$E,'ДДС месяц'!$F:$F,$A$1,'ДДС месяц'!$J:$J,$A171,'ДДС месяц'!$C:$C,H$2)</f>
        <v>0</v>
      </c>
      <c r="I171" s="31">
        <f>SUMIFS('ДДС месяц'!$E:$E,'ДДС месяц'!$F:$F,$A$1,'ДДС месяц'!$J:$J,$A171,'ДДС месяц'!$C:$C,I$2)</f>
        <v>0</v>
      </c>
      <c r="J171" s="31">
        <f>SUMIFS('ДДС месяц'!$E:$E,'ДДС месяц'!$F:$F,$A$1,'ДДС месяц'!$J:$J,$A171,'ДДС месяц'!$C:$C,J$2)</f>
        <v>0</v>
      </c>
      <c r="K171" s="31">
        <f>SUMIFS('ДДС месяц'!$E:$E,'ДДС месяц'!$F:$F,$A$1,'ДДС месяц'!$J:$J,$A171,'ДДС месяц'!$C:$C,K$2)</f>
        <v>0</v>
      </c>
      <c r="L171" s="31">
        <f>SUMIFS('ДДС месяц'!$E:$E,'ДДС месяц'!$F:$F,$A$1,'ДДС месяц'!$J:$J,$A171,'ДДС месяц'!$C:$C,L$2)</f>
        <v>0</v>
      </c>
      <c r="M171" s="31">
        <f>SUMIFS('ДДС месяц'!$E:$E,'ДДС месяц'!$F:$F,$A$1,'ДДС месяц'!$J:$J,$A171,'ДДС месяц'!$C:$C,M$2)</f>
        <v>0</v>
      </c>
    </row>
    <row r="172" hidden="1">
      <c r="A172" s="30"/>
      <c r="B172" s="31">
        <f>SUMIFS('ДДС месяц'!$E:$E,'ДДС месяц'!$F:$F,$A$1,'ДДС месяц'!$J:$J,$A172,'ДДС месяц'!$C:$C,B$2)</f>
        <v>0</v>
      </c>
      <c r="C172" s="31">
        <f>SUMIFS('ДДС месяц'!$E:$E,'ДДС месяц'!$F:$F,$A$1,'ДДС месяц'!$J:$J,$A172,'ДДС месяц'!$C:$C,C$2)</f>
        <v>0</v>
      </c>
      <c r="D172" s="31">
        <f>SUMIFS('ДДС месяц'!$E:$E,'ДДС месяц'!$F:$F,$A$1,'ДДС месяц'!$J:$J,$A172,'ДДС месяц'!$C:$C,D$2)</f>
        <v>0</v>
      </c>
      <c r="E172" s="31">
        <f>SUMIFS('ДДС месяц'!$E:$E,'ДДС месяц'!$F:$F,$A$1,'ДДС месяц'!$J:$J,$A172,'ДДС месяц'!$C:$C,E$2)</f>
        <v>0</v>
      </c>
      <c r="F172" s="31">
        <f>SUMIFS('ДДС месяц'!$E:$E,'ДДС месяц'!$F:$F,$A$1,'ДДС месяц'!$J:$J,$A172,'ДДС месяц'!$C:$C,F$2)</f>
        <v>0</v>
      </c>
      <c r="G172" s="31">
        <f>SUMIFS('ДДС месяц'!$E:$E,'ДДС месяц'!$F:$F,$A$1,'ДДС месяц'!$J:$J,$A172,'ДДС месяц'!$C:$C,G$2)</f>
        <v>0</v>
      </c>
      <c r="H172" s="31">
        <f>SUMIFS('ДДС месяц'!$E:$E,'ДДС месяц'!$F:$F,$A$1,'ДДС месяц'!$J:$J,$A172,'ДДС месяц'!$C:$C,H$2)</f>
        <v>0</v>
      </c>
      <c r="I172" s="31">
        <f>SUMIFS('ДДС месяц'!$E:$E,'ДДС месяц'!$F:$F,$A$1,'ДДС месяц'!$J:$J,$A172,'ДДС месяц'!$C:$C,I$2)</f>
        <v>0</v>
      </c>
      <c r="J172" s="31">
        <f>SUMIFS('ДДС месяц'!$E:$E,'ДДС месяц'!$F:$F,$A$1,'ДДС месяц'!$J:$J,$A172,'ДДС месяц'!$C:$C,J$2)</f>
        <v>0</v>
      </c>
      <c r="K172" s="31">
        <f>SUMIFS('ДДС месяц'!$E:$E,'ДДС месяц'!$F:$F,$A$1,'ДДС месяц'!$J:$J,$A172,'ДДС месяц'!$C:$C,K$2)</f>
        <v>0</v>
      </c>
      <c r="L172" s="31">
        <f>SUMIFS('ДДС месяц'!$E:$E,'ДДС месяц'!$F:$F,$A$1,'ДДС месяц'!$J:$J,$A172,'ДДС месяц'!$C:$C,L$2)</f>
        <v>0</v>
      </c>
      <c r="M172" s="31">
        <f>SUMIFS('ДДС месяц'!$E:$E,'ДДС месяц'!$F:$F,$A$1,'ДДС месяц'!$J:$J,$A172,'ДДС месяц'!$C:$C,M$2)</f>
        <v>0</v>
      </c>
    </row>
    <row r="173" hidden="1">
      <c r="A173" s="30"/>
      <c r="B173" s="31">
        <f>SUMIFS('ДДС месяц'!$E:$E,'ДДС месяц'!$F:$F,$A$1,'ДДС месяц'!$J:$J,$A173,'ДДС месяц'!$C:$C,B$2)</f>
        <v>0</v>
      </c>
      <c r="C173" s="31">
        <f>SUMIFS('ДДС месяц'!$E:$E,'ДДС месяц'!$F:$F,$A$1,'ДДС месяц'!$J:$J,$A173,'ДДС месяц'!$C:$C,C$2)</f>
        <v>0</v>
      </c>
      <c r="D173" s="31">
        <f>SUMIFS('ДДС месяц'!$E:$E,'ДДС месяц'!$F:$F,$A$1,'ДДС месяц'!$J:$J,$A173,'ДДС месяц'!$C:$C,D$2)</f>
        <v>0</v>
      </c>
      <c r="E173" s="31">
        <f>SUMIFS('ДДС месяц'!$E:$E,'ДДС месяц'!$F:$F,$A$1,'ДДС месяц'!$J:$J,$A173,'ДДС месяц'!$C:$C,E$2)</f>
        <v>0</v>
      </c>
      <c r="F173" s="31">
        <f>SUMIFS('ДДС месяц'!$E:$E,'ДДС месяц'!$F:$F,$A$1,'ДДС месяц'!$J:$J,$A173,'ДДС месяц'!$C:$C,F$2)</f>
        <v>0</v>
      </c>
      <c r="G173" s="31">
        <f>SUMIFS('ДДС месяц'!$E:$E,'ДДС месяц'!$F:$F,$A$1,'ДДС месяц'!$J:$J,$A173,'ДДС месяц'!$C:$C,G$2)</f>
        <v>0</v>
      </c>
      <c r="H173" s="31">
        <f>SUMIFS('ДДС месяц'!$E:$E,'ДДС месяц'!$F:$F,$A$1,'ДДС месяц'!$J:$J,$A173,'ДДС месяц'!$C:$C,H$2)</f>
        <v>0</v>
      </c>
      <c r="I173" s="31">
        <f>SUMIFS('ДДС месяц'!$E:$E,'ДДС месяц'!$F:$F,$A$1,'ДДС месяц'!$J:$J,$A173,'ДДС месяц'!$C:$C,I$2)</f>
        <v>0</v>
      </c>
      <c r="J173" s="31">
        <f>SUMIFS('ДДС месяц'!$E:$E,'ДДС месяц'!$F:$F,$A$1,'ДДС месяц'!$J:$J,$A173,'ДДС месяц'!$C:$C,J$2)</f>
        <v>0</v>
      </c>
      <c r="K173" s="31">
        <f>SUMIFS('ДДС месяц'!$E:$E,'ДДС месяц'!$F:$F,$A$1,'ДДС месяц'!$J:$J,$A173,'ДДС месяц'!$C:$C,K$2)</f>
        <v>0</v>
      </c>
      <c r="L173" s="31">
        <f>SUMIFS('ДДС месяц'!$E:$E,'ДДС месяц'!$F:$F,$A$1,'ДДС месяц'!$J:$J,$A173,'ДДС месяц'!$C:$C,L$2)</f>
        <v>0</v>
      </c>
      <c r="M173" s="31">
        <f>SUMIFS('ДДС месяц'!$E:$E,'ДДС месяц'!$F:$F,$A$1,'ДДС месяц'!$J:$J,$A173,'ДДС месяц'!$C:$C,M$2)</f>
        <v>0</v>
      </c>
    </row>
    <row r="174" hidden="1">
      <c r="A174" s="30"/>
      <c r="B174" s="31">
        <f>SUMIFS('ДДС месяц'!$E:$E,'ДДС месяц'!$F:$F,$A$1,'ДДС месяц'!$J:$J,$A174,'ДДС месяц'!$C:$C,B$2)</f>
        <v>0</v>
      </c>
      <c r="C174" s="31">
        <f>SUMIFS('ДДС месяц'!$E:$E,'ДДС месяц'!$F:$F,$A$1,'ДДС месяц'!$J:$J,$A174,'ДДС месяц'!$C:$C,C$2)</f>
        <v>0</v>
      </c>
      <c r="D174" s="31">
        <f>SUMIFS('ДДС месяц'!$E:$E,'ДДС месяц'!$F:$F,$A$1,'ДДС месяц'!$J:$J,$A174,'ДДС месяц'!$C:$C,D$2)</f>
        <v>0</v>
      </c>
      <c r="E174" s="31">
        <f>SUMIFS('ДДС месяц'!$E:$E,'ДДС месяц'!$F:$F,$A$1,'ДДС месяц'!$J:$J,$A174,'ДДС месяц'!$C:$C,E$2)</f>
        <v>0</v>
      </c>
      <c r="F174" s="31">
        <f>SUMIFS('ДДС месяц'!$E:$E,'ДДС месяц'!$F:$F,$A$1,'ДДС месяц'!$J:$J,$A174,'ДДС месяц'!$C:$C,F$2)</f>
        <v>0</v>
      </c>
      <c r="G174" s="31">
        <f>SUMIFS('ДДС месяц'!$E:$E,'ДДС месяц'!$F:$F,$A$1,'ДДС месяц'!$J:$J,$A174,'ДДС месяц'!$C:$C,G$2)</f>
        <v>0</v>
      </c>
      <c r="H174" s="31">
        <f>SUMIFS('ДДС месяц'!$E:$E,'ДДС месяц'!$F:$F,$A$1,'ДДС месяц'!$J:$J,$A174,'ДДС месяц'!$C:$C,H$2)</f>
        <v>0</v>
      </c>
      <c r="I174" s="31">
        <f>SUMIFS('ДДС месяц'!$E:$E,'ДДС месяц'!$F:$F,$A$1,'ДДС месяц'!$J:$J,$A174,'ДДС месяц'!$C:$C,I$2)</f>
        <v>0</v>
      </c>
      <c r="J174" s="31">
        <f>SUMIFS('ДДС месяц'!$E:$E,'ДДС месяц'!$F:$F,$A$1,'ДДС месяц'!$J:$J,$A174,'ДДС месяц'!$C:$C,J$2)</f>
        <v>0</v>
      </c>
      <c r="K174" s="31">
        <f>SUMIFS('ДДС месяц'!$E:$E,'ДДС месяц'!$F:$F,$A$1,'ДДС месяц'!$J:$J,$A174,'ДДС месяц'!$C:$C,K$2)</f>
        <v>0</v>
      </c>
      <c r="L174" s="31">
        <f>SUMIFS('ДДС месяц'!$E:$E,'ДДС месяц'!$F:$F,$A$1,'ДДС месяц'!$J:$J,$A174,'ДДС месяц'!$C:$C,L$2)</f>
        <v>0</v>
      </c>
      <c r="M174" s="31">
        <f>SUMIFS('ДДС месяц'!$E:$E,'ДДС месяц'!$F:$F,$A$1,'ДДС месяц'!$J:$J,$A174,'ДДС месяц'!$C:$C,M$2)</f>
        <v>0</v>
      </c>
    </row>
    <row r="175" hidden="1">
      <c r="A175" s="30"/>
      <c r="B175" s="31">
        <f>SUMIFS('ДДС месяц'!$E:$E,'ДДС месяц'!$F:$F,$A$1,'ДДС месяц'!$J:$J,$A175,'ДДС месяц'!$C:$C,B$2)</f>
        <v>0</v>
      </c>
      <c r="C175" s="31">
        <f>SUMIFS('ДДС месяц'!$E:$E,'ДДС месяц'!$F:$F,$A$1,'ДДС месяц'!$J:$J,$A175,'ДДС месяц'!$C:$C,C$2)</f>
        <v>0</v>
      </c>
      <c r="D175" s="31">
        <f>SUMIFS('ДДС месяц'!$E:$E,'ДДС месяц'!$F:$F,$A$1,'ДДС месяц'!$J:$J,$A175,'ДДС месяц'!$C:$C,D$2)</f>
        <v>0</v>
      </c>
      <c r="E175" s="31">
        <f>SUMIFS('ДДС месяц'!$E:$E,'ДДС месяц'!$F:$F,$A$1,'ДДС месяц'!$J:$J,$A175,'ДДС месяц'!$C:$C,E$2)</f>
        <v>0</v>
      </c>
      <c r="F175" s="31">
        <f>SUMIFS('ДДС месяц'!$E:$E,'ДДС месяц'!$F:$F,$A$1,'ДДС месяц'!$J:$J,$A175,'ДДС месяц'!$C:$C,F$2)</f>
        <v>0</v>
      </c>
      <c r="G175" s="31">
        <f>SUMIFS('ДДС месяц'!$E:$E,'ДДС месяц'!$F:$F,$A$1,'ДДС месяц'!$J:$J,$A175,'ДДС месяц'!$C:$C,G$2)</f>
        <v>0</v>
      </c>
      <c r="H175" s="31">
        <f>SUMIFS('ДДС месяц'!$E:$E,'ДДС месяц'!$F:$F,$A$1,'ДДС месяц'!$J:$J,$A175,'ДДС месяц'!$C:$C,H$2)</f>
        <v>0</v>
      </c>
      <c r="I175" s="31">
        <f>SUMIFS('ДДС месяц'!$E:$E,'ДДС месяц'!$F:$F,$A$1,'ДДС месяц'!$J:$J,$A175,'ДДС месяц'!$C:$C,I$2)</f>
        <v>0</v>
      </c>
      <c r="J175" s="31">
        <f>SUMIFS('ДДС месяц'!$E:$E,'ДДС месяц'!$F:$F,$A$1,'ДДС месяц'!$J:$J,$A175,'ДДС месяц'!$C:$C,J$2)</f>
        <v>0</v>
      </c>
      <c r="K175" s="31">
        <f>SUMIFS('ДДС месяц'!$E:$E,'ДДС месяц'!$F:$F,$A$1,'ДДС месяц'!$J:$J,$A175,'ДДС месяц'!$C:$C,K$2)</f>
        <v>0</v>
      </c>
      <c r="L175" s="31">
        <f>SUMIFS('ДДС месяц'!$E:$E,'ДДС месяц'!$F:$F,$A$1,'ДДС месяц'!$J:$J,$A175,'ДДС месяц'!$C:$C,L$2)</f>
        <v>0</v>
      </c>
      <c r="M175" s="31">
        <f>SUMIFS('ДДС месяц'!$E:$E,'ДДС месяц'!$F:$F,$A$1,'ДДС месяц'!$J:$J,$A175,'ДДС месяц'!$C:$C,M$2)</f>
        <v>0</v>
      </c>
    </row>
    <row r="176" hidden="1">
      <c r="A176" s="30"/>
      <c r="B176" s="31">
        <f>SUMIFS('ДДС месяц'!$E:$E,'ДДС месяц'!$F:$F,$A$1,'ДДС месяц'!$J:$J,$A176,'ДДС месяц'!$C:$C,B$2)</f>
        <v>0</v>
      </c>
      <c r="C176" s="31">
        <f>SUMIFS('ДДС месяц'!$E:$E,'ДДС месяц'!$F:$F,$A$1,'ДДС месяц'!$J:$J,$A176,'ДДС месяц'!$C:$C,C$2)</f>
        <v>0</v>
      </c>
      <c r="D176" s="31">
        <f>SUMIFS('ДДС месяц'!$E:$E,'ДДС месяц'!$F:$F,$A$1,'ДДС месяц'!$J:$J,$A176,'ДДС месяц'!$C:$C,D$2)</f>
        <v>0</v>
      </c>
      <c r="E176" s="31">
        <f>SUMIFS('ДДС месяц'!$E:$E,'ДДС месяц'!$F:$F,$A$1,'ДДС месяц'!$J:$J,$A176,'ДДС месяц'!$C:$C,E$2)</f>
        <v>0</v>
      </c>
      <c r="F176" s="31">
        <f>SUMIFS('ДДС месяц'!$E:$E,'ДДС месяц'!$F:$F,$A$1,'ДДС месяц'!$J:$J,$A176,'ДДС месяц'!$C:$C,F$2)</f>
        <v>0</v>
      </c>
      <c r="G176" s="31">
        <f>SUMIFS('ДДС месяц'!$E:$E,'ДДС месяц'!$F:$F,$A$1,'ДДС месяц'!$J:$J,$A176,'ДДС месяц'!$C:$C,G$2)</f>
        <v>0</v>
      </c>
      <c r="H176" s="31">
        <f>SUMIFS('ДДС месяц'!$E:$E,'ДДС месяц'!$F:$F,$A$1,'ДДС месяц'!$J:$J,$A176,'ДДС месяц'!$C:$C,H$2)</f>
        <v>0</v>
      </c>
      <c r="I176" s="31">
        <f>SUMIFS('ДДС месяц'!$E:$E,'ДДС месяц'!$F:$F,$A$1,'ДДС месяц'!$J:$J,$A176,'ДДС месяц'!$C:$C,I$2)</f>
        <v>0</v>
      </c>
      <c r="J176" s="31">
        <f>SUMIFS('ДДС месяц'!$E:$E,'ДДС месяц'!$F:$F,$A$1,'ДДС месяц'!$J:$J,$A176,'ДДС месяц'!$C:$C,J$2)</f>
        <v>0</v>
      </c>
      <c r="K176" s="31">
        <f>SUMIFS('ДДС месяц'!$E:$E,'ДДС месяц'!$F:$F,$A$1,'ДДС месяц'!$J:$J,$A176,'ДДС месяц'!$C:$C,K$2)</f>
        <v>0</v>
      </c>
      <c r="L176" s="31">
        <f>SUMIFS('ДДС месяц'!$E:$E,'ДДС месяц'!$F:$F,$A$1,'ДДС месяц'!$J:$J,$A176,'ДДС месяц'!$C:$C,L$2)</f>
        <v>0</v>
      </c>
      <c r="M176" s="31">
        <f>SUMIFS('ДДС месяц'!$E:$E,'ДДС месяц'!$F:$F,$A$1,'ДДС месяц'!$J:$J,$A176,'ДДС месяц'!$C:$C,M$2)</f>
        <v>0</v>
      </c>
    </row>
    <row r="177" hidden="1">
      <c r="A177" s="30"/>
      <c r="B177" s="31">
        <f>SUMIFS('ДДС месяц'!$E:$E,'ДДС месяц'!$F:$F,$A$1,'ДДС месяц'!$J:$J,$A177,'ДДС месяц'!$C:$C,B$2)</f>
        <v>0</v>
      </c>
      <c r="C177" s="31">
        <f>SUMIFS('ДДС месяц'!$E:$E,'ДДС месяц'!$F:$F,$A$1,'ДДС месяц'!$J:$J,$A177,'ДДС месяц'!$C:$C,C$2)</f>
        <v>0</v>
      </c>
      <c r="D177" s="31">
        <f>SUMIFS('ДДС месяц'!$E:$E,'ДДС месяц'!$F:$F,$A$1,'ДДС месяц'!$J:$J,$A177,'ДДС месяц'!$C:$C,D$2)</f>
        <v>0</v>
      </c>
      <c r="E177" s="31">
        <f>SUMIFS('ДДС месяц'!$E:$E,'ДДС месяц'!$F:$F,$A$1,'ДДС месяц'!$J:$J,$A177,'ДДС месяц'!$C:$C,E$2)</f>
        <v>0</v>
      </c>
      <c r="F177" s="31">
        <f>SUMIFS('ДДС месяц'!$E:$E,'ДДС месяц'!$F:$F,$A$1,'ДДС месяц'!$J:$J,$A177,'ДДС месяц'!$C:$C,F$2)</f>
        <v>0</v>
      </c>
      <c r="G177" s="31">
        <f>SUMIFS('ДДС месяц'!$E:$E,'ДДС месяц'!$F:$F,$A$1,'ДДС месяц'!$J:$J,$A177,'ДДС месяц'!$C:$C,G$2)</f>
        <v>0</v>
      </c>
      <c r="H177" s="31">
        <f>SUMIFS('ДДС месяц'!$E:$E,'ДДС месяц'!$F:$F,$A$1,'ДДС месяц'!$J:$J,$A177,'ДДС месяц'!$C:$C,H$2)</f>
        <v>0</v>
      </c>
      <c r="I177" s="31">
        <f>SUMIFS('ДДС месяц'!$E:$E,'ДДС месяц'!$F:$F,$A$1,'ДДС месяц'!$J:$J,$A177,'ДДС месяц'!$C:$C,I$2)</f>
        <v>0</v>
      </c>
      <c r="J177" s="31">
        <f>SUMIFS('ДДС месяц'!$E:$E,'ДДС месяц'!$F:$F,$A$1,'ДДС месяц'!$J:$J,$A177,'ДДС месяц'!$C:$C,J$2)</f>
        <v>0</v>
      </c>
      <c r="K177" s="31">
        <f>SUMIFS('ДДС месяц'!$E:$E,'ДДС месяц'!$F:$F,$A$1,'ДДС месяц'!$J:$J,$A177,'ДДС месяц'!$C:$C,K$2)</f>
        <v>0</v>
      </c>
      <c r="L177" s="31">
        <f>SUMIFS('ДДС месяц'!$E:$E,'ДДС месяц'!$F:$F,$A$1,'ДДС месяц'!$J:$J,$A177,'ДДС месяц'!$C:$C,L$2)</f>
        <v>0</v>
      </c>
      <c r="M177" s="31">
        <f>SUMIFS('ДДС месяц'!$E:$E,'ДДС месяц'!$F:$F,$A$1,'ДДС месяц'!$J:$J,$A177,'ДДС месяц'!$C:$C,M$2)</f>
        <v>0</v>
      </c>
    </row>
    <row r="178" hidden="1">
      <c r="A178" s="30"/>
      <c r="B178" s="31">
        <f>SUMIFS('ДДС месяц'!$E:$E,'ДДС месяц'!$F:$F,$A$1,'ДДС месяц'!$J:$J,$A178,'ДДС месяц'!$C:$C,B$2)</f>
        <v>0</v>
      </c>
      <c r="C178" s="31">
        <f>SUMIFS('ДДС месяц'!$E:$E,'ДДС месяц'!$F:$F,$A$1,'ДДС месяц'!$J:$J,$A178,'ДДС месяц'!$C:$C,C$2)</f>
        <v>0</v>
      </c>
      <c r="D178" s="31">
        <f>SUMIFS('ДДС месяц'!$E:$E,'ДДС месяц'!$F:$F,$A$1,'ДДС месяц'!$J:$J,$A178,'ДДС месяц'!$C:$C,D$2)</f>
        <v>0</v>
      </c>
      <c r="E178" s="31">
        <f>SUMIFS('ДДС месяц'!$E:$E,'ДДС месяц'!$F:$F,$A$1,'ДДС месяц'!$J:$J,$A178,'ДДС месяц'!$C:$C,E$2)</f>
        <v>0</v>
      </c>
      <c r="F178" s="31">
        <f>SUMIFS('ДДС месяц'!$E:$E,'ДДС месяц'!$F:$F,$A$1,'ДДС месяц'!$J:$J,$A178,'ДДС месяц'!$C:$C,F$2)</f>
        <v>0</v>
      </c>
      <c r="G178" s="31">
        <f>SUMIFS('ДДС месяц'!$E:$E,'ДДС месяц'!$F:$F,$A$1,'ДДС месяц'!$J:$J,$A178,'ДДС месяц'!$C:$C,G$2)</f>
        <v>0</v>
      </c>
      <c r="H178" s="31">
        <f>SUMIFS('ДДС месяц'!$E:$E,'ДДС месяц'!$F:$F,$A$1,'ДДС месяц'!$J:$J,$A178,'ДДС месяц'!$C:$C,H$2)</f>
        <v>0</v>
      </c>
      <c r="I178" s="31">
        <f>SUMIFS('ДДС месяц'!$E:$E,'ДДС месяц'!$F:$F,$A$1,'ДДС месяц'!$J:$J,$A178,'ДДС месяц'!$C:$C,I$2)</f>
        <v>0</v>
      </c>
      <c r="J178" s="31">
        <f>SUMIFS('ДДС месяц'!$E:$E,'ДДС месяц'!$F:$F,$A$1,'ДДС месяц'!$J:$J,$A178,'ДДС месяц'!$C:$C,J$2)</f>
        <v>0</v>
      </c>
      <c r="K178" s="31">
        <f>SUMIFS('ДДС месяц'!$E:$E,'ДДС месяц'!$F:$F,$A$1,'ДДС месяц'!$J:$J,$A178,'ДДС месяц'!$C:$C,K$2)</f>
        <v>0</v>
      </c>
      <c r="L178" s="31">
        <f>SUMIFS('ДДС месяц'!$E:$E,'ДДС месяц'!$F:$F,$A$1,'ДДС месяц'!$J:$J,$A178,'ДДС месяц'!$C:$C,L$2)</f>
        <v>0</v>
      </c>
      <c r="M178" s="31">
        <f>SUMIFS('ДДС месяц'!$E:$E,'ДДС месяц'!$F:$F,$A$1,'ДДС месяц'!$J:$J,$A178,'ДДС месяц'!$C:$C,M$2)</f>
        <v>0</v>
      </c>
    </row>
    <row r="179" hidden="1">
      <c r="A179" s="30"/>
      <c r="B179" s="31">
        <f>SUMIFS('ДДС месяц'!$E:$E,'ДДС месяц'!$F:$F,$A$1,'ДДС месяц'!$J:$J,$A179,'ДДС месяц'!$C:$C,B$2)</f>
        <v>0</v>
      </c>
      <c r="C179" s="31">
        <f>SUMIFS('ДДС месяц'!$E:$E,'ДДС месяц'!$F:$F,$A$1,'ДДС месяц'!$J:$J,$A179,'ДДС месяц'!$C:$C,C$2)</f>
        <v>0</v>
      </c>
      <c r="D179" s="31">
        <f>SUMIFS('ДДС месяц'!$E:$E,'ДДС месяц'!$F:$F,$A$1,'ДДС месяц'!$J:$J,$A179,'ДДС месяц'!$C:$C,D$2)</f>
        <v>0</v>
      </c>
      <c r="E179" s="31">
        <f>SUMIFS('ДДС месяц'!$E:$E,'ДДС месяц'!$F:$F,$A$1,'ДДС месяц'!$J:$J,$A179,'ДДС месяц'!$C:$C,E$2)</f>
        <v>0</v>
      </c>
      <c r="F179" s="31">
        <f>SUMIFS('ДДС месяц'!$E:$E,'ДДС месяц'!$F:$F,$A$1,'ДДС месяц'!$J:$J,$A179,'ДДС месяц'!$C:$C,F$2)</f>
        <v>0</v>
      </c>
      <c r="G179" s="31">
        <f>SUMIFS('ДДС месяц'!$E:$E,'ДДС месяц'!$F:$F,$A$1,'ДДС месяц'!$J:$J,$A179,'ДДС месяц'!$C:$C,G$2)</f>
        <v>0</v>
      </c>
      <c r="H179" s="31">
        <f>SUMIFS('ДДС месяц'!$E:$E,'ДДС месяц'!$F:$F,$A$1,'ДДС месяц'!$J:$J,$A179,'ДДС месяц'!$C:$C,H$2)</f>
        <v>0</v>
      </c>
      <c r="I179" s="31">
        <f>SUMIFS('ДДС месяц'!$E:$E,'ДДС месяц'!$F:$F,$A$1,'ДДС месяц'!$J:$J,$A179,'ДДС месяц'!$C:$C,I$2)</f>
        <v>0</v>
      </c>
      <c r="J179" s="31">
        <f>SUMIFS('ДДС месяц'!$E:$E,'ДДС месяц'!$F:$F,$A$1,'ДДС месяц'!$J:$J,$A179,'ДДС месяц'!$C:$C,J$2)</f>
        <v>0</v>
      </c>
      <c r="K179" s="31">
        <f>SUMIFS('ДДС месяц'!$E:$E,'ДДС месяц'!$F:$F,$A$1,'ДДС месяц'!$J:$J,$A179,'ДДС месяц'!$C:$C,K$2)</f>
        <v>0</v>
      </c>
      <c r="L179" s="31">
        <f>SUMIFS('ДДС месяц'!$E:$E,'ДДС месяц'!$F:$F,$A$1,'ДДС месяц'!$J:$J,$A179,'ДДС месяц'!$C:$C,L$2)</f>
        <v>0</v>
      </c>
      <c r="M179" s="31">
        <f>SUMIFS('ДДС месяц'!$E:$E,'ДДС месяц'!$F:$F,$A$1,'ДДС месяц'!$J:$J,$A179,'ДДС месяц'!$C:$C,M$2)</f>
        <v>0</v>
      </c>
    </row>
    <row r="180" hidden="1">
      <c r="A180" s="30"/>
      <c r="B180" s="31">
        <f>SUMIFS('ДДС месяц'!$E:$E,'ДДС месяц'!$F:$F,$A$1,'ДДС месяц'!$J:$J,$A180,'ДДС месяц'!$C:$C,B$2)</f>
        <v>0</v>
      </c>
      <c r="C180" s="31">
        <f>SUMIFS('ДДС месяц'!$E:$E,'ДДС месяц'!$F:$F,$A$1,'ДДС месяц'!$J:$J,$A180,'ДДС месяц'!$C:$C,C$2)</f>
        <v>0</v>
      </c>
      <c r="D180" s="31">
        <f>SUMIFS('ДДС месяц'!$E:$E,'ДДС месяц'!$F:$F,$A$1,'ДДС месяц'!$J:$J,$A180,'ДДС месяц'!$C:$C,D$2)</f>
        <v>0</v>
      </c>
      <c r="E180" s="31">
        <f>SUMIFS('ДДС месяц'!$E:$E,'ДДС месяц'!$F:$F,$A$1,'ДДС месяц'!$J:$J,$A180,'ДДС месяц'!$C:$C,E$2)</f>
        <v>0</v>
      </c>
      <c r="F180" s="31">
        <f>SUMIFS('ДДС месяц'!$E:$E,'ДДС месяц'!$F:$F,$A$1,'ДДС месяц'!$J:$J,$A180,'ДДС месяц'!$C:$C,F$2)</f>
        <v>0</v>
      </c>
      <c r="G180" s="31">
        <f>SUMIFS('ДДС месяц'!$E:$E,'ДДС месяц'!$F:$F,$A$1,'ДДС месяц'!$J:$J,$A180,'ДДС месяц'!$C:$C,G$2)</f>
        <v>0</v>
      </c>
      <c r="H180" s="31">
        <f>SUMIFS('ДДС месяц'!$E:$E,'ДДС месяц'!$F:$F,$A$1,'ДДС месяц'!$J:$J,$A180,'ДДС месяц'!$C:$C,H$2)</f>
        <v>0</v>
      </c>
      <c r="I180" s="31">
        <f>SUMIFS('ДДС месяц'!$E:$E,'ДДС месяц'!$F:$F,$A$1,'ДДС месяц'!$J:$J,$A180,'ДДС месяц'!$C:$C,I$2)</f>
        <v>0</v>
      </c>
      <c r="J180" s="31">
        <f>SUMIFS('ДДС месяц'!$E:$E,'ДДС месяц'!$F:$F,$A$1,'ДДС месяц'!$J:$J,$A180,'ДДС месяц'!$C:$C,J$2)</f>
        <v>0</v>
      </c>
      <c r="K180" s="31">
        <f>SUMIFS('ДДС месяц'!$E:$E,'ДДС месяц'!$F:$F,$A$1,'ДДС месяц'!$J:$J,$A180,'ДДС месяц'!$C:$C,K$2)</f>
        <v>0</v>
      </c>
      <c r="L180" s="31">
        <f>SUMIFS('ДДС месяц'!$E:$E,'ДДС месяц'!$F:$F,$A$1,'ДДС месяц'!$J:$J,$A180,'ДДС месяц'!$C:$C,L$2)</f>
        <v>0</v>
      </c>
      <c r="M180" s="31">
        <f>SUMIFS('ДДС месяц'!$E:$E,'ДДС месяц'!$F:$F,$A$1,'ДДС месяц'!$J:$J,$A180,'ДДС месяц'!$C:$C,M$2)</f>
        <v>0</v>
      </c>
    </row>
    <row r="181" hidden="1">
      <c r="A181" s="30"/>
      <c r="B181" s="31">
        <f>SUMIFS('ДДС месяц'!$E:$E,'ДДС месяц'!$F:$F,$A$1,'ДДС месяц'!$J:$J,$A181,'ДДС месяц'!$C:$C,B$2)</f>
        <v>0</v>
      </c>
      <c r="C181" s="31">
        <f>SUMIFS('ДДС месяц'!$E:$E,'ДДС месяц'!$F:$F,$A$1,'ДДС месяц'!$J:$J,$A181,'ДДС месяц'!$C:$C,C$2)</f>
        <v>0</v>
      </c>
      <c r="D181" s="31">
        <f>SUMIFS('ДДС месяц'!$E:$E,'ДДС месяц'!$F:$F,$A$1,'ДДС месяц'!$J:$J,$A181,'ДДС месяц'!$C:$C,D$2)</f>
        <v>0</v>
      </c>
      <c r="E181" s="31">
        <f>SUMIFS('ДДС месяц'!$E:$E,'ДДС месяц'!$F:$F,$A$1,'ДДС месяц'!$J:$J,$A181,'ДДС месяц'!$C:$C,E$2)</f>
        <v>0</v>
      </c>
      <c r="F181" s="31">
        <f>SUMIFS('ДДС месяц'!$E:$E,'ДДС месяц'!$F:$F,$A$1,'ДДС месяц'!$J:$J,$A181,'ДДС месяц'!$C:$C,F$2)</f>
        <v>0</v>
      </c>
      <c r="G181" s="31">
        <f>SUMIFS('ДДС месяц'!$E:$E,'ДДС месяц'!$F:$F,$A$1,'ДДС месяц'!$J:$J,$A181,'ДДС месяц'!$C:$C,G$2)</f>
        <v>0</v>
      </c>
      <c r="H181" s="31">
        <f>SUMIFS('ДДС месяц'!$E:$E,'ДДС месяц'!$F:$F,$A$1,'ДДС месяц'!$J:$J,$A181,'ДДС месяц'!$C:$C,H$2)</f>
        <v>0</v>
      </c>
      <c r="I181" s="31">
        <f>SUMIFS('ДДС месяц'!$E:$E,'ДДС месяц'!$F:$F,$A$1,'ДДС месяц'!$J:$J,$A181,'ДДС месяц'!$C:$C,I$2)</f>
        <v>0</v>
      </c>
      <c r="J181" s="31">
        <f>SUMIFS('ДДС месяц'!$E:$E,'ДДС месяц'!$F:$F,$A$1,'ДДС месяц'!$J:$J,$A181,'ДДС месяц'!$C:$C,J$2)</f>
        <v>0</v>
      </c>
      <c r="K181" s="31">
        <f>SUMIFS('ДДС месяц'!$E:$E,'ДДС месяц'!$F:$F,$A$1,'ДДС месяц'!$J:$J,$A181,'ДДС месяц'!$C:$C,K$2)</f>
        <v>0</v>
      </c>
      <c r="L181" s="31">
        <f>SUMIFS('ДДС месяц'!$E:$E,'ДДС месяц'!$F:$F,$A$1,'ДДС месяц'!$J:$J,$A181,'ДДС месяц'!$C:$C,L$2)</f>
        <v>0</v>
      </c>
      <c r="M181" s="31">
        <f>SUMIFS('ДДС месяц'!$E:$E,'ДДС месяц'!$F:$F,$A$1,'ДДС месяц'!$J:$J,$A181,'ДДС месяц'!$C:$C,M$2)</f>
        <v>0</v>
      </c>
    </row>
    <row r="182" hidden="1">
      <c r="A182" s="30"/>
      <c r="B182" s="31">
        <f>SUMIFS('ДДС месяц'!$E:$E,'ДДС месяц'!$F:$F,$A$1,'ДДС месяц'!$J:$J,$A182,'ДДС месяц'!$C:$C,B$2)</f>
        <v>0</v>
      </c>
      <c r="C182" s="31">
        <f>SUMIFS('ДДС месяц'!$E:$E,'ДДС месяц'!$F:$F,$A$1,'ДДС месяц'!$J:$J,$A182,'ДДС месяц'!$C:$C,C$2)</f>
        <v>0</v>
      </c>
      <c r="D182" s="31">
        <f>SUMIFS('ДДС месяц'!$E:$E,'ДДС месяц'!$F:$F,$A$1,'ДДС месяц'!$J:$J,$A182,'ДДС месяц'!$C:$C,D$2)</f>
        <v>0</v>
      </c>
      <c r="E182" s="31">
        <f>SUMIFS('ДДС месяц'!$E:$E,'ДДС месяц'!$F:$F,$A$1,'ДДС месяц'!$J:$J,$A182,'ДДС месяц'!$C:$C,E$2)</f>
        <v>0</v>
      </c>
      <c r="F182" s="31">
        <f>SUMIFS('ДДС месяц'!$E:$E,'ДДС месяц'!$F:$F,$A$1,'ДДС месяц'!$J:$J,$A182,'ДДС месяц'!$C:$C,F$2)</f>
        <v>0</v>
      </c>
      <c r="G182" s="31">
        <f>SUMIFS('ДДС месяц'!$E:$E,'ДДС месяц'!$F:$F,$A$1,'ДДС месяц'!$J:$J,$A182,'ДДС месяц'!$C:$C,G$2)</f>
        <v>0</v>
      </c>
      <c r="H182" s="31">
        <f>SUMIFS('ДДС месяц'!$E:$E,'ДДС месяц'!$F:$F,$A$1,'ДДС месяц'!$J:$J,$A182,'ДДС месяц'!$C:$C,H$2)</f>
        <v>0</v>
      </c>
      <c r="I182" s="31">
        <f>SUMIFS('ДДС месяц'!$E:$E,'ДДС месяц'!$F:$F,$A$1,'ДДС месяц'!$J:$J,$A182,'ДДС месяц'!$C:$C,I$2)</f>
        <v>0</v>
      </c>
      <c r="J182" s="31">
        <f>SUMIFS('ДДС месяц'!$E:$E,'ДДС месяц'!$F:$F,$A$1,'ДДС месяц'!$J:$J,$A182,'ДДС месяц'!$C:$C,J$2)</f>
        <v>0</v>
      </c>
      <c r="K182" s="31">
        <f>SUMIFS('ДДС месяц'!$E:$E,'ДДС месяц'!$F:$F,$A$1,'ДДС месяц'!$J:$J,$A182,'ДДС месяц'!$C:$C,K$2)</f>
        <v>0</v>
      </c>
      <c r="L182" s="31">
        <f>SUMIFS('ДДС месяц'!$E:$E,'ДДС месяц'!$F:$F,$A$1,'ДДС месяц'!$J:$J,$A182,'ДДС месяц'!$C:$C,L$2)</f>
        <v>0</v>
      </c>
      <c r="M182" s="31">
        <f>SUMIFS('ДДС месяц'!$E:$E,'ДДС месяц'!$F:$F,$A$1,'ДДС месяц'!$J:$J,$A182,'ДДС месяц'!$C:$C,M$2)</f>
        <v>0</v>
      </c>
    </row>
    <row r="183" hidden="1">
      <c r="A183" s="30"/>
      <c r="B183" s="31">
        <f>SUMIFS('ДДС месяц'!$E:$E,'ДДС месяц'!$F:$F,$A$1,'ДДС месяц'!$J:$J,$A183,'ДДС месяц'!$C:$C,B$2)</f>
        <v>0</v>
      </c>
      <c r="C183" s="31">
        <f>SUMIFS('ДДС месяц'!$E:$E,'ДДС месяц'!$F:$F,$A$1,'ДДС месяц'!$J:$J,$A183,'ДДС месяц'!$C:$C,C$2)</f>
        <v>0</v>
      </c>
      <c r="D183" s="31">
        <f>SUMIFS('ДДС месяц'!$E:$E,'ДДС месяц'!$F:$F,$A$1,'ДДС месяц'!$J:$J,$A183,'ДДС месяц'!$C:$C,D$2)</f>
        <v>0</v>
      </c>
      <c r="E183" s="31">
        <f>SUMIFS('ДДС месяц'!$E:$E,'ДДС месяц'!$F:$F,$A$1,'ДДС месяц'!$J:$J,$A183,'ДДС месяц'!$C:$C,E$2)</f>
        <v>0</v>
      </c>
      <c r="F183" s="31">
        <f>SUMIFS('ДДС месяц'!$E:$E,'ДДС месяц'!$F:$F,$A$1,'ДДС месяц'!$J:$J,$A183,'ДДС месяц'!$C:$C,F$2)</f>
        <v>0</v>
      </c>
      <c r="G183" s="31">
        <f>SUMIFS('ДДС месяц'!$E:$E,'ДДС месяц'!$F:$F,$A$1,'ДДС месяц'!$J:$J,$A183,'ДДС месяц'!$C:$C,G$2)</f>
        <v>0</v>
      </c>
      <c r="H183" s="31">
        <f>SUMIFS('ДДС месяц'!$E:$E,'ДДС месяц'!$F:$F,$A$1,'ДДС месяц'!$J:$J,$A183,'ДДС месяц'!$C:$C,H$2)</f>
        <v>0</v>
      </c>
      <c r="I183" s="31">
        <f>SUMIFS('ДДС месяц'!$E:$E,'ДДС месяц'!$F:$F,$A$1,'ДДС месяц'!$J:$J,$A183,'ДДС месяц'!$C:$C,I$2)</f>
        <v>0</v>
      </c>
      <c r="J183" s="31">
        <f>SUMIFS('ДДС месяц'!$E:$E,'ДДС месяц'!$F:$F,$A$1,'ДДС месяц'!$J:$J,$A183,'ДДС месяц'!$C:$C,J$2)</f>
        <v>0</v>
      </c>
      <c r="K183" s="31">
        <f>SUMIFS('ДДС месяц'!$E:$E,'ДДС месяц'!$F:$F,$A$1,'ДДС месяц'!$J:$J,$A183,'ДДС месяц'!$C:$C,K$2)</f>
        <v>0</v>
      </c>
      <c r="L183" s="31">
        <f>SUMIFS('ДДС месяц'!$E:$E,'ДДС месяц'!$F:$F,$A$1,'ДДС месяц'!$J:$J,$A183,'ДДС месяц'!$C:$C,L$2)</f>
        <v>0</v>
      </c>
      <c r="M183" s="31">
        <f>SUMIFS('ДДС месяц'!$E:$E,'ДДС месяц'!$F:$F,$A$1,'ДДС месяц'!$J:$J,$A183,'ДДС месяц'!$C:$C,M$2)</f>
        <v>0</v>
      </c>
    </row>
    <row r="184" hidden="1">
      <c r="A184" s="30"/>
      <c r="B184" s="31">
        <f>SUMIFS('ДДС месяц'!$E:$E,'ДДС месяц'!$F:$F,$A$1,'ДДС месяц'!$J:$J,$A184,'ДДС месяц'!$C:$C,B$2)</f>
        <v>0</v>
      </c>
      <c r="C184" s="31">
        <f>SUMIFS('ДДС месяц'!$E:$E,'ДДС месяц'!$F:$F,$A$1,'ДДС месяц'!$J:$J,$A184,'ДДС месяц'!$C:$C,C$2)</f>
        <v>0</v>
      </c>
      <c r="D184" s="31">
        <f>SUMIFS('ДДС месяц'!$E:$E,'ДДС месяц'!$F:$F,$A$1,'ДДС месяц'!$J:$J,$A184,'ДДС месяц'!$C:$C,D$2)</f>
        <v>0</v>
      </c>
      <c r="E184" s="31">
        <f>SUMIFS('ДДС месяц'!$E:$E,'ДДС месяц'!$F:$F,$A$1,'ДДС месяц'!$J:$J,$A184,'ДДС месяц'!$C:$C,E$2)</f>
        <v>0</v>
      </c>
      <c r="F184" s="31">
        <f>SUMIFS('ДДС месяц'!$E:$E,'ДДС месяц'!$F:$F,$A$1,'ДДС месяц'!$J:$J,$A184,'ДДС месяц'!$C:$C,F$2)</f>
        <v>0</v>
      </c>
      <c r="G184" s="31">
        <f>SUMIFS('ДДС месяц'!$E:$E,'ДДС месяц'!$F:$F,$A$1,'ДДС месяц'!$J:$J,$A184,'ДДС месяц'!$C:$C,G$2)</f>
        <v>0</v>
      </c>
      <c r="H184" s="31">
        <f>SUMIFS('ДДС месяц'!$E:$E,'ДДС месяц'!$F:$F,$A$1,'ДДС месяц'!$J:$J,$A184,'ДДС месяц'!$C:$C,H$2)</f>
        <v>0</v>
      </c>
      <c r="I184" s="31">
        <f>SUMIFS('ДДС месяц'!$E:$E,'ДДС месяц'!$F:$F,$A$1,'ДДС месяц'!$J:$J,$A184,'ДДС месяц'!$C:$C,I$2)</f>
        <v>0</v>
      </c>
      <c r="J184" s="31">
        <f>SUMIFS('ДДС месяц'!$E:$E,'ДДС месяц'!$F:$F,$A$1,'ДДС месяц'!$J:$J,$A184,'ДДС месяц'!$C:$C,J$2)</f>
        <v>0</v>
      </c>
      <c r="K184" s="31">
        <f>SUMIFS('ДДС месяц'!$E:$E,'ДДС месяц'!$F:$F,$A$1,'ДДС месяц'!$J:$J,$A184,'ДДС месяц'!$C:$C,K$2)</f>
        <v>0</v>
      </c>
      <c r="L184" s="31">
        <f>SUMIFS('ДДС месяц'!$E:$E,'ДДС месяц'!$F:$F,$A$1,'ДДС месяц'!$J:$J,$A184,'ДДС месяц'!$C:$C,L$2)</f>
        <v>0</v>
      </c>
      <c r="M184" s="31">
        <f>SUMIFS('ДДС месяц'!$E:$E,'ДДС месяц'!$F:$F,$A$1,'ДДС месяц'!$J:$J,$A184,'ДДС месяц'!$C:$C,M$2)</f>
        <v>0</v>
      </c>
    </row>
    <row r="185" hidden="1">
      <c r="A185" s="30"/>
      <c r="B185" s="31">
        <f>SUMIFS('ДДС месяц'!$E:$E,'ДДС месяц'!$F:$F,$A$1,'ДДС месяц'!$J:$J,$A185,'ДДС месяц'!$C:$C,B$2)</f>
        <v>0</v>
      </c>
      <c r="C185" s="31">
        <f>SUMIFS('ДДС месяц'!$E:$E,'ДДС месяц'!$F:$F,$A$1,'ДДС месяц'!$J:$J,$A185,'ДДС месяц'!$C:$C,C$2)</f>
        <v>0</v>
      </c>
      <c r="D185" s="31">
        <f>SUMIFS('ДДС месяц'!$E:$E,'ДДС месяц'!$F:$F,$A$1,'ДДС месяц'!$J:$J,$A185,'ДДС месяц'!$C:$C,D$2)</f>
        <v>0</v>
      </c>
      <c r="E185" s="31">
        <f>SUMIFS('ДДС месяц'!$E:$E,'ДДС месяц'!$F:$F,$A$1,'ДДС месяц'!$J:$J,$A185,'ДДС месяц'!$C:$C,E$2)</f>
        <v>0</v>
      </c>
      <c r="F185" s="31">
        <f>SUMIFS('ДДС месяц'!$E:$E,'ДДС месяц'!$F:$F,$A$1,'ДДС месяц'!$J:$J,$A185,'ДДС месяц'!$C:$C,F$2)</f>
        <v>0</v>
      </c>
      <c r="G185" s="31">
        <f>SUMIFS('ДДС месяц'!$E:$E,'ДДС месяц'!$F:$F,$A$1,'ДДС месяц'!$J:$J,$A185,'ДДС месяц'!$C:$C,G$2)</f>
        <v>0</v>
      </c>
      <c r="H185" s="31">
        <f>SUMIFS('ДДС месяц'!$E:$E,'ДДС месяц'!$F:$F,$A$1,'ДДС месяц'!$J:$J,$A185,'ДДС месяц'!$C:$C,H$2)</f>
        <v>0</v>
      </c>
      <c r="I185" s="31">
        <f>SUMIFS('ДДС месяц'!$E:$E,'ДДС месяц'!$F:$F,$A$1,'ДДС месяц'!$J:$J,$A185,'ДДС месяц'!$C:$C,I$2)</f>
        <v>0</v>
      </c>
      <c r="J185" s="31">
        <f>SUMIFS('ДДС месяц'!$E:$E,'ДДС месяц'!$F:$F,$A$1,'ДДС месяц'!$J:$J,$A185,'ДДС месяц'!$C:$C,J$2)</f>
        <v>0</v>
      </c>
      <c r="K185" s="31">
        <f>SUMIFS('ДДС месяц'!$E:$E,'ДДС месяц'!$F:$F,$A$1,'ДДС месяц'!$J:$J,$A185,'ДДС месяц'!$C:$C,K$2)</f>
        <v>0</v>
      </c>
      <c r="L185" s="31">
        <f>SUMIFS('ДДС месяц'!$E:$E,'ДДС месяц'!$F:$F,$A$1,'ДДС месяц'!$J:$J,$A185,'ДДС месяц'!$C:$C,L$2)</f>
        <v>0</v>
      </c>
      <c r="M185" s="31">
        <f>SUMIFS('ДДС месяц'!$E:$E,'ДДС месяц'!$F:$F,$A$1,'ДДС месяц'!$J:$J,$A185,'ДДС месяц'!$C:$C,M$2)</f>
        <v>0</v>
      </c>
    </row>
    <row r="186" hidden="1">
      <c r="A186" s="30"/>
      <c r="B186" s="31">
        <f>SUMIFS('ДДС месяц'!$E:$E,'ДДС месяц'!$F:$F,$A$1,'ДДС месяц'!$J:$J,$A186,'ДДС месяц'!$C:$C,B$2)</f>
        <v>0</v>
      </c>
      <c r="C186" s="31">
        <f>SUMIFS('ДДС месяц'!$E:$E,'ДДС месяц'!$F:$F,$A$1,'ДДС месяц'!$J:$J,$A186,'ДДС месяц'!$C:$C,C$2)</f>
        <v>0</v>
      </c>
      <c r="D186" s="31">
        <f>SUMIFS('ДДС месяц'!$E:$E,'ДДС месяц'!$F:$F,$A$1,'ДДС месяц'!$J:$J,$A186,'ДДС месяц'!$C:$C,D$2)</f>
        <v>0</v>
      </c>
      <c r="E186" s="31">
        <f>SUMIFS('ДДС месяц'!$E:$E,'ДДС месяц'!$F:$F,$A$1,'ДДС месяц'!$J:$J,$A186,'ДДС месяц'!$C:$C,E$2)</f>
        <v>0</v>
      </c>
      <c r="F186" s="31">
        <f>SUMIFS('ДДС месяц'!$E:$E,'ДДС месяц'!$F:$F,$A$1,'ДДС месяц'!$J:$J,$A186,'ДДС месяц'!$C:$C,F$2)</f>
        <v>0</v>
      </c>
      <c r="G186" s="31">
        <f>SUMIFS('ДДС месяц'!$E:$E,'ДДС месяц'!$F:$F,$A$1,'ДДС месяц'!$J:$J,$A186,'ДДС месяц'!$C:$C,G$2)</f>
        <v>0</v>
      </c>
      <c r="H186" s="31">
        <f>SUMIFS('ДДС месяц'!$E:$E,'ДДС месяц'!$F:$F,$A$1,'ДДС месяц'!$J:$J,$A186,'ДДС месяц'!$C:$C,H$2)</f>
        <v>0</v>
      </c>
      <c r="I186" s="31">
        <f>SUMIFS('ДДС месяц'!$E:$E,'ДДС месяц'!$F:$F,$A$1,'ДДС месяц'!$J:$J,$A186,'ДДС месяц'!$C:$C,I$2)</f>
        <v>0</v>
      </c>
      <c r="J186" s="31">
        <f>SUMIFS('ДДС месяц'!$E:$E,'ДДС месяц'!$F:$F,$A$1,'ДДС месяц'!$J:$J,$A186,'ДДС месяц'!$C:$C,J$2)</f>
        <v>0</v>
      </c>
      <c r="K186" s="31">
        <f>SUMIFS('ДДС месяц'!$E:$E,'ДДС месяц'!$F:$F,$A$1,'ДДС месяц'!$J:$J,$A186,'ДДС месяц'!$C:$C,K$2)</f>
        <v>0</v>
      </c>
      <c r="L186" s="31">
        <f>SUMIFS('ДДС месяц'!$E:$E,'ДДС месяц'!$F:$F,$A$1,'ДДС месяц'!$J:$J,$A186,'ДДС месяц'!$C:$C,L$2)</f>
        <v>0</v>
      </c>
      <c r="M186" s="31">
        <f>SUMIFS('ДДС месяц'!$E:$E,'ДДС месяц'!$F:$F,$A$1,'ДДС месяц'!$J:$J,$A186,'ДДС месяц'!$C:$C,M$2)</f>
        <v>0</v>
      </c>
    </row>
    <row r="187" hidden="1">
      <c r="A187" s="30"/>
      <c r="B187" s="31">
        <f>SUMIFS('ДДС месяц'!$E:$E,'ДДС месяц'!$F:$F,$A$1,'ДДС месяц'!$J:$J,$A187,'ДДС месяц'!$C:$C,B$2)</f>
        <v>0</v>
      </c>
      <c r="C187" s="31">
        <f>SUMIFS('ДДС месяц'!$E:$E,'ДДС месяц'!$F:$F,$A$1,'ДДС месяц'!$J:$J,$A187,'ДДС месяц'!$C:$C,C$2)</f>
        <v>0</v>
      </c>
      <c r="D187" s="31">
        <f>SUMIFS('ДДС месяц'!$E:$E,'ДДС месяц'!$F:$F,$A$1,'ДДС месяц'!$J:$J,$A187,'ДДС месяц'!$C:$C,D$2)</f>
        <v>0</v>
      </c>
      <c r="E187" s="31">
        <f>SUMIFS('ДДС месяц'!$E:$E,'ДДС месяц'!$F:$F,$A$1,'ДДС месяц'!$J:$J,$A187,'ДДС месяц'!$C:$C,E$2)</f>
        <v>0</v>
      </c>
      <c r="F187" s="31">
        <f>SUMIFS('ДДС месяц'!$E:$E,'ДДС месяц'!$F:$F,$A$1,'ДДС месяц'!$J:$J,$A187,'ДДС месяц'!$C:$C,F$2)</f>
        <v>0</v>
      </c>
      <c r="G187" s="31">
        <f>SUMIFS('ДДС месяц'!$E:$E,'ДДС месяц'!$F:$F,$A$1,'ДДС месяц'!$J:$J,$A187,'ДДС месяц'!$C:$C,G$2)</f>
        <v>0</v>
      </c>
      <c r="H187" s="31">
        <f>SUMIFS('ДДС месяц'!$E:$E,'ДДС месяц'!$F:$F,$A$1,'ДДС месяц'!$J:$J,$A187,'ДДС месяц'!$C:$C,H$2)</f>
        <v>0</v>
      </c>
      <c r="I187" s="31">
        <f>SUMIFS('ДДС месяц'!$E:$E,'ДДС месяц'!$F:$F,$A$1,'ДДС месяц'!$J:$J,$A187,'ДДС месяц'!$C:$C,I$2)</f>
        <v>0</v>
      </c>
      <c r="J187" s="31">
        <f>SUMIFS('ДДС месяц'!$E:$E,'ДДС месяц'!$F:$F,$A$1,'ДДС месяц'!$J:$J,$A187,'ДДС месяц'!$C:$C,J$2)</f>
        <v>0</v>
      </c>
      <c r="K187" s="31">
        <f>SUMIFS('ДДС месяц'!$E:$E,'ДДС месяц'!$F:$F,$A$1,'ДДС месяц'!$J:$J,$A187,'ДДС месяц'!$C:$C,K$2)</f>
        <v>0</v>
      </c>
      <c r="L187" s="31">
        <f>SUMIFS('ДДС месяц'!$E:$E,'ДДС месяц'!$F:$F,$A$1,'ДДС месяц'!$J:$J,$A187,'ДДС месяц'!$C:$C,L$2)</f>
        <v>0</v>
      </c>
      <c r="M187" s="31">
        <f>SUMIFS('ДДС месяц'!$E:$E,'ДДС месяц'!$F:$F,$A$1,'ДДС месяц'!$J:$J,$A187,'ДДС месяц'!$C:$C,M$2)</f>
        <v>0</v>
      </c>
    </row>
    <row r="188" hidden="1">
      <c r="A188" s="30"/>
      <c r="B188" s="31">
        <f>SUMIFS('ДДС месяц'!$E:$E,'ДДС месяц'!$F:$F,$A$1,'ДДС месяц'!$J:$J,$A188,'ДДС месяц'!$C:$C,B$2)</f>
        <v>0</v>
      </c>
      <c r="C188" s="31">
        <f>SUMIFS('ДДС месяц'!$E:$E,'ДДС месяц'!$F:$F,$A$1,'ДДС месяц'!$J:$J,$A188,'ДДС месяц'!$C:$C,C$2)</f>
        <v>0</v>
      </c>
      <c r="D188" s="31">
        <f>SUMIFS('ДДС месяц'!$E:$E,'ДДС месяц'!$F:$F,$A$1,'ДДС месяц'!$J:$J,$A188,'ДДС месяц'!$C:$C,D$2)</f>
        <v>0</v>
      </c>
      <c r="E188" s="31">
        <f>SUMIFS('ДДС месяц'!$E:$E,'ДДС месяц'!$F:$F,$A$1,'ДДС месяц'!$J:$J,$A188,'ДДС месяц'!$C:$C,E$2)</f>
        <v>0</v>
      </c>
      <c r="F188" s="31">
        <f>SUMIFS('ДДС месяц'!$E:$E,'ДДС месяц'!$F:$F,$A$1,'ДДС месяц'!$J:$J,$A188,'ДДС месяц'!$C:$C,F$2)</f>
        <v>0</v>
      </c>
      <c r="G188" s="31">
        <f>SUMIFS('ДДС месяц'!$E:$E,'ДДС месяц'!$F:$F,$A$1,'ДДС месяц'!$J:$J,$A188,'ДДС месяц'!$C:$C,G$2)</f>
        <v>0</v>
      </c>
      <c r="H188" s="31">
        <f>SUMIFS('ДДС месяц'!$E:$E,'ДДС месяц'!$F:$F,$A$1,'ДДС месяц'!$J:$J,$A188,'ДДС месяц'!$C:$C,H$2)</f>
        <v>0</v>
      </c>
      <c r="I188" s="31">
        <f>SUMIFS('ДДС месяц'!$E:$E,'ДДС месяц'!$F:$F,$A$1,'ДДС месяц'!$J:$J,$A188,'ДДС месяц'!$C:$C,I$2)</f>
        <v>0</v>
      </c>
      <c r="J188" s="31">
        <f>SUMIFS('ДДС месяц'!$E:$E,'ДДС месяц'!$F:$F,$A$1,'ДДС месяц'!$J:$J,$A188,'ДДС месяц'!$C:$C,J$2)</f>
        <v>0</v>
      </c>
      <c r="K188" s="31">
        <f>SUMIFS('ДДС месяц'!$E:$E,'ДДС месяц'!$F:$F,$A$1,'ДДС месяц'!$J:$J,$A188,'ДДС месяц'!$C:$C,K$2)</f>
        <v>0</v>
      </c>
      <c r="L188" s="31">
        <f>SUMIFS('ДДС месяц'!$E:$E,'ДДС месяц'!$F:$F,$A$1,'ДДС месяц'!$J:$J,$A188,'ДДС месяц'!$C:$C,L$2)</f>
        <v>0</v>
      </c>
      <c r="M188" s="31">
        <f>SUMIFS('ДДС месяц'!$E:$E,'ДДС месяц'!$F:$F,$A$1,'ДДС месяц'!$J:$J,$A188,'ДДС месяц'!$C:$C,M$2)</f>
        <v>0</v>
      </c>
    </row>
    <row r="189" hidden="1">
      <c r="A189" s="30"/>
      <c r="B189" s="31">
        <f>SUMIFS('ДДС месяц'!$E:$E,'ДДС месяц'!$F:$F,$A$1,'ДДС месяц'!$J:$J,$A189,'ДДС месяц'!$C:$C,B$2)</f>
        <v>0</v>
      </c>
      <c r="C189" s="31">
        <f>SUMIFS('ДДС месяц'!$E:$E,'ДДС месяц'!$F:$F,$A$1,'ДДС месяц'!$J:$J,$A189,'ДДС месяц'!$C:$C,C$2)</f>
        <v>0</v>
      </c>
      <c r="D189" s="31">
        <f>SUMIFS('ДДС месяц'!$E:$E,'ДДС месяц'!$F:$F,$A$1,'ДДС месяц'!$J:$J,$A189,'ДДС месяц'!$C:$C,D$2)</f>
        <v>0</v>
      </c>
      <c r="E189" s="31">
        <f>SUMIFS('ДДС месяц'!$E:$E,'ДДС месяц'!$F:$F,$A$1,'ДДС месяц'!$J:$J,$A189,'ДДС месяц'!$C:$C,E$2)</f>
        <v>0</v>
      </c>
      <c r="F189" s="31">
        <f>SUMIFS('ДДС месяц'!$E:$E,'ДДС месяц'!$F:$F,$A$1,'ДДС месяц'!$J:$J,$A189,'ДДС месяц'!$C:$C,F$2)</f>
        <v>0</v>
      </c>
      <c r="G189" s="31">
        <f>SUMIFS('ДДС месяц'!$E:$E,'ДДС месяц'!$F:$F,$A$1,'ДДС месяц'!$J:$J,$A189,'ДДС месяц'!$C:$C,G$2)</f>
        <v>0</v>
      </c>
      <c r="H189" s="31">
        <f>SUMIFS('ДДС месяц'!$E:$E,'ДДС месяц'!$F:$F,$A$1,'ДДС месяц'!$J:$J,$A189,'ДДС месяц'!$C:$C,H$2)</f>
        <v>0</v>
      </c>
      <c r="I189" s="31">
        <f>SUMIFS('ДДС месяц'!$E:$E,'ДДС месяц'!$F:$F,$A$1,'ДДС месяц'!$J:$J,$A189,'ДДС месяц'!$C:$C,I$2)</f>
        <v>0</v>
      </c>
      <c r="J189" s="31">
        <f>SUMIFS('ДДС месяц'!$E:$E,'ДДС месяц'!$F:$F,$A$1,'ДДС месяц'!$J:$J,$A189,'ДДС месяц'!$C:$C,J$2)</f>
        <v>0</v>
      </c>
      <c r="K189" s="31">
        <f>SUMIFS('ДДС месяц'!$E:$E,'ДДС месяц'!$F:$F,$A$1,'ДДС месяц'!$J:$J,$A189,'ДДС месяц'!$C:$C,K$2)</f>
        <v>0</v>
      </c>
      <c r="L189" s="31">
        <f>SUMIFS('ДДС месяц'!$E:$E,'ДДС месяц'!$F:$F,$A$1,'ДДС месяц'!$J:$J,$A189,'ДДС месяц'!$C:$C,L$2)</f>
        <v>0</v>
      </c>
      <c r="M189" s="31">
        <f>SUMIFS('ДДС месяц'!$E:$E,'ДДС месяц'!$F:$F,$A$1,'ДДС месяц'!$J:$J,$A189,'ДДС месяц'!$C:$C,M$2)</f>
        <v>0</v>
      </c>
    </row>
    <row r="190" hidden="1">
      <c r="A190" s="30"/>
      <c r="B190" s="31">
        <f>SUMIFS('ДДС месяц'!$E:$E,'ДДС месяц'!$F:$F,$A$1,'ДДС месяц'!$J:$J,$A190,'ДДС месяц'!$C:$C,B$2)</f>
        <v>0</v>
      </c>
      <c r="C190" s="31">
        <f>SUMIFS('ДДС месяц'!$E:$E,'ДДС месяц'!$F:$F,$A$1,'ДДС месяц'!$J:$J,$A190,'ДДС месяц'!$C:$C,C$2)</f>
        <v>0</v>
      </c>
      <c r="D190" s="31">
        <f>SUMIFS('ДДС месяц'!$E:$E,'ДДС месяц'!$F:$F,$A$1,'ДДС месяц'!$J:$J,$A190,'ДДС месяц'!$C:$C,D$2)</f>
        <v>0</v>
      </c>
      <c r="E190" s="31">
        <f>SUMIFS('ДДС месяц'!$E:$E,'ДДС месяц'!$F:$F,$A$1,'ДДС месяц'!$J:$J,$A190,'ДДС месяц'!$C:$C,E$2)</f>
        <v>0</v>
      </c>
      <c r="F190" s="31">
        <f>SUMIFS('ДДС месяц'!$E:$E,'ДДС месяц'!$F:$F,$A$1,'ДДС месяц'!$J:$J,$A190,'ДДС месяц'!$C:$C,F$2)</f>
        <v>0</v>
      </c>
      <c r="G190" s="31">
        <f>SUMIFS('ДДС месяц'!$E:$E,'ДДС месяц'!$F:$F,$A$1,'ДДС месяц'!$J:$J,$A190,'ДДС месяц'!$C:$C,G$2)</f>
        <v>0</v>
      </c>
      <c r="H190" s="31">
        <f>SUMIFS('ДДС месяц'!$E:$E,'ДДС месяц'!$F:$F,$A$1,'ДДС месяц'!$J:$J,$A190,'ДДС месяц'!$C:$C,H$2)</f>
        <v>0</v>
      </c>
      <c r="I190" s="31">
        <f>SUMIFS('ДДС месяц'!$E:$E,'ДДС месяц'!$F:$F,$A$1,'ДДС месяц'!$J:$J,$A190,'ДДС месяц'!$C:$C,I$2)</f>
        <v>0</v>
      </c>
      <c r="J190" s="31">
        <f>SUMIFS('ДДС месяц'!$E:$E,'ДДС месяц'!$F:$F,$A$1,'ДДС месяц'!$J:$J,$A190,'ДДС месяц'!$C:$C,J$2)</f>
        <v>0</v>
      </c>
      <c r="K190" s="31">
        <f>SUMIFS('ДДС месяц'!$E:$E,'ДДС месяц'!$F:$F,$A$1,'ДДС месяц'!$J:$J,$A190,'ДДС месяц'!$C:$C,K$2)</f>
        <v>0</v>
      </c>
      <c r="L190" s="31">
        <f>SUMIFS('ДДС месяц'!$E:$E,'ДДС месяц'!$F:$F,$A$1,'ДДС месяц'!$J:$J,$A190,'ДДС месяц'!$C:$C,L$2)</f>
        <v>0</v>
      </c>
      <c r="M190" s="31">
        <f>SUMIFS('ДДС месяц'!$E:$E,'ДДС месяц'!$F:$F,$A$1,'ДДС месяц'!$J:$J,$A190,'ДДС месяц'!$C:$C,M$2)</f>
        <v>0</v>
      </c>
    </row>
    <row r="191" hidden="1">
      <c r="A191" s="30"/>
      <c r="B191" s="31">
        <f>SUMIFS('ДДС месяц'!$E:$E,'ДДС месяц'!$F:$F,$A$1,'ДДС месяц'!$J:$J,$A191,'ДДС месяц'!$C:$C,B$2)</f>
        <v>0</v>
      </c>
      <c r="C191" s="31">
        <f>SUMIFS('ДДС месяц'!$E:$E,'ДДС месяц'!$F:$F,$A$1,'ДДС месяц'!$J:$J,$A191,'ДДС месяц'!$C:$C,C$2)</f>
        <v>0</v>
      </c>
      <c r="D191" s="31">
        <f>SUMIFS('ДДС месяц'!$E:$E,'ДДС месяц'!$F:$F,$A$1,'ДДС месяц'!$J:$J,$A191,'ДДС месяц'!$C:$C,D$2)</f>
        <v>0</v>
      </c>
      <c r="E191" s="31">
        <f>SUMIFS('ДДС месяц'!$E:$E,'ДДС месяц'!$F:$F,$A$1,'ДДС месяц'!$J:$J,$A191,'ДДС месяц'!$C:$C,E$2)</f>
        <v>0</v>
      </c>
      <c r="F191" s="31">
        <f>SUMIFS('ДДС месяц'!$E:$E,'ДДС месяц'!$F:$F,$A$1,'ДДС месяц'!$J:$J,$A191,'ДДС месяц'!$C:$C,F$2)</f>
        <v>0</v>
      </c>
      <c r="G191" s="31">
        <f>SUMIFS('ДДС месяц'!$E:$E,'ДДС месяц'!$F:$F,$A$1,'ДДС месяц'!$J:$J,$A191,'ДДС месяц'!$C:$C,G$2)</f>
        <v>0</v>
      </c>
      <c r="H191" s="31">
        <f>SUMIFS('ДДС месяц'!$E:$E,'ДДС месяц'!$F:$F,$A$1,'ДДС месяц'!$J:$J,$A191,'ДДС месяц'!$C:$C,H$2)</f>
        <v>0</v>
      </c>
      <c r="I191" s="31">
        <f>SUMIFS('ДДС месяц'!$E:$E,'ДДС месяц'!$F:$F,$A$1,'ДДС месяц'!$J:$J,$A191,'ДДС месяц'!$C:$C,I$2)</f>
        <v>0</v>
      </c>
      <c r="J191" s="31">
        <f>SUMIFS('ДДС месяц'!$E:$E,'ДДС месяц'!$F:$F,$A$1,'ДДС месяц'!$J:$J,$A191,'ДДС месяц'!$C:$C,J$2)</f>
        <v>0</v>
      </c>
      <c r="K191" s="31">
        <f>SUMIFS('ДДС месяц'!$E:$E,'ДДС месяц'!$F:$F,$A$1,'ДДС месяц'!$J:$J,$A191,'ДДС месяц'!$C:$C,K$2)</f>
        <v>0</v>
      </c>
      <c r="L191" s="31">
        <f>SUMIFS('ДДС месяц'!$E:$E,'ДДС месяц'!$F:$F,$A$1,'ДДС месяц'!$J:$J,$A191,'ДДС месяц'!$C:$C,L$2)</f>
        <v>0</v>
      </c>
      <c r="M191" s="31">
        <f>SUMIFS('ДДС месяц'!$E:$E,'ДДС месяц'!$F:$F,$A$1,'ДДС месяц'!$J:$J,$A191,'ДДС месяц'!$C:$C,M$2)</f>
        <v>0</v>
      </c>
    </row>
    <row r="192" hidden="1">
      <c r="A192" s="30"/>
      <c r="B192" s="31">
        <f>SUMIFS('ДДС месяц'!$E:$E,'ДДС месяц'!$F:$F,$A$1,'ДДС месяц'!$J:$J,$A192,'ДДС месяц'!$C:$C,B$2)</f>
        <v>0</v>
      </c>
      <c r="C192" s="31">
        <f>SUMIFS('ДДС месяц'!$E:$E,'ДДС месяц'!$F:$F,$A$1,'ДДС месяц'!$J:$J,$A192,'ДДС месяц'!$C:$C,C$2)</f>
        <v>0</v>
      </c>
      <c r="D192" s="31">
        <f>SUMIFS('ДДС месяц'!$E:$E,'ДДС месяц'!$F:$F,$A$1,'ДДС месяц'!$J:$J,$A192,'ДДС месяц'!$C:$C,D$2)</f>
        <v>0</v>
      </c>
      <c r="E192" s="31">
        <f>SUMIFS('ДДС месяц'!$E:$E,'ДДС месяц'!$F:$F,$A$1,'ДДС месяц'!$J:$J,$A192,'ДДС месяц'!$C:$C,E$2)</f>
        <v>0</v>
      </c>
      <c r="F192" s="31">
        <f>SUMIFS('ДДС месяц'!$E:$E,'ДДС месяц'!$F:$F,$A$1,'ДДС месяц'!$J:$J,$A192,'ДДС месяц'!$C:$C,F$2)</f>
        <v>0</v>
      </c>
      <c r="G192" s="31">
        <f>SUMIFS('ДДС месяц'!$E:$E,'ДДС месяц'!$F:$F,$A$1,'ДДС месяц'!$J:$J,$A192,'ДДС месяц'!$C:$C,G$2)</f>
        <v>0</v>
      </c>
      <c r="H192" s="31">
        <f>SUMIFS('ДДС месяц'!$E:$E,'ДДС месяц'!$F:$F,$A$1,'ДДС месяц'!$J:$J,$A192,'ДДС месяц'!$C:$C,H$2)</f>
        <v>0</v>
      </c>
      <c r="I192" s="31">
        <f>SUMIFS('ДДС месяц'!$E:$E,'ДДС месяц'!$F:$F,$A$1,'ДДС месяц'!$J:$J,$A192,'ДДС месяц'!$C:$C,I$2)</f>
        <v>0</v>
      </c>
      <c r="J192" s="31">
        <f>SUMIFS('ДДС месяц'!$E:$E,'ДДС месяц'!$F:$F,$A$1,'ДДС месяц'!$J:$J,$A192,'ДДС месяц'!$C:$C,J$2)</f>
        <v>0</v>
      </c>
      <c r="K192" s="31">
        <f>SUMIFS('ДДС месяц'!$E:$E,'ДДС месяц'!$F:$F,$A$1,'ДДС месяц'!$J:$J,$A192,'ДДС месяц'!$C:$C,K$2)</f>
        <v>0</v>
      </c>
      <c r="L192" s="31">
        <f>SUMIFS('ДДС месяц'!$E:$E,'ДДС месяц'!$F:$F,$A$1,'ДДС месяц'!$J:$J,$A192,'ДДС месяц'!$C:$C,L$2)</f>
        <v>0</v>
      </c>
      <c r="M192" s="31">
        <f>SUMIFS('ДДС месяц'!$E:$E,'ДДС месяц'!$F:$F,$A$1,'ДДС месяц'!$J:$J,$A192,'ДДС месяц'!$C:$C,M$2)</f>
        <v>0</v>
      </c>
    </row>
    <row r="193" hidden="1">
      <c r="A193" s="30"/>
      <c r="B193" s="31">
        <f>SUMIFS('ДДС месяц'!$E:$E,'ДДС месяц'!$F:$F,$A$1,'ДДС месяц'!$J:$J,$A193,'ДДС месяц'!$C:$C,B$2)</f>
        <v>0</v>
      </c>
      <c r="C193" s="31">
        <f>SUMIFS('ДДС месяц'!$E:$E,'ДДС месяц'!$F:$F,$A$1,'ДДС месяц'!$J:$J,$A193,'ДДС месяц'!$C:$C,C$2)</f>
        <v>0</v>
      </c>
      <c r="D193" s="31">
        <f>SUMIFS('ДДС месяц'!$E:$E,'ДДС месяц'!$F:$F,$A$1,'ДДС месяц'!$J:$J,$A193,'ДДС месяц'!$C:$C,D$2)</f>
        <v>0</v>
      </c>
      <c r="E193" s="31">
        <f>SUMIFS('ДДС месяц'!$E:$E,'ДДС месяц'!$F:$F,$A$1,'ДДС месяц'!$J:$J,$A193,'ДДС месяц'!$C:$C,E$2)</f>
        <v>0</v>
      </c>
      <c r="F193" s="31">
        <f>SUMIFS('ДДС месяц'!$E:$E,'ДДС месяц'!$F:$F,$A$1,'ДДС месяц'!$J:$J,$A193,'ДДС месяц'!$C:$C,F$2)</f>
        <v>0</v>
      </c>
      <c r="G193" s="31">
        <f>SUMIFS('ДДС месяц'!$E:$E,'ДДС месяц'!$F:$F,$A$1,'ДДС месяц'!$J:$J,$A193,'ДДС месяц'!$C:$C,G$2)</f>
        <v>0</v>
      </c>
      <c r="H193" s="31">
        <f>SUMIFS('ДДС месяц'!$E:$E,'ДДС месяц'!$F:$F,$A$1,'ДДС месяц'!$J:$J,$A193,'ДДС месяц'!$C:$C,H$2)</f>
        <v>0</v>
      </c>
      <c r="I193" s="31">
        <f>SUMIFS('ДДС месяц'!$E:$E,'ДДС месяц'!$F:$F,$A$1,'ДДС месяц'!$J:$J,$A193,'ДДС месяц'!$C:$C,I$2)</f>
        <v>0</v>
      </c>
      <c r="J193" s="31">
        <f>SUMIFS('ДДС месяц'!$E:$E,'ДДС месяц'!$F:$F,$A$1,'ДДС месяц'!$J:$J,$A193,'ДДС месяц'!$C:$C,J$2)</f>
        <v>0</v>
      </c>
      <c r="K193" s="31">
        <f>SUMIFS('ДДС месяц'!$E:$E,'ДДС месяц'!$F:$F,$A$1,'ДДС месяц'!$J:$J,$A193,'ДДС месяц'!$C:$C,K$2)</f>
        <v>0</v>
      </c>
      <c r="L193" s="31">
        <f>SUMIFS('ДДС месяц'!$E:$E,'ДДС месяц'!$F:$F,$A$1,'ДДС месяц'!$J:$J,$A193,'ДДС месяц'!$C:$C,L$2)</f>
        <v>0</v>
      </c>
      <c r="M193" s="31">
        <f>SUMIFS('ДДС месяц'!$E:$E,'ДДС месяц'!$F:$F,$A$1,'ДДС месяц'!$J:$J,$A193,'ДДС месяц'!$C:$C,M$2)</f>
        <v>0</v>
      </c>
    </row>
    <row r="194" hidden="1">
      <c r="A194" s="30"/>
      <c r="B194" s="31">
        <f>SUMIFS('ДДС месяц'!$E:$E,'ДДС месяц'!$F:$F,$A$1,'ДДС месяц'!$J:$J,$A194,'ДДС месяц'!$C:$C,B$2)</f>
        <v>0</v>
      </c>
      <c r="C194" s="31">
        <f>SUMIFS('ДДС месяц'!$E:$E,'ДДС месяц'!$F:$F,$A$1,'ДДС месяц'!$J:$J,$A194,'ДДС месяц'!$C:$C,C$2)</f>
        <v>0</v>
      </c>
      <c r="D194" s="31">
        <f>SUMIFS('ДДС месяц'!$E:$E,'ДДС месяц'!$F:$F,$A$1,'ДДС месяц'!$J:$J,$A194,'ДДС месяц'!$C:$C,D$2)</f>
        <v>0</v>
      </c>
      <c r="E194" s="31">
        <f>SUMIFS('ДДС месяц'!$E:$E,'ДДС месяц'!$F:$F,$A$1,'ДДС месяц'!$J:$J,$A194,'ДДС месяц'!$C:$C,E$2)</f>
        <v>0</v>
      </c>
      <c r="F194" s="31">
        <f>SUMIFS('ДДС месяц'!$E:$E,'ДДС месяц'!$F:$F,$A$1,'ДДС месяц'!$J:$J,$A194,'ДДС месяц'!$C:$C,F$2)</f>
        <v>0</v>
      </c>
      <c r="G194" s="31">
        <f>SUMIFS('ДДС месяц'!$E:$E,'ДДС месяц'!$F:$F,$A$1,'ДДС месяц'!$J:$J,$A194,'ДДС месяц'!$C:$C,G$2)</f>
        <v>0</v>
      </c>
      <c r="H194" s="31">
        <f>SUMIFS('ДДС месяц'!$E:$E,'ДДС месяц'!$F:$F,$A$1,'ДДС месяц'!$J:$J,$A194,'ДДС месяц'!$C:$C,H$2)</f>
        <v>0</v>
      </c>
      <c r="I194" s="31">
        <f>SUMIFS('ДДС месяц'!$E:$E,'ДДС месяц'!$F:$F,$A$1,'ДДС месяц'!$J:$J,$A194,'ДДС месяц'!$C:$C,I$2)</f>
        <v>0</v>
      </c>
      <c r="J194" s="31">
        <f>SUMIFS('ДДС месяц'!$E:$E,'ДДС месяц'!$F:$F,$A$1,'ДДС месяц'!$J:$J,$A194,'ДДС месяц'!$C:$C,J$2)</f>
        <v>0</v>
      </c>
      <c r="K194" s="31">
        <f>SUMIFS('ДДС месяц'!$E:$E,'ДДС месяц'!$F:$F,$A$1,'ДДС месяц'!$J:$J,$A194,'ДДС месяц'!$C:$C,K$2)</f>
        <v>0</v>
      </c>
      <c r="L194" s="31">
        <f>SUMIFS('ДДС месяц'!$E:$E,'ДДС месяц'!$F:$F,$A$1,'ДДС месяц'!$J:$J,$A194,'ДДС месяц'!$C:$C,L$2)</f>
        <v>0</v>
      </c>
      <c r="M194" s="31">
        <f>SUMIFS('ДДС месяц'!$E:$E,'ДДС месяц'!$F:$F,$A$1,'ДДС месяц'!$J:$J,$A194,'ДДС месяц'!$C:$C,M$2)</f>
        <v>0</v>
      </c>
    </row>
    <row r="195" hidden="1">
      <c r="A195" s="30"/>
      <c r="B195" s="31">
        <f>SUMIFS('ДДС месяц'!$E:$E,'ДДС месяц'!$F:$F,$A$1,'ДДС месяц'!$J:$J,$A195,'ДДС месяц'!$C:$C,B$2)</f>
        <v>0</v>
      </c>
      <c r="C195" s="31">
        <f>SUMIFS('ДДС месяц'!$E:$E,'ДДС месяц'!$F:$F,$A$1,'ДДС месяц'!$J:$J,$A195,'ДДС месяц'!$C:$C,C$2)</f>
        <v>0</v>
      </c>
      <c r="D195" s="31">
        <f>SUMIFS('ДДС месяц'!$E:$E,'ДДС месяц'!$F:$F,$A$1,'ДДС месяц'!$J:$J,$A195,'ДДС месяц'!$C:$C,D$2)</f>
        <v>0</v>
      </c>
      <c r="E195" s="31">
        <f>SUMIFS('ДДС месяц'!$E:$E,'ДДС месяц'!$F:$F,$A$1,'ДДС месяц'!$J:$J,$A195,'ДДС месяц'!$C:$C,E$2)</f>
        <v>0</v>
      </c>
      <c r="F195" s="31">
        <f>SUMIFS('ДДС месяц'!$E:$E,'ДДС месяц'!$F:$F,$A$1,'ДДС месяц'!$J:$J,$A195,'ДДС месяц'!$C:$C,F$2)</f>
        <v>0</v>
      </c>
      <c r="G195" s="31">
        <f>SUMIFS('ДДС месяц'!$E:$E,'ДДС месяц'!$F:$F,$A$1,'ДДС месяц'!$J:$J,$A195,'ДДС месяц'!$C:$C,G$2)</f>
        <v>0</v>
      </c>
      <c r="H195" s="31">
        <f>SUMIFS('ДДС месяц'!$E:$E,'ДДС месяц'!$F:$F,$A$1,'ДДС месяц'!$J:$J,$A195,'ДДС месяц'!$C:$C,H$2)</f>
        <v>0</v>
      </c>
      <c r="I195" s="31">
        <f>SUMIFS('ДДС месяц'!$E:$E,'ДДС месяц'!$F:$F,$A$1,'ДДС месяц'!$J:$J,$A195,'ДДС месяц'!$C:$C,I$2)</f>
        <v>0</v>
      </c>
      <c r="J195" s="31">
        <f>SUMIFS('ДДС месяц'!$E:$E,'ДДС месяц'!$F:$F,$A$1,'ДДС месяц'!$J:$J,$A195,'ДДС месяц'!$C:$C,J$2)</f>
        <v>0</v>
      </c>
      <c r="K195" s="31">
        <f>SUMIFS('ДДС месяц'!$E:$E,'ДДС месяц'!$F:$F,$A$1,'ДДС месяц'!$J:$J,$A195,'ДДС месяц'!$C:$C,K$2)</f>
        <v>0</v>
      </c>
      <c r="L195" s="31">
        <f>SUMIFS('ДДС месяц'!$E:$E,'ДДС месяц'!$F:$F,$A$1,'ДДС месяц'!$J:$J,$A195,'ДДС месяц'!$C:$C,L$2)</f>
        <v>0</v>
      </c>
      <c r="M195" s="31">
        <f>SUMIFS('ДДС месяц'!$E:$E,'ДДС месяц'!$F:$F,$A$1,'ДДС месяц'!$J:$J,$A195,'ДДС месяц'!$C:$C,M$2)</f>
        <v>0</v>
      </c>
    </row>
    <row r="196" hidden="1">
      <c r="A196" s="30"/>
      <c r="B196" s="31">
        <f>SUMIFS('ДДС месяц'!$E:$E,'ДДС месяц'!$F:$F,$A$1,'ДДС месяц'!$J:$J,$A196,'ДДС месяц'!$C:$C,B$2)</f>
        <v>0</v>
      </c>
      <c r="C196" s="31">
        <f>SUMIFS('ДДС месяц'!$E:$E,'ДДС месяц'!$F:$F,$A$1,'ДДС месяц'!$J:$J,$A196,'ДДС месяц'!$C:$C,C$2)</f>
        <v>0</v>
      </c>
      <c r="D196" s="31">
        <f>SUMIFS('ДДС месяц'!$E:$E,'ДДС месяц'!$F:$F,$A$1,'ДДС месяц'!$J:$J,$A196,'ДДС месяц'!$C:$C,D$2)</f>
        <v>0</v>
      </c>
      <c r="E196" s="31">
        <f>SUMIFS('ДДС месяц'!$E:$E,'ДДС месяц'!$F:$F,$A$1,'ДДС месяц'!$J:$J,$A196,'ДДС месяц'!$C:$C,E$2)</f>
        <v>0</v>
      </c>
      <c r="F196" s="31">
        <f>SUMIFS('ДДС месяц'!$E:$E,'ДДС месяц'!$F:$F,$A$1,'ДДС месяц'!$J:$J,$A196,'ДДС месяц'!$C:$C,F$2)</f>
        <v>0</v>
      </c>
      <c r="G196" s="31">
        <f>SUMIFS('ДДС месяц'!$E:$E,'ДДС месяц'!$F:$F,$A$1,'ДДС месяц'!$J:$J,$A196,'ДДС месяц'!$C:$C,G$2)</f>
        <v>0</v>
      </c>
      <c r="H196" s="31">
        <f>SUMIFS('ДДС месяц'!$E:$E,'ДДС месяц'!$F:$F,$A$1,'ДДС месяц'!$J:$J,$A196,'ДДС месяц'!$C:$C,H$2)</f>
        <v>0</v>
      </c>
      <c r="I196" s="31">
        <f>SUMIFS('ДДС месяц'!$E:$E,'ДДС месяц'!$F:$F,$A$1,'ДДС месяц'!$J:$J,$A196,'ДДС месяц'!$C:$C,I$2)</f>
        <v>0</v>
      </c>
      <c r="J196" s="31">
        <f>SUMIFS('ДДС месяц'!$E:$E,'ДДС месяц'!$F:$F,$A$1,'ДДС месяц'!$J:$J,$A196,'ДДС месяц'!$C:$C,J$2)</f>
        <v>0</v>
      </c>
      <c r="K196" s="31">
        <f>SUMIFS('ДДС месяц'!$E:$E,'ДДС месяц'!$F:$F,$A$1,'ДДС месяц'!$J:$J,$A196,'ДДС месяц'!$C:$C,K$2)</f>
        <v>0</v>
      </c>
      <c r="L196" s="31">
        <f>SUMIFS('ДДС месяц'!$E:$E,'ДДС месяц'!$F:$F,$A$1,'ДДС месяц'!$J:$J,$A196,'ДДС месяц'!$C:$C,L$2)</f>
        <v>0</v>
      </c>
      <c r="M196" s="31">
        <f>SUMIFS('ДДС месяц'!$E:$E,'ДДС месяц'!$F:$F,$A$1,'ДДС месяц'!$J:$J,$A196,'ДДС месяц'!$C:$C,M$2)</f>
        <v>0</v>
      </c>
    </row>
    <row r="197" hidden="1">
      <c r="A197" s="30"/>
      <c r="B197" s="31">
        <f>SUMIFS('ДДС месяц'!$E:$E,'ДДС месяц'!$F:$F,$A$1,'ДДС месяц'!$J:$J,$A197,'ДДС месяц'!$C:$C,B$2)</f>
        <v>0</v>
      </c>
      <c r="C197" s="31">
        <f>SUMIFS('ДДС месяц'!$E:$E,'ДДС месяц'!$F:$F,$A$1,'ДДС месяц'!$J:$J,$A197,'ДДС месяц'!$C:$C,C$2)</f>
        <v>0</v>
      </c>
      <c r="D197" s="31">
        <f>SUMIFS('ДДС месяц'!$E:$E,'ДДС месяц'!$F:$F,$A$1,'ДДС месяц'!$J:$J,$A197,'ДДС месяц'!$C:$C,D$2)</f>
        <v>0</v>
      </c>
      <c r="E197" s="31">
        <f>SUMIFS('ДДС месяц'!$E:$E,'ДДС месяц'!$F:$F,$A$1,'ДДС месяц'!$J:$J,$A197,'ДДС месяц'!$C:$C,E$2)</f>
        <v>0</v>
      </c>
      <c r="F197" s="31">
        <f>SUMIFS('ДДС месяц'!$E:$E,'ДДС месяц'!$F:$F,$A$1,'ДДС месяц'!$J:$J,$A197,'ДДС месяц'!$C:$C,F$2)</f>
        <v>0</v>
      </c>
      <c r="G197" s="31">
        <f>SUMIFS('ДДС месяц'!$E:$E,'ДДС месяц'!$F:$F,$A$1,'ДДС месяц'!$J:$J,$A197,'ДДС месяц'!$C:$C,G$2)</f>
        <v>0</v>
      </c>
      <c r="H197" s="31">
        <f>SUMIFS('ДДС месяц'!$E:$E,'ДДС месяц'!$F:$F,$A$1,'ДДС месяц'!$J:$J,$A197,'ДДС месяц'!$C:$C,H$2)</f>
        <v>0</v>
      </c>
      <c r="I197" s="31">
        <f>SUMIFS('ДДС месяц'!$E:$E,'ДДС месяц'!$F:$F,$A$1,'ДДС месяц'!$J:$J,$A197,'ДДС месяц'!$C:$C,I$2)</f>
        <v>0</v>
      </c>
      <c r="J197" s="31">
        <f>SUMIFS('ДДС месяц'!$E:$E,'ДДС месяц'!$F:$F,$A$1,'ДДС месяц'!$J:$J,$A197,'ДДС месяц'!$C:$C,J$2)</f>
        <v>0</v>
      </c>
      <c r="K197" s="31">
        <f>SUMIFS('ДДС месяц'!$E:$E,'ДДС месяц'!$F:$F,$A$1,'ДДС месяц'!$J:$J,$A197,'ДДС месяц'!$C:$C,K$2)</f>
        <v>0</v>
      </c>
      <c r="L197" s="31">
        <f>SUMIFS('ДДС месяц'!$E:$E,'ДДС месяц'!$F:$F,$A$1,'ДДС месяц'!$J:$J,$A197,'ДДС месяц'!$C:$C,L$2)</f>
        <v>0</v>
      </c>
      <c r="M197" s="31">
        <f>SUMIFS('ДДС месяц'!$E:$E,'ДДС месяц'!$F:$F,$A$1,'ДДС месяц'!$J:$J,$A197,'ДДС месяц'!$C:$C,M$2)</f>
        <v>0</v>
      </c>
    </row>
    <row r="198" hidden="1">
      <c r="A198" s="30"/>
      <c r="B198" s="31">
        <f>SUMIFS('ДДС месяц'!$E:$E,'ДДС месяц'!$F:$F,$A$1,'ДДС месяц'!$J:$J,$A198,'ДДС месяц'!$C:$C,B$2)</f>
        <v>0</v>
      </c>
      <c r="C198" s="31">
        <f>SUMIFS('ДДС месяц'!$E:$E,'ДДС месяц'!$F:$F,$A$1,'ДДС месяц'!$J:$J,$A198,'ДДС месяц'!$C:$C,C$2)</f>
        <v>0</v>
      </c>
      <c r="D198" s="31">
        <f>SUMIFS('ДДС месяц'!$E:$E,'ДДС месяц'!$F:$F,$A$1,'ДДС месяц'!$J:$J,$A198,'ДДС месяц'!$C:$C,D$2)</f>
        <v>0</v>
      </c>
      <c r="E198" s="31">
        <f>SUMIFS('ДДС месяц'!$E:$E,'ДДС месяц'!$F:$F,$A$1,'ДДС месяц'!$J:$J,$A198,'ДДС месяц'!$C:$C,E$2)</f>
        <v>0</v>
      </c>
      <c r="F198" s="31">
        <f>SUMIFS('ДДС месяц'!$E:$E,'ДДС месяц'!$F:$F,$A$1,'ДДС месяц'!$J:$J,$A198,'ДДС месяц'!$C:$C,F$2)</f>
        <v>0</v>
      </c>
      <c r="G198" s="31">
        <f>SUMIFS('ДДС месяц'!$E:$E,'ДДС месяц'!$F:$F,$A$1,'ДДС месяц'!$J:$J,$A198,'ДДС месяц'!$C:$C,G$2)</f>
        <v>0</v>
      </c>
      <c r="H198" s="31">
        <f>SUMIFS('ДДС месяц'!$E:$E,'ДДС месяц'!$F:$F,$A$1,'ДДС месяц'!$J:$J,$A198,'ДДС месяц'!$C:$C,H$2)</f>
        <v>0</v>
      </c>
      <c r="I198" s="31">
        <f>SUMIFS('ДДС месяц'!$E:$E,'ДДС месяц'!$F:$F,$A$1,'ДДС месяц'!$J:$J,$A198,'ДДС месяц'!$C:$C,I$2)</f>
        <v>0</v>
      </c>
      <c r="J198" s="31">
        <f>SUMIFS('ДДС месяц'!$E:$E,'ДДС месяц'!$F:$F,$A$1,'ДДС месяц'!$J:$J,$A198,'ДДС месяц'!$C:$C,J$2)</f>
        <v>0</v>
      </c>
      <c r="K198" s="31">
        <f>SUMIFS('ДДС месяц'!$E:$E,'ДДС месяц'!$F:$F,$A$1,'ДДС месяц'!$J:$J,$A198,'ДДС месяц'!$C:$C,K$2)</f>
        <v>0</v>
      </c>
      <c r="L198" s="31">
        <f>SUMIFS('ДДС месяц'!$E:$E,'ДДС месяц'!$F:$F,$A$1,'ДДС месяц'!$J:$J,$A198,'ДДС месяц'!$C:$C,L$2)</f>
        <v>0</v>
      </c>
      <c r="M198" s="31">
        <f>SUMIFS('ДДС месяц'!$E:$E,'ДДС месяц'!$F:$F,$A$1,'ДДС месяц'!$J:$J,$A198,'ДДС месяц'!$C:$C,M$2)</f>
        <v>0</v>
      </c>
    </row>
    <row r="199" hidden="1">
      <c r="A199" s="30"/>
      <c r="B199" s="31">
        <f>SUMIFS('ДДС месяц'!$E:$E,'ДДС месяц'!$F:$F,$A$1,'ДДС месяц'!$J:$J,$A199,'ДДС месяц'!$C:$C,B$2)</f>
        <v>0</v>
      </c>
      <c r="C199" s="31">
        <f>SUMIFS('ДДС месяц'!$E:$E,'ДДС месяц'!$F:$F,$A$1,'ДДС месяц'!$J:$J,$A199,'ДДС месяц'!$C:$C,C$2)</f>
        <v>0</v>
      </c>
      <c r="D199" s="31">
        <f>SUMIFS('ДДС месяц'!$E:$E,'ДДС месяц'!$F:$F,$A$1,'ДДС месяц'!$J:$J,$A199,'ДДС месяц'!$C:$C,D$2)</f>
        <v>0</v>
      </c>
      <c r="E199" s="31">
        <f>SUMIFS('ДДС месяц'!$E:$E,'ДДС месяц'!$F:$F,$A$1,'ДДС месяц'!$J:$J,$A199,'ДДС месяц'!$C:$C,E$2)</f>
        <v>0</v>
      </c>
      <c r="F199" s="31">
        <f>SUMIFS('ДДС месяц'!$E:$E,'ДДС месяц'!$F:$F,$A$1,'ДДС месяц'!$J:$J,$A199,'ДДС месяц'!$C:$C,F$2)</f>
        <v>0</v>
      </c>
      <c r="G199" s="31">
        <f>SUMIFS('ДДС месяц'!$E:$E,'ДДС месяц'!$F:$F,$A$1,'ДДС месяц'!$J:$J,$A199,'ДДС месяц'!$C:$C,G$2)</f>
        <v>0</v>
      </c>
      <c r="H199" s="31">
        <f>SUMIFS('ДДС месяц'!$E:$E,'ДДС месяц'!$F:$F,$A$1,'ДДС месяц'!$J:$J,$A199,'ДДС месяц'!$C:$C,H$2)</f>
        <v>0</v>
      </c>
      <c r="I199" s="31">
        <f>SUMIFS('ДДС месяц'!$E:$E,'ДДС месяц'!$F:$F,$A$1,'ДДС месяц'!$J:$J,$A199,'ДДС месяц'!$C:$C,I$2)</f>
        <v>0</v>
      </c>
      <c r="J199" s="31">
        <f>SUMIFS('ДДС месяц'!$E:$E,'ДДС месяц'!$F:$F,$A$1,'ДДС месяц'!$J:$J,$A199,'ДДС месяц'!$C:$C,J$2)</f>
        <v>0</v>
      </c>
      <c r="K199" s="31">
        <f>SUMIFS('ДДС месяц'!$E:$E,'ДДС месяц'!$F:$F,$A$1,'ДДС месяц'!$J:$J,$A199,'ДДС месяц'!$C:$C,K$2)</f>
        <v>0</v>
      </c>
      <c r="L199" s="31">
        <f>SUMIFS('ДДС месяц'!$E:$E,'ДДС месяц'!$F:$F,$A$1,'ДДС месяц'!$J:$J,$A199,'ДДС месяц'!$C:$C,L$2)</f>
        <v>0</v>
      </c>
      <c r="M199" s="31">
        <f>SUMIFS('ДДС месяц'!$E:$E,'ДДС месяц'!$F:$F,$A$1,'ДДС месяц'!$J:$J,$A199,'ДДС месяц'!$C:$C,M$2)</f>
        <v>0</v>
      </c>
    </row>
    <row r="200" hidden="1">
      <c r="A200" s="30"/>
      <c r="B200" s="31">
        <f>SUMIFS('ДДС месяц'!$E:$E,'ДДС месяц'!$F:$F,$A$1,'ДДС месяц'!$J:$J,$A200,'ДДС месяц'!$C:$C,B$2)</f>
        <v>0</v>
      </c>
      <c r="C200" s="31">
        <f>SUMIFS('ДДС месяц'!$E:$E,'ДДС месяц'!$F:$F,$A$1,'ДДС месяц'!$J:$J,$A200,'ДДС месяц'!$C:$C,C$2)</f>
        <v>0</v>
      </c>
      <c r="D200" s="31">
        <f>SUMIFS('ДДС месяц'!$E:$E,'ДДС месяц'!$F:$F,$A$1,'ДДС месяц'!$J:$J,$A200,'ДДС месяц'!$C:$C,D$2)</f>
        <v>0</v>
      </c>
      <c r="E200" s="31">
        <f>SUMIFS('ДДС месяц'!$E:$E,'ДДС месяц'!$F:$F,$A$1,'ДДС месяц'!$J:$J,$A200,'ДДС месяц'!$C:$C,E$2)</f>
        <v>0</v>
      </c>
      <c r="F200" s="31">
        <f>SUMIFS('ДДС месяц'!$E:$E,'ДДС месяц'!$F:$F,$A$1,'ДДС месяц'!$J:$J,$A200,'ДДС месяц'!$C:$C,F$2)</f>
        <v>0</v>
      </c>
      <c r="G200" s="31">
        <f>SUMIFS('ДДС месяц'!$E:$E,'ДДС месяц'!$F:$F,$A$1,'ДДС месяц'!$J:$J,$A200,'ДДС месяц'!$C:$C,G$2)</f>
        <v>0</v>
      </c>
      <c r="H200" s="31">
        <f>SUMIFS('ДДС месяц'!$E:$E,'ДДС месяц'!$F:$F,$A$1,'ДДС месяц'!$J:$J,$A200,'ДДС месяц'!$C:$C,H$2)</f>
        <v>0</v>
      </c>
      <c r="I200" s="31">
        <f>SUMIFS('ДДС месяц'!$E:$E,'ДДС месяц'!$F:$F,$A$1,'ДДС месяц'!$J:$J,$A200,'ДДС месяц'!$C:$C,I$2)</f>
        <v>0</v>
      </c>
      <c r="J200" s="31">
        <f>SUMIFS('ДДС месяц'!$E:$E,'ДДС месяц'!$F:$F,$A$1,'ДДС месяц'!$J:$J,$A200,'ДДС месяц'!$C:$C,J$2)</f>
        <v>0</v>
      </c>
      <c r="K200" s="31">
        <f>SUMIFS('ДДС месяц'!$E:$E,'ДДС месяц'!$F:$F,$A$1,'ДДС месяц'!$J:$J,$A200,'ДДС месяц'!$C:$C,K$2)</f>
        <v>0</v>
      </c>
      <c r="L200" s="31">
        <f>SUMIFS('ДДС месяц'!$E:$E,'ДДС месяц'!$F:$F,$A$1,'ДДС месяц'!$J:$J,$A200,'ДДС месяц'!$C:$C,L$2)</f>
        <v>0</v>
      </c>
      <c r="M200" s="31">
        <f>SUMIFS('ДДС месяц'!$E:$E,'ДДС месяц'!$F:$F,$A$1,'ДДС месяц'!$J:$J,$A200,'ДДС месяц'!$C:$C,M$2)</f>
        <v>0</v>
      </c>
    </row>
    <row r="201" hidden="1">
      <c r="A201" s="30"/>
      <c r="B201" s="31">
        <f>SUMIFS('ДДС месяц'!$E:$E,'ДДС месяц'!$F:$F,$A$1,'ДДС месяц'!$J:$J,$A201,'ДДС месяц'!$C:$C,B$2)</f>
        <v>0</v>
      </c>
      <c r="C201" s="31">
        <f>SUMIFS('ДДС месяц'!$E:$E,'ДДС месяц'!$F:$F,$A$1,'ДДС месяц'!$J:$J,$A201,'ДДС месяц'!$C:$C,C$2)</f>
        <v>0</v>
      </c>
      <c r="D201" s="31">
        <f>SUMIFS('ДДС месяц'!$E:$E,'ДДС месяц'!$F:$F,$A$1,'ДДС месяц'!$J:$J,$A201,'ДДС месяц'!$C:$C,D$2)</f>
        <v>0</v>
      </c>
      <c r="E201" s="31">
        <f>SUMIFS('ДДС месяц'!$E:$E,'ДДС месяц'!$F:$F,$A$1,'ДДС месяц'!$J:$J,$A201,'ДДС месяц'!$C:$C,E$2)</f>
        <v>0</v>
      </c>
      <c r="F201" s="31">
        <f>SUMIFS('ДДС месяц'!$E:$E,'ДДС месяц'!$F:$F,$A$1,'ДДС месяц'!$J:$J,$A201,'ДДС месяц'!$C:$C,F$2)</f>
        <v>0</v>
      </c>
      <c r="G201" s="31">
        <f>SUMIFS('ДДС месяц'!$E:$E,'ДДС месяц'!$F:$F,$A$1,'ДДС месяц'!$J:$J,$A201,'ДДС месяц'!$C:$C,G$2)</f>
        <v>0</v>
      </c>
      <c r="H201" s="31">
        <f>SUMIFS('ДДС месяц'!$E:$E,'ДДС месяц'!$F:$F,$A$1,'ДДС месяц'!$J:$J,$A201,'ДДС месяц'!$C:$C,H$2)</f>
        <v>0</v>
      </c>
      <c r="I201" s="31">
        <f>SUMIFS('ДДС месяц'!$E:$E,'ДДС месяц'!$F:$F,$A$1,'ДДС месяц'!$J:$J,$A201,'ДДС месяц'!$C:$C,I$2)</f>
        <v>0</v>
      </c>
      <c r="J201" s="31">
        <f>SUMIFS('ДДС месяц'!$E:$E,'ДДС месяц'!$F:$F,$A$1,'ДДС месяц'!$J:$J,$A201,'ДДС месяц'!$C:$C,J$2)</f>
        <v>0</v>
      </c>
      <c r="K201" s="31">
        <f>SUMIFS('ДДС месяц'!$E:$E,'ДДС месяц'!$F:$F,$A$1,'ДДС месяц'!$J:$J,$A201,'ДДС месяц'!$C:$C,K$2)</f>
        <v>0</v>
      </c>
      <c r="L201" s="31">
        <f>SUMIFS('ДДС месяц'!$E:$E,'ДДС месяц'!$F:$F,$A$1,'ДДС месяц'!$J:$J,$A201,'ДДС месяц'!$C:$C,L$2)</f>
        <v>0</v>
      </c>
      <c r="M201" s="31">
        <f>SUMIFS('ДДС месяц'!$E:$E,'ДДС месяц'!$F:$F,$A$1,'ДДС месяц'!$J:$J,$A201,'ДДС месяц'!$C:$C,M$2)</f>
        <v>0</v>
      </c>
    </row>
    <row r="202" hidden="1">
      <c r="A202" s="30"/>
      <c r="B202" s="31">
        <f>SUMIFS('ДДС месяц'!$E:$E,'ДДС месяц'!$F:$F,$A$1,'ДДС месяц'!$J:$J,$A202,'ДДС месяц'!$C:$C,B$2)</f>
        <v>0</v>
      </c>
      <c r="C202" s="31">
        <f>SUMIFS('ДДС месяц'!$E:$E,'ДДС месяц'!$F:$F,$A$1,'ДДС месяц'!$J:$J,$A202,'ДДС месяц'!$C:$C,C$2)</f>
        <v>0</v>
      </c>
      <c r="D202" s="31">
        <f>SUMIFS('ДДС месяц'!$E:$E,'ДДС месяц'!$F:$F,$A$1,'ДДС месяц'!$J:$J,$A202,'ДДС месяц'!$C:$C,D$2)</f>
        <v>0</v>
      </c>
      <c r="E202" s="31">
        <f>SUMIFS('ДДС месяц'!$E:$E,'ДДС месяц'!$F:$F,$A$1,'ДДС месяц'!$J:$J,$A202,'ДДС месяц'!$C:$C,E$2)</f>
        <v>0</v>
      </c>
      <c r="F202" s="31">
        <f>SUMIFS('ДДС месяц'!$E:$E,'ДДС месяц'!$F:$F,$A$1,'ДДС месяц'!$J:$J,$A202,'ДДС месяц'!$C:$C,F$2)</f>
        <v>0</v>
      </c>
      <c r="G202" s="31">
        <f>SUMIFS('ДДС месяц'!$E:$E,'ДДС месяц'!$F:$F,$A$1,'ДДС месяц'!$J:$J,$A202,'ДДС месяц'!$C:$C,G$2)</f>
        <v>0</v>
      </c>
      <c r="H202" s="31">
        <f>SUMIFS('ДДС месяц'!$E:$E,'ДДС месяц'!$F:$F,$A$1,'ДДС месяц'!$J:$J,$A202,'ДДС месяц'!$C:$C,H$2)</f>
        <v>0</v>
      </c>
      <c r="I202" s="31">
        <f>SUMIFS('ДДС месяц'!$E:$E,'ДДС месяц'!$F:$F,$A$1,'ДДС месяц'!$J:$J,$A202,'ДДС месяц'!$C:$C,I$2)</f>
        <v>0</v>
      </c>
      <c r="J202" s="31">
        <f>SUMIFS('ДДС месяц'!$E:$E,'ДДС месяц'!$F:$F,$A$1,'ДДС месяц'!$J:$J,$A202,'ДДС месяц'!$C:$C,J$2)</f>
        <v>0</v>
      </c>
      <c r="K202" s="31">
        <f>SUMIFS('ДДС месяц'!$E:$E,'ДДС месяц'!$F:$F,$A$1,'ДДС месяц'!$J:$J,$A202,'ДДС месяц'!$C:$C,K$2)</f>
        <v>0</v>
      </c>
      <c r="L202" s="31">
        <f>SUMIFS('ДДС месяц'!$E:$E,'ДДС месяц'!$F:$F,$A$1,'ДДС месяц'!$J:$J,$A202,'ДДС месяц'!$C:$C,L$2)</f>
        <v>0</v>
      </c>
      <c r="M202" s="31">
        <f>SUMIFS('ДДС месяц'!$E:$E,'ДДС месяц'!$F:$F,$A$1,'ДДС месяц'!$J:$J,$A202,'ДДС месяц'!$C:$C,M$2)</f>
        <v>0</v>
      </c>
    </row>
    <row r="203" hidden="1">
      <c r="A203" s="30"/>
      <c r="B203" s="31">
        <f>SUMIFS('ДДС месяц'!$E:$E,'ДДС месяц'!$F:$F,$A$1,'ДДС месяц'!$J:$J,$A203,'ДДС месяц'!$C:$C,B$2)</f>
        <v>0</v>
      </c>
      <c r="C203" s="31">
        <f>SUMIFS('ДДС месяц'!$E:$E,'ДДС месяц'!$F:$F,$A$1,'ДДС месяц'!$J:$J,$A203,'ДДС месяц'!$C:$C,C$2)</f>
        <v>0</v>
      </c>
      <c r="D203" s="31">
        <f>SUMIFS('ДДС месяц'!$E:$E,'ДДС месяц'!$F:$F,$A$1,'ДДС месяц'!$J:$J,$A203,'ДДС месяц'!$C:$C,D$2)</f>
        <v>0</v>
      </c>
      <c r="E203" s="31">
        <f>SUMIFS('ДДС месяц'!$E:$E,'ДДС месяц'!$F:$F,$A$1,'ДДС месяц'!$J:$J,$A203,'ДДС месяц'!$C:$C,E$2)</f>
        <v>0</v>
      </c>
      <c r="F203" s="31">
        <f>SUMIFS('ДДС месяц'!$E:$E,'ДДС месяц'!$F:$F,$A$1,'ДДС месяц'!$J:$J,$A203,'ДДС месяц'!$C:$C,F$2)</f>
        <v>0</v>
      </c>
      <c r="G203" s="31">
        <f>SUMIFS('ДДС месяц'!$E:$E,'ДДС месяц'!$F:$F,$A$1,'ДДС месяц'!$J:$J,$A203,'ДДС месяц'!$C:$C,G$2)</f>
        <v>0</v>
      </c>
      <c r="H203" s="31">
        <f>SUMIFS('ДДС месяц'!$E:$E,'ДДС месяц'!$F:$F,$A$1,'ДДС месяц'!$J:$J,$A203,'ДДС месяц'!$C:$C,H$2)</f>
        <v>0</v>
      </c>
      <c r="I203" s="31">
        <f>SUMIFS('ДДС месяц'!$E:$E,'ДДС месяц'!$F:$F,$A$1,'ДДС месяц'!$J:$J,$A203,'ДДС месяц'!$C:$C,I$2)</f>
        <v>0</v>
      </c>
      <c r="J203" s="31">
        <f>SUMIFS('ДДС месяц'!$E:$E,'ДДС месяц'!$F:$F,$A$1,'ДДС месяц'!$J:$J,$A203,'ДДС месяц'!$C:$C,J$2)</f>
        <v>0</v>
      </c>
      <c r="K203" s="31">
        <f>SUMIFS('ДДС месяц'!$E:$E,'ДДС месяц'!$F:$F,$A$1,'ДДС месяц'!$J:$J,$A203,'ДДС месяц'!$C:$C,K$2)</f>
        <v>0</v>
      </c>
      <c r="L203" s="31">
        <f>SUMIFS('ДДС месяц'!$E:$E,'ДДС месяц'!$F:$F,$A$1,'ДДС месяц'!$J:$J,$A203,'ДДС месяц'!$C:$C,L$2)</f>
        <v>0</v>
      </c>
      <c r="M203" s="31">
        <f>SUMIFS('ДДС месяц'!$E:$E,'ДДС месяц'!$F:$F,$A$1,'ДДС месяц'!$J:$J,$A203,'ДДС месяц'!$C:$C,M$2)</f>
        <v>0</v>
      </c>
    </row>
    <row r="204" hidden="1">
      <c r="A204" s="30"/>
      <c r="B204" s="31">
        <f>SUMIFS('ДДС месяц'!$E:$E,'ДДС месяц'!$F:$F,$A$1,'ДДС месяц'!$J:$J,$A204,'ДДС месяц'!$C:$C,B$2)</f>
        <v>0</v>
      </c>
      <c r="C204" s="31">
        <f>SUMIFS('ДДС месяц'!$E:$E,'ДДС месяц'!$F:$F,$A$1,'ДДС месяц'!$J:$J,$A204,'ДДС месяц'!$C:$C,C$2)</f>
        <v>0</v>
      </c>
      <c r="D204" s="31">
        <f>SUMIFS('ДДС месяц'!$E:$E,'ДДС месяц'!$F:$F,$A$1,'ДДС месяц'!$J:$J,$A204,'ДДС месяц'!$C:$C,D$2)</f>
        <v>0</v>
      </c>
      <c r="E204" s="31">
        <f>SUMIFS('ДДС месяц'!$E:$E,'ДДС месяц'!$F:$F,$A$1,'ДДС месяц'!$J:$J,$A204,'ДДС месяц'!$C:$C,E$2)</f>
        <v>0</v>
      </c>
      <c r="F204" s="31">
        <f>SUMIFS('ДДС месяц'!$E:$E,'ДДС месяц'!$F:$F,$A$1,'ДДС месяц'!$J:$J,$A204,'ДДС месяц'!$C:$C,F$2)</f>
        <v>0</v>
      </c>
      <c r="G204" s="31">
        <f>SUMIFS('ДДС месяц'!$E:$E,'ДДС месяц'!$F:$F,$A$1,'ДДС месяц'!$J:$J,$A204,'ДДС месяц'!$C:$C,G$2)</f>
        <v>0</v>
      </c>
      <c r="H204" s="31">
        <f>SUMIFS('ДДС месяц'!$E:$E,'ДДС месяц'!$F:$F,$A$1,'ДДС месяц'!$J:$J,$A204,'ДДС месяц'!$C:$C,H$2)</f>
        <v>0</v>
      </c>
      <c r="I204" s="31">
        <f>SUMIFS('ДДС месяц'!$E:$E,'ДДС месяц'!$F:$F,$A$1,'ДДС месяц'!$J:$J,$A204,'ДДС месяц'!$C:$C,I$2)</f>
        <v>0</v>
      </c>
      <c r="J204" s="31">
        <f>SUMIFS('ДДС месяц'!$E:$E,'ДДС месяц'!$F:$F,$A$1,'ДДС месяц'!$J:$J,$A204,'ДДС месяц'!$C:$C,J$2)</f>
        <v>0</v>
      </c>
      <c r="K204" s="31">
        <f>SUMIFS('ДДС месяц'!$E:$E,'ДДС месяц'!$F:$F,$A$1,'ДДС месяц'!$J:$J,$A204,'ДДС месяц'!$C:$C,K$2)</f>
        <v>0</v>
      </c>
      <c r="L204" s="31">
        <f>SUMIFS('ДДС месяц'!$E:$E,'ДДС месяц'!$F:$F,$A$1,'ДДС месяц'!$J:$J,$A204,'ДДС месяц'!$C:$C,L$2)</f>
        <v>0</v>
      </c>
      <c r="M204" s="31">
        <f>SUMIFS('ДДС месяц'!$E:$E,'ДДС месяц'!$F:$F,$A$1,'ДДС месяц'!$J:$J,$A204,'ДДС месяц'!$C:$C,M$2)</f>
        <v>0</v>
      </c>
    </row>
    <row r="205" hidden="1">
      <c r="A205" s="30"/>
      <c r="B205" s="31">
        <f>SUMIFS('ДДС месяц'!$E:$E,'ДДС месяц'!$F:$F,$A$1,'ДДС месяц'!$J:$J,$A205,'ДДС месяц'!$C:$C,B$2)</f>
        <v>0</v>
      </c>
      <c r="C205" s="31">
        <f>SUMIFS('ДДС месяц'!$E:$E,'ДДС месяц'!$F:$F,$A$1,'ДДС месяц'!$J:$J,$A205,'ДДС месяц'!$C:$C,C$2)</f>
        <v>0</v>
      </c>
      <c r="D205" s="31">
        <f>SUMIFS('ДДС месяц'!$E:$E,'ДДС месяц'!$F:$F,$A$1,'ДДС месяц'!$J:$J,$A205,'ДДС месяц'!$C:$C,D$2)</f>
        <v>0</v>
      </c>
      <c r="E205" s="31">
        <f>SUMIFS('ДДС месяц'!$E:$E,'ДДС месяц'!$F:$F,$A$1,'ДДС месяц'!$J:$J,$A205,'ДДС месяц'!$C:$C,E$2)</f>
        <v>0</v>
      </c>
      <c r="F205" s="31">
        <f>SUMIFS('ДДС месяц'!$E:$E,'ДДС месяц'!$F:$F,$A$1,'ДДС месяц'!$J:$J,$A205,'ДДС месяц'!$C:$C,F$2)</f>
        <v>0</v>
      </c>
      <c r="G205" s="31">
        <f>SUMIFS('ДДС месяц'!$E:$E,'ДДС месяц'!$F:$F,$A$1,'ДДС месяц'!$J:$J,$A205,'ДДС месяц'!$C:$C,G$2)</f>
        <v>0</v>
      </c>
      <c r="H205" s="31">
        <f>SUMIFS('ДДС месяц'!$E:$E,'ДДС месяц'!$F:$F,$A$1,'ДДС месяц'!$J:$J,$A205,'ДДС месяц'!$C:$C,H$2)</f>
        <v>0</v>
      </c>
      <c r="I205" s="31">
        <f>SUMIFS('ДДС месяц'!$E:$E,'ДДС месяц'!$F:$F,$A$1,'ДДС месяц'!$J:$J,$A205,'ДДС месяц'!$C:$C,I$2)</f>
        <v>0</v>
      </c>
      <c r="J205" s="31">
        <f>SUMIFS('ДДС месяц'!$E:$E,'ДДС месяц'!$F:$F,$A$1,'ДДС месяц'!$J:$J,$A205,'ДДС месяц'!$C:$C,J$2)</f>
        <v>0</v>
      </c>
      <c r="K205" s="31">
        <f>SUMIFS('ДДС месяц'!$E:$E,'ДДС месяц'!$F:$F,$A$1,'ДДС месяц'!$J:$J,$A205,'ДДС месяц'!$C:$C,K$2)</f>
        <v>0</v>
      </c>
      <c r="L205" s="31">
        <f>SUMIFS('ДДС месяц'!$E:$E,'ДДС месяц'!$F:$F,$A$1,'ДДС месяц'!$J:$J,$A205,'ДДС месяц'!$C:$C,L$2)</f>
        <v>0</v>
      </c>
      <c r="M205" s="31">
        <f>SUMIFS('ДДС месяц'!$E:$E,'ДДС месяц'!$F:$F,$A$1,'ДДС месяц'!$J:$J,$A205,'ДДС месяц'!$C:$C,M$2)</f>
        <v>0</v>
      </c>
    </row>
    <row r="206" hidden="1">
      <c r="A206" s="30"/>
      <c r="B206" s="31">
        <f>SUMIFS('ДДС месяц'!$E:$E,'ДДС месяц'!$F:$F,$A$1,'ДДС месяц'!$J:$J,$A206,'ДДС месяц'!$C:$C,B$2)</f>
        <v>0</v>
      </c>
      <c r="C206" s="31">
        <f>SUMIFS('ДДС месяц'!$E:$E,'ДДС месяц'!$F:$F,$A$1,'ДДС месяц'!$J:$J,$A206,'ДДС месяц'!$C:$C,C$2)</f>
        <v>0</v>
      </c>
      <c r="D206" s="31">
        <f>SUMIFS('ДДС месяц'!$E:$E,'ДДС месяц'!$F:$F,$A$1,'ДДС месяц'!$J:$J,$A206,'ДДС месяц'!$C:$C,D$2)</f>
        <v>0</v>
      </c>
      <c r="E206" s="31">
        <f>SUMIFS('ДДС месяц'!$E:$E,'ДДС месяц'!$F:$F,$A$1,'ДДС месяц'!$J:$J,$A206,'ДДС месяц'!$C:$C,E$2)</f>
        <v>0</v>
      </c>
      <c r="F206" s="31">
        <f>SUMIFS('ДДС месяц'!$E:$E,'ДДС месяц'!$F:$F,$A$1,'ДДС месяц'!$J:$J,$A206,'ДДС месяц'!$C:$C,F$2)</f>
        <v>0</v>
      </c>
      <c r="G206" s="31">
        <f>SUMIFS('ДДС месяц'!$E:$E,'ДДС месяц'!$F:$F,$A$1,'ДДС месяц'!$J:$J,$A206,'ДДС месяц'!$C:$C,G$2)</f>
        <v>0</v>
      </c>
      <c r="H206" s="31">
        <f>SUMIFS('ДДС месяц'!$E:$E,'ДДС месяц'!$F:$F,$A$1,'ДДС месяц'!$J:$J,$A206,'ДДС месяц'!$C:$C,H$2)</f>
        <v>0</v>
      </c>
      <c r="I206" s="31">
        <f>SUMIFS('ДДС месяц'!$E:$E,'ДДС месяц'!$F:$F,$A$1,'ДДС месяц'!$J:$J,$A206,'ДДС месяц'!$C:$C,I$2)</f>
        <v>0</v>
      </c>
      <c r="J206" s="31">
        <f>SUMIFS('ДДС месяц'!$E:$E,'ДДС месяц'!$F:$F,$A$1,'ДДС месяц'!$J:$J,$A206,'ДДС месяц'!$C:$C,J$2)</f>
        <v>0</v>
      </c>
      <c r="K206" s="31">
        <f>SUMIFS('ДДС месяц'!$E:$E,'ДДС месяц'!$F:$F,$A$1,'ДДС месяц'!$J:$J,$A206,'ДДС месяц'!$C:$C,K$2)</f>
        <v>0</v>
      </c>
      <c r="L206" s="31">
        <f>SUMIFS('ДДС месяц'!$E:$E,'ДДС месяц'!$F:$F,$A$1,'ДДС месяц'!$J:$J,$A206,'ДДС месяц'!$C:$C,L$2)</f>
        <v>0</v>
      </c>
      <c r="M206" s="31">
        <f>SUMIFS('ДДС месяц'!$E:$E,'ДДС месяц'!$F:$F,$A$1,'ДДС месяц'!$J:$J,$A206,'ДДС месяц'!$C:$C,M$2)</f>
        <v>0</v>
      </c>
    </row>
    <row r="207">
      <c r="A207" s="40" t="s">
        <v>51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>
      <c r="A208" s="41" t="s">
        <v>32</v>
      </c>
      <c r="B208" s="9">
        <f>SUMIFS('ДДС месяц'!$E:$E,'ДДС месяц'!$F:$F,$A$1,'ДДС месяц'!$J:$J,$A208,'ДДС месяц'!$C:$C,B$2)</f>
        <v>0</v>
      </c>
      <c r="C208" s="9">
        <f>SUMIFS('ДДС месяц'!$E:$E,'ДДС месяц'!$F:$F,$A$1,'ДДС месяц'!$J:$J,$A208,'ДДС месяц'!$C:$C,C$2)</f>
        <v>0</v>
      </c>
      <c r="D208" s="9">
        <f>SUMIFS('ДДС месяц'!$E:$E,'ДДС месяц'!$F:$F,$A$1,'ДДС месяц'!$J:$J,$A208,'ДДС месяц'!$C:$C,D$2)</f>
        <v>0</v>
      </c>
      <c r="E208" s="9">
        <f>SUMIFS('ДДС месяц'!$E:$E,'ДДС месяц'!$F:$F,$A$1,'ДДС месяц'!$J:$J,$A208,'ДДС месяц'!$C:$C,E$2)</f>
        <v>0</v>
      </c>
      <c r="F208" s="9">
        <f>SUMIFS('ДДС месяц'!$E:$E,'ДДС месяц'!$F:$F,$A$1,'ДДС месяц'!$J:$J,$A208,'ДДС месяц'!$C:$C,F$2)</f>
        <v>0</v>
      </c>
      <c r="G208" s="9">
        <f>SUMIFS('ДДС месяц'!$E:$E,'ДДС месяц'!$F:$F,$A$1,'ДДС месяц'!$J:$J,$A208,'ДДС месяц'!$C:$C,G$2)</f>
        <v>0</v>
      </c>
      <c r="H208" s="9">
        <f>SUMIFS('ДДС месяц'!$E:$E,'ДДС месяц'!$F:$F,$A$1,'ДДС месяц'!$J:$J,$A208,'ДДС месяц'!$C:$C,H$2)</f>
        <v>0</v>
      </c>
      <c r="I208" s="9">
        <f>SUMIFS('ДДС месяц'!$E:$E,'ДДС месяц'!$F:$F,$A$1,'ДДС месяц'!$J:$J,$A208,'ДДС месяц'!$C:$C,I$2)</f>
        <v>0</v>
      </c>
      <c r="J208" s="9">
        <f>SUMIFS('ДДС месяц'!$E:$E,'ДДС месяц'!$F:$F,$A$1,'ДДС месяц'!$J:$J,$A208,'ДДС месяц'!$C:$C,J$2)</f>
        <v>0</v>
      </c>
      <c r="K208" s="9">
        <f>SUMIFS('ДДС месяц'!$E:$E,'ДДС месяц'!$F:$F,$A$1,'ДДС месяц'!$J:$J,$A208,'ДДС месяц'!$C:$C,K$2)</f>
        <v>0</v>
      </c>
      <c r="L208" s="9">
        <f>SUMIFS('ДДС месяц'!$E:$E,'ДДС месяц'!$F:$F,$A$1,'ДДС месяц'!$J:$J,$A208,'ДДС месяц'!$C:$C,L$2)</f>
        <v>0</v>
      </c>
      <c r="M208" s="9">
        <f>SUMIFS('ДДС месяц'!$E:$E,'ДДС месяц'!$F:$F,$A$1,'ДДС месяц'!$J:$J,$A208,'ДДС месяц'!$C:$C,M$2)</f>
        <v>0</v>
      </c>
    </row>
    <row r="209">
      <c r="A209" s="41" t="s">
        <v>29</v>
      </c>
      <c r="B209" s="9">
        <f>SUMIFS('ДДС месяц'!$E:$E,'ДДС месяц'!$F:$F,$A$1,'ДДС месяц'!$J:$J,$A209,'ДДС месяц'!$C:$C,B$2)</f>
        <v>0</v>
      </c>
      <c r="C209" s="9">
        <f>SUMIFS('ДДС месяц'!$E:$E,'ДДС месяц'!$F:$F,$A$1,'ДДС месяц'!$J:$J,$A209,'ДДС месяц'!$C:$C,C$2)</f>
        <v>0</v>
      </c>
      <c r="D209" s="9">
        <f>SUMIFS('ДДС месяц'!$E:$E,'ДДС месяц'!$F:$F,$A$1,'ДДС месяц'!$J:$J,$A209,'ДДС месяц'!$C:$C,D$2)</f>
        <v>0</v>
      </c>
      <c r="E209" s="9">
        <f>SUMIFS('ДДС месяц'!$E:$E,'ДДС месяц'!$F:$F,$A$1,'ДДС месяц'!$J:$J,$A209,'ДДС месяц'!$C:$C,E$2)</f>
        <v>0</v>
      </c>
      <c r="F209" s="9">
        <f>SUMIFS('ДДС месяц'!$E:$E,'ДДС месяц'!$F:$F,$A$1,'ДДС месяц'!$J:$J,$A209,'ДДС месяц'!$C:$C,F$2)</f>
        <v>40000</v>
      </c>
      <c r="G209" s="9">
        <f>SUMIFS('ДДС месяц'!$E:$E,'ДДС месяц'!$F:$F,$A$1,'ДДС месяц'!$J:$J,$A209,'ДДС месяц'!$C:$C,G$2)</f>
        <v>0</v>
      </c>
      <c r="H209" s="9">
        <f>SUMIFS('ДДС месяц'!$E:$E,'ДДС месяц'!$F:$F,$A$1,'ДДС месяц'!$J:$J,$A209,'ДДС месяц'!$C:$C,H$2)</f>
        <v>0</v>
      </c>
      <c r="I209" s="9">
        <f>SUMIFS('ДДС месяц'!$E:$E,'ДДС месяц'!$F:$F,$A$1,'ДДС месяц'!$J:$J,$A209,'ДДС месяц'!$C:$C,I$2)</f>
        <v>0</v>
      </c>
      <c r="J209" s="9">
        <f>SUMIFS('ДДС месяц'!$E:$E,'ДДС месяц'!$F:$F,$A$1,'ДДС месяц'!$J:$J,$A209,'ДДС месяц'!$C:$C,J$2)</f>
        <v>0</v>
      </c>
      <c r="K209" s="9">
        <f>SUMIFS('ДДС месяц'!$E:$E,'ДДС месяц'!$F:$F,$A$1,'ДДС месяц'!$J:$J,$A209,'ДДС месяц'!$C:$C,K$2)</f>
        <v>0</v>
      </c>
      <c r="L209" s="9">
        <f>SUMIFS('ДДС месяц'!$E:$E,'ДДС месяц'!$F:$F,$A$1,'ДДС месяц'!$J:$J,$A209,'ДДС месяц'!$C:$C,L$2)</f>
        <v>0</v>
      </c>
      <c r="M209" s="9">
        <f>SUMIFS('ДДС месяц'!$E:$E,'ДДС месяц'!$F:$F,$A$1,'ДДС месяц'!$J:$J,$A209,'ДДС месяц'!$C:$C,M$2)</f>
        <v>0</v>
      </c>
    </row>
    <row r="210">
      <c r="A210" s="42" t="s">
        <v>52</v>
      </c>
      <c r="B210" s="43">
        <f t="shared" ref="B210:M210" si="4">B4+B105+B116</f>
        <v>0</v>
      </c>
      <c r="C210" s="43">
        <f t="shared" si="4"/>
        <v>-10000</v>
      </c>
      <c r="D210" s="43">
        <f t="shared" si="4"/>
        <v>0</v>
      </c>
      <c r="E210" s="43">
        <f t="shared" si="4"/>
        <v>0</v>
      </c>
      <c r="F210" s="43">
        <f t="shared" si="4"/>
        <v>0</v>
      </c>
      <c r="G210" s="43">
        <f t="shared" si="4"/>
        <v>0</v>
      </c>
      <c r="H210" s="43">
        <f t="shared" si="4"/>
        <v>0</v>
      </c>
      <c r="I210" s="43">
        <f t="shared" si="4"/>
        <v>0</v>
      </c>
      <c r="J210" s="43">
        <f t="shared" si="4"/>
        <v>0</v>
      </c>
      <c r="K210" s="43">
        <f t="shared" si="4"/>
        <v>0</v>
      </c>
      <c r="L210" s="43">
        <f t="shared" si="4"/>
        <v>0</v>
      </c>
      <c r="M210" s="43">
        <f t="shared" si="4"/>
        <v>0</v>
      </c>
    </row>
    <row r="211">
      <c r="A211" s="10" t="s">
        <v>53</v>
      </c>
      <c r="B211" s="13">
        <f t="shared" ref="B211:M211" si="5">B3+B210+B208+B209</f>
        <v>814</v>
      </c>
      <c r="C211" s="13">
        <f t="shared" si="5"/>
        <v>-9186</v>
      </c>
      <c r="D211" s="13">
        <f t="shared" si="5"/>
        <v>-9186</v>
      </c>
      <c r="E211" s="13">
        <f t="shared" si="5"/>
        <v>-9186</v>
      </c>
      <c r="F211" s="13">
        <f t="shared" si="5"/>
        <v>30814</v>
      </c>
      <c r="G211" s="13">
        <f t="shared" si="5"/>
        <v>30814</v>
      </c>
      <c r="H211" s="13">
        <f t="shared" si="5"/>
        <v>30814</v>
      </c>
      <c r="I211" s="13">
        <f t="shared" si="5"/>
        <v>30814</v>
      </c>
      <c r="J211" s="13">
        <f t="shared" si="5"/>
        <v>30814</v>
      </c>
      <c r="K211" s="13">
        <f t="shared" si="5"/>
        <v>30814</v>
      </c>
      <c r="L211" s="13">
        <f t="shared" si="5"/>
        <v>30814</v>
      </c>
      <c r="M211" s="13">
        <f t="shared" si="5"/>
        <v>30814</v>
      </c>
    </row>
  </sheetData>
  <conditionalFormatting sqref="B5:M104">
    <cfRule type="cellIs" dxfId="0" priority="1" operator="equal">
      <formula>0</formula>
    </cfRule>
  </conditionalFormatting>
  <conditionalFormatting sqref="B5:M104">
    <cfRule type="cellIs" dxfId="1" priority="2" operator="greaterThan">
      <formula>0</formula>
    </cfRule>
  </conditionalFormatting>
  <conditionalFormatting sqref="B5:M104">
    <cfRule type="cellIs" dxfId="2" priority="3" operator="lessThan">
      <formula>0</formula>
    </cfRule>
  </conditionalFormatting>
  <conditionalFormatting sqref="B4:M4 B105:M105 B116:M116">
    <cfRule type="cellIs" dxfId="3" priority="4" operator="equal">
      <formula>0</formula>
    </cfRule>
  </conditionalFormatting>
  <conditionalFormatting sqref="B4:M4 B105:M105 B116:M116">
    <cfRule type="cellIs" dxfId="4" priority="5" operator="lessThan">
      <formula>0</formula>
    </cfRule>
  </conditionalFormatting>
  <conditionalFormatting sqref="B106:M115">
    <cfRule type="cellIs" dxfId="0" priority="6" operator="equal">
      <formula>0</formula>
    </cfRule>
  </conditionalFormatting>
  <conditionalFormatting sqref="B106:M115">
    <cfRule type="cellIs" dxfId="1" priority="7" operator="greaterThan">
      <formula>0</formula>
    </cfRule>
  </conditionalFormatting>
  <conditionalFormatting sqref="B106:M115">
    <cfRule type="cellIs" dxfId="2" priority="8" operator="lessThan">
      <formula>0</formula>
    </cfRule>
  </conditionalFormatting>
  <conditionalFormatting sqref="B117:M206">
    <cfRule type="cellIs" dxfId="0" priority="9" operator="equal">
      <formula>0</formula>
    </cfRule>
  </conditionalFormatting>
  <conditionalFormatting sqref="B117:M206">
    <cfRule type="cellIs" dxfId="1" priority="10" operator="greaterThan">
      <formula>0</formula>
    </cfRule>
  </conditionalFormatting>
  <conditionalFormatting sqref="B117:M206">
    <cfRule type="cellIs" dxfId="2" priority="11" operator="lessThan">
      <formula>0</formula>
    </cfRule>
  </conditionalFormatting>
  <conditionalFormatting sqref="B3">
    <cfRule type="expression" dxfId="5" priority="12">
      <formula> B2 = INDIRECT("'ДДС: настройки (для ввода сальдо)'!$B$1")</formula>
    </cfRule>
  </conditionalFormatting>
  <conditionalFormatting sqref="D3">
    <cfRule type="expression" dxfId="5" priority="13">
      <formula> D2 = INDIRECT("'ДДС: настройки (для ввода сальдо)'!$B$1")</formula>
    </cfRule>
  </conditionalFormatting>
  <conditionalFormatting sqref="E3">
    <cfRule type="expression" dxfId="5" priority="14">
      <formula> E2 = INDIRECT("'ДДС: настройки (для ввода сальдо)'!$B$1")</formula>
    </cfRule>
  </conditionalFormatting>
  <conditionalFormatting sqref="F3">
    <cfRule type="expression" dxfId="5" priority="15">
      <formula> F2 = INDIRECT("'ДДС: настройки (для ввода сальдо)'!$B$1")</formula>
    </cfRule>
  </conditionalFormatting>
  <conditionalFormatting sqref="G3">
    <cfRule type="expression" dxfId="5" priority="16">
      <formula> G2 = INDIRECT("'ДДС: настройки (для ввода сальдо)'!$B$1")</formula>
    </cfRule>
  </conditionalFormatting>
  <conditionalFormatting sqref="H3">
    <cfRule type="expression" dxfId="5" priority="17">
      <formula> H2 = INDIRECT("'ДДС: настройки (для ввода сальдо)'!$B$1")</formula>
    </cfRule>
  </conditionalFormatting>
  <conditionalFormatting sqref="I3">
    <cfRule type="expression" dxfId="5" priority="18">
      <formula> I2 = INDIRECT("'ДДС: настройки (для ввода сальдо)'!$B$1")</formula>
    </cfRule>
  </conditionalFormatting>
  <conditionalFormatting sqref="J3">
    <cfRule type="expression" dxfId="5" priority="19">
      <formula> J2 = INDIRECT("'ДДС: настройки (для ввода сальдо)'!$B$1")</formula>
    </cfRule>
  </conditionalFormatting>
  <conditionalFormatting sqref="K3">
    <cfRule type="expression" dxfId="5" priority="20">
      <formula> K2 = INDIRECT("'ДДС: настройки (для ввода сальдо)'!$B$1")</formula>
    </cfRule>
  </conditionalFormatting>
  <conditionalFormatting sqref="L3">
    <cfRule type="expression" dxfId="5" priority="21">
      <formula> L2 = INDIRECT("'ДДС: настройки (для ввода сальдо)'!$B$1")</formula>
    </cfRule>
  </conditionalFormatting>
  <conditionalFormatting sqref="M3">
    <cfRule type="expression" dxfId="5" priority="22">
      <formula> M2 = INDIRECT("'ДДС: настройки (для ввода сальдо)'!$B$1")</formula>
    </cfRule>
  </conditionalFormatting>
  <conditionalFormatting sqref="C3:M3">
    <cfRule type="expression" dxfId="5" priority="23">
      <formula> C2 = INDIRECT("'ДДС: настройки (для ввода сальдо)'!$B$1")</formula>
    </cfRule>
  </conditionalFormatting>
  <dataValidations>
    <dataValidation type="list" allowBlank="1" sqref="A1">
      <formula1>'ДДС настройки (для ввода сальдо'!$A$3:$A$12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4.43" defaultRowHeight="15.75"/>
  <cols>
    <col customWidth="1" min="1" max="1" width="31.43"/>
  </cols>
  <sheetData>
    <row r="1">
      <c r="A1" s="44" t="s">
        <v>3</v>
      </c>
      <c r="B1" s="45">
        <v>1.0</v>
      </c>
      <c r="C1" s="45">
        <v>2.0</v>
      </c>
      <c r="D1" s="45">
        <v>3.0</v>
      </c>
      <c r="E1" s="45">
        <v>4.0</v>
      </c>
      <c r="F1" s="45">
        <v>5.0</v>
      </c>
      <c r="G1" s="45">
        <v>6.0</v>
      </c>
      <c r="H1" s="45">
        <v>7.0</v>
      </c>
      <c r="I1" s="45">
        <v>8.0</v>
      </c>
      <c r="J1" s="45">
        <v>9.0</v>
      </c>
      <c r="K1" s="45">
        <v>10.0</v>
      </c>
      <c r="L1" s="45">
        <v>11.0</v>
      </c>
      <c r="M1" s="46">
        <v>12.0</v>
      </c>
    </row>
    <row r="2">
      <c r="A2" s="47" t="s">
        <v>5</v>
      </c>
      <c r="B2" s="48">
        <f t="shared" ref="B2:M2" si="1">SUM(B3:B12)</f>
        <v>80209</v>
      </c>
      <c r="C2" s="48">
        <f t="shared" si="1"/>
        <v>80209</v>
      </c>
      <c r="D2" s="48">
        <f t="shared" si="1"/>
        <v>150209</v>
      </c>
      <c r="E2" s="48">
        <f t="shared" si="1"/>
        <v>150209</v>
      </c>
      <c r="F2" s="48">
        <f t="shared" si="1"/>
        <v>150209</v>
      </c>
      <c r="G2" s="48">
        <f t="shared" si="1"/>
        <v>330209</v>
      </c>
      <c r="H2" s="48">
        <f t="shared" si="1"/>
        <v>330209</v>
      </c>
      <c r="I2" s="48">
        <f t="shared" si="1"/>
        <v>330209</v>
      </c>
      <c r="J2" s="48">
        <f t="shared" si="1"/>
        <v>300209</v>
      </c>
      <c r="K2" s="48">
        <f t="shared" si="1"/>
        <v>300209</v>
      </c>
      <c r="L2" s="48">
        <f t="shared" si="1"/>
        <v>270209</v>
      </c>
      <c r="M2" s="49">
        <f t="shared" si="1"/>
        <v>270209</v>
      </c>
    </row>
    <row r="3">
      <c r="A3" s="50" t="s">
        <v>1</v>
      </c>
      <c r="B3" s="51">
        <f>IF(ISBLANK(INDIRECT("A"&amp;'Технический лист'!G3)), 0, INDIRECT(INDIRECT("A"&amp;'Технический лист'!G3)&amp;"!"&amp;'Технический лист'!B247&amp;"3"))</f>
        <v>40000</v>
      </c>
      <c r="C3" s="51">
        <f>IF(ISBLANK(INDIRECT("A"&amp;'Технический лист'!H3)), 0, INDIRECT(INDIRECT("A"&amp;'Технический лист'!H3)&amp;"!"&amp;'Технический лист'!C247&amp;"3"))</f>
        <v>5000</v>
      </c>
      <c r="D3" s="51">
        <f>IF(ISBLANK(INDIRECT("A"&amp;'Технический лист'!I3)), 0, INDIRECT(INDIRECT("A"&amp;'Технический лист'!I3)&amp;"!"&amp;'Технический лист'!D247&amp;"3"))</f>
        <v>-15000</v>
      </c>
      <c r="E3" s="51">
        <f>IF(ISBLANK(INDIRECT("A"&amp;'Технический лист'!J3)), 0, INDIRECT(INDIRECT("A"&amp;'Технический лист'!J3)&amp;"!"&amp;'Технический лист'!E247&amp;"3"))</f>
        <v>-15000</v>
      </c>
      <c r="F3" s="51">
        <f>IF(ISBLANK(INDIRECT("A"&amp;'Технический лист'!K3)), 0, INDIRECT(INDIRECT("A"&amp;'Технический лист'!K3)&amp;"!"&amp;'Технический лист'!F247&amp;"3"))</f>
        <v>-15000</v>
      </c>
      <c r="G3" s="51">
        <f>IF(ISBLANK(INDIRECT("A"&amp;'Технический лист'!L3)), 0, INDIRECT(INDIRECT("A"&amp;'Технический лист'!L3)&amp;"!"&amp;'Технический лист'!G247&amp;"3"))</f>
        <v>135000</v>
      </c>
      <c r="H3" s="51">
        <f>IF(ISBLANK(INDIRECT("A"&amp;'Технический лист'!M3)), 0, INDIRECT(INDIRECT("A"&amp;'Технический лист'!M3)&amp;"!"&amp;'Технический лист'!H247&amp;"3"))</f>
        <v>135000</v>
      </c>
      <c r="I3" s="51">
        <f>IF(ISBLANK(INDIRECT("A"&amp;'Технический лист'!N3)), 0, INDIRECT(INDIRECT("A"&amp;'Технический лист'!N3)&amp;"!"&amp;'Технический лист'!I247&amp;"3"))</f>
        <v>135000</v>
      </c>
      <c r="J3" s="51">
        <f>IF(ISBLANK(INDIRECT("A"&amp;'Технический лист'!O3)), 0, INDIRECT(INDIRECT("A"&amp;'Технический лист'!O3)&amp;"!"&amp;'Технический лист'!J247&amp;"3"))</f>
        <v>135000</v>
      </c>
      <c r="K3" s="51">
        <f>IF(ISBLANK(INDIRECT("A"&amp;'Технический лист'!P3)), 0, INDIRECT(INDIRECT("A"&amp;'Технический лист'!P3)&amp;"!"&amp;'Технический лист'!K247&amp;"3"))</f>
        <v>135000</v>
      </c>
      <c r="L3" s="51">
        <f>IF(ISBLANK(INDIRECT("A"&amp;'Технический лист'!Q3)), 0, INDIRECT(INDIRECT("A"&amp;'Технический лист'!Q3)&amp;"!"&amp;'Технический лист'!L247&amp;"3"))</f>
        <v>105000</v>
      </c>
      <c r="M3" s="53">
        <f>IF(ISBLANK(INDIRECT("A"&amp;'Технический лист'!R3)), 0, INDIRECT(INDIRECT("A"&amp;'Технический лист'!R3)&amp;"!"&amp;'Технический лист'!M247&amp;"3"))</f>
        <v>105000</v>
      </c>
    </row>
    <row r="4">
      <c r="A4" s="54" t="s">
        <v>2</v>
      </c>
      <c r="B4" s="51">
        <f>IF(ISBLANK(INDIRECT("A"&amp;'Технический лист'!G4)), 0, INDIRECT(INDIRECT("A"&amp;'Технический лист'!G4)&amp;"!"&amp;'Технический лист'!B248&amp;"3"))</f>
        <v>39395</v>
      </c>
      <c r="C4" s="51">
        <f>IF(ISBLANK(INDIRECT("A"&amp;'Технический лист'!H4)), 0, INDIRECT(INDIRECT("A"&amp;'Технический лист'!H4)&amp;"!"&amp;'Технический лист'!C248&amp;"3"))</f>
        <v>74395</v>
      </c>
      <c r="D4" s="51">
        <f>IF(ISBLANK(INDIRECT("A"&amp;'Технический лист'!I4)), 0, INDIRECT(INDIRECT("A"&amp;'Технический лист'!I4)&amp;"!"&amp;'Технический лист'!D248&amp;"3"))</f>
        <v>174395</v>
      </c>
      <c r="E4" s="51">
        <f>IF(ISBLANK(INDIRECT("A"&amp;'Технический лист'!J4)), 0, INDIRECT(INDIRECT("A"&amp;'Технический лист'!J4)&amp;"!"&amp;'Технический лист'!E248&amp;"3"))</f>
        <v>174395</v>
      </c>
      <c r="F4" s="51">
        <f>IF(ISBLANK(INDIRECT("A"&amp;'Технический лист'!K4)), 0, INDIRECT(INDIRECT("A"&amp;'Технический лист'!K4)&amp;"!"&amp;'Технический лист'!F248&amp;"3"))</f>
        <v>174395</v>
      </c>
      <c r="G4" s="51">
        <f>IF(ISBLANK(INDIRECT("A"&amp;'Технический лист'!L4)), 0, INDIRECT(INDIRECT("A"&amp;'Технический лист'!L4)&amp;"!"&amp;'Технический лист'!G248&amp;"3"))</f>
        <v>164395</v>
      </c>
      <c r="H4" s="51">
        <f>IF(ISBLANK(INDIRECT("A"&amp;'Технический лист'!M4)), 0, INDIRECT(INDIRECT("A"&amp;'Технический лист'!M4)&amp;"!"&amp;'Технический лист'!H248&amp;"3"))</f>
        <v>164395</v>
      </c>
      <c r="I4" s="51">
        <f>IF(ISBLANK(INDIRECT("A"&amp;'Технический лист'!N4)), 0, INDIRECT(INDIRECT("A"&amp;'Технический лист'!N4)&amp;"!"&amp;'Технический лист'!I248&amp;"3"))</f>
        <v>164395</v>
      </c>
      <c r="J4" s="51">
        <f>IF(ISBLANK(INDIRECT("A"&amp;'Технический лист'!O4)), 0, INDIRECT(INDIRECT("A"&amp;'Технический лист'!O4)&amp;"!"&amp;'Технический лист'!J248&amp;"3"))</f>
        <v>134395</v>
      </c>
      <c r="K4" s="51">
        <f>IF(ISBLANK(INDIRECT("A"&amp;'Технический лист'!P4)), 0, INDIRECT(INDIRECT("A"&amp;'Технический лист'!P4)&amp;"!"&amp;'Технический лист'!K248&amp;"3"))</f>
        <v>134395</v>
      </c>
      <c r="L4" s="51">
        <f>IF(ISBLANK(INDIRECT("A"&amp;'Технический лист'!Q4)), 0, INDIRECT(INDIRECT("A"&amp;'Технический лист'!Q4)&amp;"!"&amp;'Технический лист'!L248&amp;"3"))</f>
        <v>134395</v>
      </c>
      <c r="M4" s="53">
        <f>IF(ISBLANK(INDIRECT("A"&amp;'Технический лист'!R4)), 0, INDIRECT(INDIRECT("A"&amp;'Технический лист'!R4)&amp;"!"&amp;'Технический лист'!M248&amp;"3"))</f>
        <v>134395</v>
      </c>
    </row>
    <row r="5">
      <c r="A5" s="55" t="s">
        <v>4</v>
      </c>
      <c r="B5" s="51">
        <f>IF(ISBLANK(INDIRECT("A"&amp;'Технический лист'!G5)), 0, INDIRECT(INDIRECT("A"&amp;'Технический лист'!G5)&amp;"!"&amp;'Технический лист'!B249&amp;"3"))</f>
        <v>814</v>
      </c>
      <c r="C5" s="51">
        <f>IF(ISBLANK(INDIRECT("A"&amp;'Технический лист'!H5)), 0, INDIRECT(INDIRECT("A"&amp;'Технический лист'!H5)&amp;"!"&amp;'Технический лист'!C249&amp;"3"))</f>
        <v>814</v>
      </c>
      <c r="D5" s="51">
        <f>IF(ISBLANK(INDIRECT("A"&amp;'Технический лист'!I5)), 0, INDIRECT(INDIRECT("A"&amp;'Технический лист'!I5)&amp;"!"&amp;'Технический лист'!D249&amp;"3"))</f>
        <v>-9186</v>
      </c>
      <c r="E5" s="51">
        <f>IF(ISBLANK(INDIRECT("A"&amp;'Технический лист'!J5)), 0, INDIRECT(INDIRECT("A"&amp;'Технический лист'!J5)&amp;"!"&amp;'Технический лист'!E249&amp;"3"))</f>
        <v>-9186</v>
      </c>
      <c r="F5" s="51">
        <f>IF(ISBLANK(INDIRECT("A"&amp;'Технический лист'!K5)), 0, INDIRECT(INDIRECT("A"&amp;'Технический лист'!K5)&amp;"!"&amp;'Технический лист'!F249&amp;"3"))</f>
        <v>-9186</v>
      </c>
      <c r="G5" s="51">
        <f>IF(ISBLANK(INDIRECT("A"&amp;'Технический лист'!L5)), 0, INDIRECT(INDIRECT("A"&amp;'Технический лист'!L5)&amp;"!"&amp;'Технический лист'!G249&amp;"3"))</f>
        <v>30814</v>
      </c>
      <c r="H5" s="51">
        <f>IF(ISBLANK(INDIRECT("A"&amp;'Технический лист'!M5)), 0, INDIRECT(INDIRECT("A"&amp;'Технический лист'!M5)&amp;"!"&amp;'Технический лист'!H249&amp;"3"))</f>
        <v>30814</v>
      </c>
      <c r="I5" s="51">
        <f>IF(ISBLANK(INDIRECT("A"&amp;'Технический лист'!N5)), 0, INDIRECT(INDIRECT("A"&amp;'Технический лист'!N5)&amp;"!"&amp;'Технический лист'!I249&amp;"3"))</f>
        <v>30814</v>
      </c>
      <c r="J5" s="51">
        <f>IF(ISBLANK(INDIRECT("A"&amp;'Технический лист'!O5)), 0, INDIRECT(INDIRECT("A"&amp;'Технический лист'!O5)&amp;"!"&amp;'Технический лист'!J249&amp;"3"))</f>
        <v>30814</v>
      </c>
      <c r="K5" s="51">
        <f>IF(ISBLANK(INDIRECT("A"&amp;'Технический лист'!P5)), 0, INDIRECT(INDIRECT("A"&amp;'Технический лист'!P5)&amp;"!"&amp;'Технический лист'!K249&amp;"3"))</f>
        <v>30814</v>
      </c>
      <c r="L5" s="51">
        <f>IF(ISBLANK(INDIRECT("A"&amp;'Технический лист'!Q5)), 0, INDIRECT(INDIRECT("A"&amp;'Технический лист'!Q5)&amp;"!"&amp;'Технический лист'!L249&amp;"3"))</f>
        <v>30814</v>
      </c>
      <c r="M5" s="53">
        <f>IF(ISBLANK(INDIRECT("A"&amp;'Технический лист'!R5)), 0, INDIRECT(INDIRECT("A"&amp;'Технический лист'!R5)&amp;"!"&amp;'Технический лист'!M249&amp;"3"))</f>
        <v>30814</v>
      </c>
    </row>
    <row r="6">
      <c r="A6" s="56"/>
      <c r="B6" s="51">
        <f>IF(ISBLANK(INDIRECT("A"&amp;'Технический лист'!G6)), 0, INDIRECT(INDIRECT("A"&amp;'Технический лист'!G6)&amp;"!"&amp;'Технический лист'!B250&amp;"3"))</f>
        <v>0</v>
      </c>
      <c r="C6" s="51">
        <f>IF(ISBLANK(INDIRECT("A"&amp;'Технический лист'!H6)), 0, INDIRECT(INDIRECT("A"&amp;'Технический лист'!H6)&amp;"!"&amp;'Технический лист'!C250&amp;"3"))</f>
        <v>0</v>
      </c>
      <c r="D6" s="51">
        <f>IF(ISBLANK(INDIRECT("A"&amp;'Технический лист'!I6)), 0, INDIRECT(INDIRECT("A"&amp;'Технический лист'!I6)&amp;"!"&amp;'Технический лист'!D250&amp;"3"))</f>
        <v>0</v>
      </c>
      <c r="E6" s="51">
        <f>IF(ISBLANK(INDIRECT("A"&amp;'Технический лист'!J6)), 0, INDIRECT(INDIRECT("A"&amp;'Технический лист'!J6)&amp;"!"&amp;'Технический лист'!E250&amp;"3"))</f>
        <v>0</v>
      </c>
      <c r="F6" s="51">
        <f>IF(ISBLANK(INDIRECT("A"&amp;'Технический лист'!K6)), 0, INDIRECT(INDIRECT("A"&amp;'Технический лист'!K6)&amp;"!"&amp;'Технический лист'!F250&amp;"3"))</f>
        <v>0</v>
      </c>
      <c r="G6" s="51">
        <f>IF(ISBLANK(INDIRECT("A"&amp;'Технический лист'!L6)), 0, INDIRECT(INDIRECT("A"&amp;'Технический лист'!L6)&amp;"!"&amp;'Технический лист'!G250&amp;"3"))</f>
        <v>0</v>
      </c>
      <c r="H6" s="51">
        <f>IF(ISBLANK(INDIRECT("A"&amp;'Технический лист'!M6)), 0, INDIRECT(INDIRECT("A"&amp;'Технический лист'!M6)&amp;"!"&amp;'Технический лист'!H250&amp;"3"))</f>
        <v>0</v>
      </c>
      <c r="I6" s="51">
        <f>IF(ISBLANK(INDIRECT("A"&amp;'Технический лист'!N6)), 0, INDIRECT(INDIRECT("A"&amp;'Технический лист'!N6)&amp;"!"&amp;'Технический лист'!I250&amp;"3"))</f>
        <v>0</v>
      </c>
      <c r="J6" s="51">
        <f>IF(ISBLANK(INDIRECT("A"&amp;'Технический лист'!O6)), 0, INDIRECT(INDIRECT("A"&amp;'Технический лист'!O6)&amp;"!"&amp;'Технический лист'!J250&amp;"3"))</f>
        <v>0</v>
      </c>
      <c r="K6" s="51">
        <f>IF(ISBLANK(INDIRECT("A"&amp;'Технический лист'!P6)), 0, INDIRECT(INDIRECT("A"&amp;'Технический лист'!P6)&amp;"!"&amp;'Технический лист'!K250&amp;"3"))</f>
        <v>0</v>
      </c>
      <c r="L6" s="51">
        <f>IF(ISBLANK(INDIRECT("A"&amp;'Технический лист'!Q6)), 0, INDIRECT(INDIRECT("A"&amp;'Технический лист'!Q6)&amp;"!"&amp;'Технический лист'!L250&amp;"3"))</f>
        <v>0</v>
      </c>
      <c r="M6" s="53">
        <f>IF(ISBLANK(INDIRECT("A"&amp;'Технический лист'!R6)), 0, INDIRECT(INDIRECT("A"&amp;'Технический лист'!R6)&amp;"!"&amp;'Технический лист'!M250&amp;"3"))</f>
        <v>0</v>
      </c>
    </row>
    <row r="7" hidden="1">
      <c r="A7" s="57"/>
      <c r="B7" s="51">
        <f>IF(ISBLANK(INDIRECT("A"&amp;'Технический лист'!G7)), 0, INDIRECT(INDIRECT("A"&amp;'Технический лист'!G7)&amp;"!"&amp;'Технический лист'!B251&amp;"3"))</f>
        <v>0</v>
      </c>
      <c r="C7" s="51">
        <f>IF(ISBLANK(INDIRECT("A"&amp;'Технический лист'!H7)), 0, INDIRECT(INDIRECT("A"&amp;'Технический лист'!H7)&amp;"!"&amp;'Технический лист'!C251&amp;"3"))</f>
        <v>0</v>
      </c>
      <c r="D7" s="51">
        <f>IF(ISBLANK(INDIRECT("A"&amp;'Технический лист'!I7)), 0, INDIRECT(INDIRECT("A"&amp;'Технический лист'!I7)&amp;"!"&amp;'Технический лист'!D251&amp;"3"))</f>
        <v>0</v>
      </c>
      <c r="E7" s="51">
        <f>IF(ISBLANK(INDIRECT("A"&amp;'Технический лист'!J7)), 0, INDIRECT(INDIRECT("A"&amp;'Технический лист'!J7)&amp;"!"&amp;'Технический лист'!E251&amp;"3"))</f>
        <v>0</v>
      </c>
      <c r="F7" s="51">
        <f>IF(ISBLANK(INDIRECT("A"&amp;'Технический лист'!K7)), 0, INDIRECT(INDIRECT("A"&amp;'Технический лист'!K7)&amp;"!"&amp;'Технический лист'!F251&amp;"3"))</f>
        <v>0</v>
      </c>
      <c r="G7" s="51">
        <f>IF(ISBLANK(INDIRECT("A"&amp;'Технический лист'!L7)), 0, INDIRECT(INDIRECT("A"&amp;'Технический лист'!L7)&amp;"!"&amp;'Технический лист'!G251&amp;"3"))</f>
        <v>0</v>
      </c>
      <c r="H7" s="51">
        <f>IF(ISBLANK(INDIRECT("A"&amp;'Технический лист'!M7)), 0, INDIRECT(INDIRECT("A"&amp;'Технический лист'!M7)&amp;"!"&amp;'Технический лист'!H251&amp;"3"))</f>
        <v>0</v>
      </c>
      <c r="I7" s="51">
        <f>IF(ISBLANK(INDIRECT("A"&amp;'Технический лист'!N7)), 0, INDIRECT(INDIRECT("A"&amp;'Технический лист'!N7)&amp;"!"&amp;'Технический лист'!I251&amp;"3"))</f>
        <v>0</v>
      </c>
      <c r="J7" s="51">
        <f>IF(ISBLANK(INDIRECT("A"&amp;'Технический лист'!O7)), 0, INDIRECT(INDIRECT("A"&amp;'Технический лист'!O7)&amp;"!"&amp;'Технический лист'!J251&amp;"3"))</f>
        <v>0</v>
      </c>
      <c r="K7" s="51">
        <f>IF(ISBLANK(INDIRECT("A"&amp;'Технический лист'!P7)), 0, INDIRECT(INDIRECT("A"&amp;'Технический лист'!P7)&amp;"!"&amp;'Технический лист'!K251&amp;"3"))</f>
        <v>0</v>
      </c>
      <c r="L7" s="51">
        <f>IF(ISBLANK(INDIRECT("A"&amp;'Технический лист'!Q7)), 0, INDIRECT(INDIRECT("A"&amp;'Технический лист'!Q7)&amp;"!"&amp;'Технический лист'!L251&amp;"3"))</f>
        <v>0</v>
      </c>
      <c r="M7" s="53">
        <f>IF(ISBLANK(INDIRECT("A"&amp;'Технический лист'!R7)), 0, INDIRECT(INDIRECT("A"&amp;'Технический лист'!R7)&amp;"!"&amp;'Технический лист'!M251&amp;"3"))</f>
        <v>0</v>
      </c>
    </row>
    <row r="8" hidden="1">
      <c r="A8" s="58"/>
      <c r="B8" s="51">
        <f>IF(ISBLANK(INDIRECT("A"&amp;'Технический лист'!G8)), 0, INDIRECT(INDIRECT("A"&amp;'Технический лист'!G8)&amp;"!"&amp;'Технический лист'!B252&amp;"3"))</f>
        <v>0</v>
      </c>
      <c r="C8" s="51">
        <f>IF(ISBLANK(INDIRECT("A"&amp;'Технический лист'!H8)), 0, INDIRECT(INDIRECT("A"&amp;'Технический лист'!H8)&amp;"!"&amp;'Технический лист'!C252&amp;"3"))</f>
        <v>0</v>
      </c>
      <c r="D8" s="51">
        <f>IF(ISBLANK(INDIRECT("A"&amp;'Технический лист'!I8)), 0, INDIRECT(INDIRECT("A"&amp;'Технический лист'!I8)&amp;"!"&amp;'Технический лист'!D252&amp;"3"))</f>
        <v>0</v>
      </c>
      <c r="E8" s="51">
        <f>IF(ISBLANK(INDIRECT("A"&amp;'Технический лист'!J8)), 0, INDIRECT(INDIRECT("A"&amp;'Технический лист'!J8)&amp;"!"&amp;'Технический лист'!E252&amp;"3"))</f>
        <v>0</v>
      </c>
      <c r="F8" s="51">
        <f>IF(ISBLANK(INDIRECT("A"&amp;'Технический лист'!K8)), 0, INDIRECT(INDIRECT("A"&amp;'Технический лист'!K8)&amp;"!"&amp;'Технический лист'!F252&amp;"3"))</f>
        <v>0</v>
      </c>
      <c r="G8" s="51">
        <f>IF(ISBLANK(INDIRECT("A"&amp;'Технический лист'!L8)), 0, INDIRECT(INDIRECT("A"&amp;'Технический лист'!L8)&amp;"!"&amp;'Технический лист'!G252&amp;"3"))</f>
        <v>0</v>
      </c>
      <c r="H8" s="51">
        <f>IF(ISBLANK(INDIRECT("A"&amp;'Технический лист'!M8)), 0, INDIRECT(INDIRECT("A"&amp;'Технический лист'!M8)&amp;"!"&amp;'Технический лист'!H252&amp;"3"))</f>
        <v>0</v>
      </c>
      <c r="I8" s="51">
        <f>IF(ISBLANK(INDIRECT("A"&amp;'Технический лист'!N8)), 0, INDIRECT(INDIRECT("A"&amp;'Технический лист'!N8)&amp;"!"&amp;'Технический лист'!I252&amp;"3"))</f>
        <v>0</v>
      </c>
      <c r="J8" s="51">
        <f>IF(ISBLANK(INDIRECT("A"&amp;'Технический лист'!O8)), 0, INDIRECT(INDIRECT("A"&amp;'Технический лист'!O8)&amp;"!"&amp;'Технический лист'!J252&amp;"3"))</f>
        <v>0</v>
      </c>
      <c r="K8" s="51">
        <f>IF(ISBLANK(INDIRECT("A"&amp;'Технический лист'!P8)), 0, INDIRECT(INDIRECT("A"&amp;'Технический лист'!P8)&amp;"!"&amp;'Технический лист'!K252&amp;"3"))</f>
        <v>0</v>
      </c>
      <c r="L8" s="51">
        <f>IF(ISBLANK(INDIRECT("A"&amp;'Технический лист'!Q8)), 0, INDIRECT(INDIRECT("A"&amp;'Технический лист'!Q8)&amp;"!"&amp;'Технический лист'!L252&amp;"3"))</f>
        <v>0</v>
      </c>
      <c r="M8" s="53">
        <f>IF(ISBLANK(INDIRECT("A"&amp;'Технический лист'!R8)), 0, INDIRECT(INDIRECT("A"&amp;'Технический лист'!R8)&amp;"!"&amp;'Технический лист'!M252&amp;"3"))</f>
        <v>0</v>
      </c>
    </row>
    <row r="9" hidden="1">
      <c r="A9" s="59"/>
      <c r="B9" s="51">
        <f>IF(ISBLANK(INDIRECT("A"&amp;'Технический лист'!G9)), 0, INDIRECT(INDIRECT("A"&amp;'Технический лист'!G9)&amp;"!"&amp;'Технический лист'!B253&amp;"3"))</f>
        <v>0</v>
      </c>
      <c r="C9" s="51">
        <f>IF(ISBLANK(INDIRECT("A"&amp;'Технический лист'!H9)), 0, INDIRECT(INDIRECT("A"&amp;'Технический лист'!H9)&amp;"!"&amp;'Технический лист'!C253&amp;"3"))</f>
        <v>0</v>
      </c>
      <c r="D9" s="51">
        <f>IF(ISBLANK(INDIRECT("A"&amp;'Технический лист'!I9)), 0, INDIRECT(INDIRECT("A"&amp;'Технический лист'!I9)&amp;"!"&amp;'Технический лист'!D253&amp;"3"))</f>
        <v>0</v>
      </c>
      <c r="E9" s="51">
        <f>IF(ISBLANK(INDIRECT("A"&amp;'Технический лист'!J9)), 0, INDIRECT(INDIRECT("A"&amp;'Технический лист'!J9)&amp;"!"&amp;'Технический лист'!E253&amp;"3"))</f>
        <v>0</v>
      </c>
      <c r="F9" s="51">
        <f>IF(ISBLANK(INDIRECT("A"&amp;'Технический лист'!K9)), 0, INDIRECT(INDIRECT("A"&amp;'Технический лист'!K9)&amp;"!"&amp;'Технический лист'!F253&amp;"3"))</f>
        <v>0</v>
      </c>
      <c r="G9" s="51">
        <f>IF(ISBLANK(INDIRECT("A"&amp;'Технический лист'!L9)), 0, INDIRECT(INDIRECT("A"&amp;'Технический лист'!L9)&amp;"!"&amp;'Технический лист'!G253&amp;"3"))</f>
        <v>0</v>
      </c>
      <c r="H9" s="51">
        <f>IF(ISBLANK(INDIRECT("A"&amp;'Технический лист'!M9)), 0, INDIRECT(INDIRECT("A"&amp;'Технический лист'!M9)&amp;"!"&amp;'Технический лист'!H253&amp;"3"))</f>
        <v>0</v>
      </c>
      <c r="I9" s="51">
        <f>IF(ISBLANK(INDIRECT("A"&amp;'Технический лист'!N9)), 0, INDIRECT(INDIRECT("A"&amp;'Технический лист'!N9)&amp;"!"&amp;'Технический лист'!I253&amp;"3"))</f>
        <v>0</v>
      </c>
      <c r="J9" s="51">
        <f>IF(ISBLANK(INDIRECT("A"&amp;'Технический лист'!O9)), 0, INDIRECT(INDIRECT("A"&amp;'Технический лист'!O9)&amp;"!"&amp;'Технический лист'!J253&amp;"3"))</f>
        <v>0</v>
      </c>
      <c r="K9" s="51">
        <f>IF(ISBLANK(INDIRECT("A"&amp;'Технический лист'!P9)), 0, INDIRECT(INDIRECT("A"&amp;'Технический лист'!P9)&amp;"!"&amp;'Технический лист'!K253&amp;"3"))</f>
        <v>0</v>
      </c>
      <c r="L9" s="51">
        <f>IF(ISBLANK(INDIRECT("A"&amp;'Технический лист'!Q9)), 0, INDIRECT(INDIRECT("A"&amp;'Технический лист'!Q9)&amp;"!"&amp;'Технический лист'!L253&amp;"3"))</f>
        <v>0</v>
      </c>
      <c r="M9" s="53">
        <f>IF(ISBLANK(INDIRECT("A"&amp;'Технический лист'!R9)), 0, INDIRECT(INDIRECT("A"&amp;'Технический лист'!R9)&amp;"!"&amp;'Технический лист'!M253&amp;"3"))</f>
        <v>0</v>
      </c>
    </row>
    <row r="10" hidden="1">
      <c r="A10" s="60"/>
      <c r="B10" s="51">
        <f>IF(ISBLANK(INDIRECT("A"&amp;'Технический лист'!G10)), 0, INDIRECT(INDIRECT("A"&amp;'Технический лист'!G10)&amp;"!"&amp;'Технический лист'!B254&amp;"3"))</f>
        <v>0</v>
      </c>
      <c r="C10" s="51">
        <f>IF(ISBLANK(INDIRECT("A"&amp;'Технический лист'!H10)), 0, INDIRECT(INDIRECT("A"&amp;'Технический лист'!H10)&amp;"!"&amp;'Технический лист'!C254&amp;"3"))</f>
        <v>0</v>
      </c>
      <c r="D10" s="51">
        <f>IF(ISBLANK(INDIRECT("A"&amp;'Технический лист'!I10)), 0, INDIRECT(INDIRECT("A"&amp;'Технический лист'!I10)&amp;"!"&amp;'Технический лист'!D254&amp;"3"))</f>
        <v>0</v>
      </c>
      <c r="E10" s="51">
        <f>IF(ISBLANK(INDIRECT("A"&amp;'Технический лист'!J10)), 0, INDIRECT(INDIRECT("A"&amp;'Технический лист'!J10)&amp;"!"&amp;'Технический лист'!E254&amp;"3"))</f>
        <v>0</v>
      </c>
      <c r="F10" s="51">
        <f>IF(ISBLANK(INDIRECT("A"&amp;'Технический лист'!K10)), 0, INDIRECT(INDIRECT("A"&amp;'Технический лист'!K10)&amp;"!"&amp;'Технический лист'!F254&amp;"3"))</f>
        <v>0</v>
      </c>
      <c r="G10" s="51">
        <f>IF(ISBLANK(INDIRECT("A"&amp;'Технический лист'!L10)), 0, INDIRECT(INDIRECT("A"&amp;'Технический лист'!L10)&amp;"!"&amp;'Технический лист'!G254&amp;"3"))</f>
        <v>0</v>
      </c>
      <c r="H10" s="51">
        <f>IF(ISBLANK(INDIRECT("A"&amp;'Технический лист'!M10)), 0, INDIRECT(INDIRECT("A"&amp;'Технический лист'!M10)&amp;"!"&amp;'Технический лист'!H254&amp;"3"))</f>
        <v>0</v>
      </c>
      <c r="I10" s="51">
        <f>IF(ISBLANK(INDIRECT("A"&amp;'Технический лист'!N10)), 0, INDIRECT(INDIRECT("A"&amp;'Технический лист'!N10)&amp;"!"&amp;'Технический лист'!I254&amp;"3"))</f>
        <v>0</v>
      </c>
      <c r="J10" s="51">
        <f>IF(ISBLANK(INDIRECT("A"&amp;'Технический лист'!O10)), 0, INDIRECT(INDIRECT("A"&amp;'Технический лист'!O10)&amp;"!"&amp;'Технический лист'!J254&amp;"3"))</f>
        <v>0</v>
      </c>
      <c r="K10" s="51">
        <f>IF(ISBLANK(INDIRECT("A"&amp;'Технический лист'!P10)), 0, INDIRECT(INDIRECT("A"&amp;'Технический лист'!P10)&amp;"!"&amp;'Технический лист'!K254&amp;"3"))</f>
        <v>0</v>
      </c>
      <c r="L10" s="51">
        <f>IF(ISBLANK(INDIRECT("A"&amp;'Технический лист'!Q10)), 0, INDIRECT(INDIRECT("A"&amp;'Технический лист'!Q10)&amp;"!"&amp;'Технический лист'!L254&amp;"3"))</f>
        <v>0</v>
      </c>
      <c r="M10" s="53">
        <f>IF(ISBLANK(INDIRECT("A"&amp;'Технический лист'!R10)), 0, INDIRECT(INDIRECT("A"&amp;'Технический лист'!R10)&amp;"!"&amp;'Технический лист'!M254&amp;"3"))</f>
        <v>0</v>
      </c>
    </row>
    <row r="11" hidden="1">
      <c r="A11" s="61"/>
      <c r="B11" s="51">
        <f>IF(ISBLANK(INDIRECT("A"&amp;'Технический лист'!G11)), 0, INDIRECT(INDIRECT("A"&amp;'Технический лист'!G11)&amp;"!"&amp;'Технический лист'!B255&amp;"3"))</f>
        <v>0</v>
      </c>
      <c r="C11" s="51">
        <f>IF(ISBLANK(INDIRECT("A"&amp;'Технический лист'!H11)), 0, INDIRECT(INDIRECT("A"&amp;'Технический лист'!H11)&amp;"!"&amp;'Технический лист'!C255&amp;"3"))</f>
        <v>0</v>
      </c>
      <c r="D11" s="51">
        <f>IF(ISBLANK(INDIRECT("A"&amp;'Технический лист'!I11)), 0, INDIRECT(INDIRECT("A"&amp;'Технический лист'!I11)&amp;"!"&amp;'Технический лист'!D255&amp;"3"))</f>
        <v>0</v>
      </c>
      <c r="E11" s="51">
        <f>IF(ISBLANK(INDIRECT("A"&amp;'Технический лист'!J11)), 0, INDIRECT(INDIRECT("A"&amp;'Технический лист'!J11)&amp;"!"&amp;'Технический лист'!E255&amp;"3"))</f>
        <v>0</v>
      </c>
      <c r="F11" s="51">
        <f>IF(ISBLANK(INDIRECT("A"&amp;'Технический лист'!K11)), 0, INDIRECT(INDIRECT("A"&amp;'Технический лист'!K11)&amp;"!"&amp;'Технический лист'!F255&amp;"3"))</f>
        <v>0</v>
      </c>
      <c r="G11" s="51">
        <f>IF(ISBLANK(INDIRECT("A"&amp;'Технический лист'!L11)), 0, INDIRECT(INDIRECT("A"&amp;'Технический лист'!L11)&amp;"!"&amp;'Технический лист'!G255&amp;"3"))</f>
        <v>0</v>
      </c>
      <c r="H11" s="51">
        <f>IF(ISBLANK(INDIRECT("A"&amp;'Технический лист'!M11)), 0, INDIRECT(INDIRECT("A"&amp;'Технический лист'!M11)&amp;"!"&amp;'Технический лист'!H255&amp;"3"))</f>
        <v>0</v>
      </c>
      <c r="I11" s="51">
        <f>IF(ISBLANK(INDIRECT("A"&amp;'Технический лист'!N11)), 0, INDIRECT(INDIRECT("A"&amp;'Технический лист'!N11)&amp;"!"&amp;'Технический лист'!I255&amp;"3"))</f>
        <v>0</v>
      </c>
      <c r="J11" s="51">
        <f>IF(ISBLANK(INDIRECT("A"&amp;'Технический лист'!O11)), 0, INDIRECT(INDIRECT("A"&amp;'Технический лист'!O11)&amp;"!"&amp;'Технический лист'!J255&amp;"3"))</f>
        <v>0</v>
      </c>
      <c r="K11" s="51">
        <f>IF(ISBLANK(INDIRECT("A"&amp;'Технический лист'!P11)), 0, INDIRECT(INDIRECT("A"&amp;'Технический лист'!P11)&amp;"!"&amp;'Технический лист'!K255&amp;"3"))</f>
        <v>0</v>
      </c>
      <c r="L11" s="51">
        <f>IF(ISBLANK(INDIRECT("A"&amp;'Технический лист'!Q11)), 0, INDIRECT(INDIRECT("A"&amp;'Технический лист'!Q11)&amp;"!"&amp;'Технический лист'!L255&amp;"3"))</f>
        <v>0</v>
      </c>
      <c r="M11" s="53">
        <f>IF(ISBLANK(INDIRECT("A"&amp;'Технический лист'!R11)), 0, INDIRECT(INDIRECT("A"&amp;'Технический лист'!R11)&amp;"!"&amp;'Технический лист'!M255&amp;"3"))</f>
        <v>0</v>
      </c>
    </row>
    <row r="12" hidden="1">
      <c r="A12" s="62"/>
      <c r="B12" s="51">
        <f>IF(ISBLANK(INDIRECT("A"&amp;'Технический лист'!G12)), 0, INDIRECT(INDIRECT("A"&amp;'Технический лист'!G12)&amp;"!"&amp;'Технический лист'!B256&amp;"3"))</f>
        <v>0</v>
      </c>
      <c r="C12" s="51">
        <f>IF(ISBLANK(INDIRECT("A"&amp;'Технический лист'!H12)), 0, INDIRECT(INDIRECT("A"&amp;'Технический лист'!H12)&amp;"!"&amp;'Технический лист'!C256&amp;"3"))</f>
        <v>0</v>
      </c>
      <c r="D12" s="51">
        <f>IF(ISBLANK(INDIRECT("A"&amp;'Технический лист'!I12)), 0, INDIRECT(INDIRECT("A"&amp;'Технический лист'!I12)&amp;"!"&amp;'Технический лист'!D256&amp;"3"))</f>
        <v>0</v>
      </c>
      <c r="E12" s="51">
        <f>IF(ISBLANK(INDIRECT("A"&amp;'Технический лист'!J12)), 0, INDIRECT(INDIRECT("A"&amp;'Технический лист'!J12)&amp;"!"&amp;'Технический лист'!E256&amp;"3"))</f>
        <v>0</v>
      </c>
      <c r="F12" s="51">
        <f>IF(ISBLANK(INDIRECT("A"&amp;'Технический лист'!K12)), 0, INDIRECT(INDIRECT("A"&amp;'Технический лист'!K12)&amp;"!"&amp;'Технический лист'!F256&amp;"3"))</f>
        <v>0</v>
      </c>
      <c r="G12" s="51">
        <f>IF(ISBLANK(INDIRECT("A"&amp;'Технический лист'!L12)), 0, INDIRECT(INDIRECT("A"&amp;'Технический лист'!L12)&amp;"!"&amp;'Технический лист'!G256&amp;"3"))</f>
        <v>0</v>
      </c>
      <c r="H12" s="51">
        <f>IF(ISBLANK(INDIRECT("A"&amp;'Технический лист'!M12)), 0, INDIRECT(INDIRECT("A"&amp;'Технический лист'!M12)&amp;"!"&amp;'Технический лист'!H256&amp;"3"))</f>
        <v>0</v>
      </c>
      <c r="I12" s="51">
        <f>IF(ISBLANK(INDIRECT("A"&amp;'Технический лист'!N12)), 0, INDIRECT(INDIRECT("A"&amp;'Технический лист'!N12)&amp;"!"&amp;'Технический лист'!I256&amp;"3"))</f>
        <v>0</v>
      </c>
      <c r="J12" s="51">
        <f>IF(ISBLANK(INDIRECT("A"&amp;'Технический лист'!O12)), 0, INDIRECT(INDIRECT("A"&amp;'Технический лист'!O12)&amp;"!"&amp;'Технический лист'!J256&amp;"3"))</f>
        <v>0</v>
      </c>
      <c r="K12" s="51">
        <f>IF(ISBLANK(INDIRECT("A"&amp;'Технический лист'!P12)), 0, INDIRECT(INDIRECT("A"&amp;'Технический лист'!P12)&amp;"!"&amp;'Технический лист'!K256&amp;"3"))</f>
        <v>0</v>
      </c>
      <c r="L12" s="51">
        <f>IF(ISBLANK(INDIRECT("A"&amp;'Технический лист'!Q12)), 0, INDIRECT(INDIRECT("A"&amp;'Технический лист'!Q12)&amp;"!"&amp;'Технический лист'!L256&amp;"3"))</f>
        <v>0</v>
      </c>
      <c r="M12" s="53">
        <f>IF(ISBLANK(INDIRECT("A"&amp;'Технический лист'!R12)), 0, INDIRECT(INDIRECT("A"&amp;'Технический лист'!R12)&amp;"!"&amp;'Технический лист'!M256&amp;"3"))</f>
        <v>0</v>
      </c>
    </row>
    <row r="13">
      <c r="A13" s="63" t="s">
        <v>21</v>
      </c>
      <c r="B13" s="64">
        <f t="shared" ref="B13:M13" si="2">SUM(B14:B113)</f>
        <v>0</v>
      </c>
      <c r="C13" s="64">
        <f t="shared" si="2"/>
        <v>90000</v>
      </c>
      <c r="D13" s="64">
        <f t="shared" si="2"/>
        <v>0</v>
      </c>
      <c r="E13" s="64">
        <f t="shared" si="2"/>
        <v>0</v>
      </c>
      <c r="F13" s="64">
        <f t="shared" si="2"/>
        <v>140000</v>
      </c>
      <c r="G13" s="64">
        <f t="shared" si="2"/>
        <v>0</v>
      </c>
      <c r="H13" s="64">
        <f t="shared" si="2"/>
        <v>0</v>
      </c>
      <c r="I13" s="64">
        <f t="shared" si="2"/>
        <v>-30000</v>
      </c>
      <c r="J13" s="64">
        <f t="shared" si="2"/>
        <v>0</v>
      </c>
      <c r="K13" s="64">
        <f t="shared" si="2"/>
        <v>-30000</v>
      </c>
      <c r="L13" s="64">
        <f t="shared" si="2"/>
        <v>0</v>
      </c>
      <c r="M13" s="65">
        <f t="shared" si="2"/>
        <v>0</v>
      </c>
    </row>
    <row r="14">
      <c r="A14" s="66" t="str">
        <f>IFERROR(__xludf.DUMMYFUNCTION("FILTER({'ДДС статьи'!A:A}, {'ДДС статьи'!D:D} = ""Операционная"")"),"Поступления от клиента")</f>
        <v>Поступления от клиента</v>
      </c>
      <c r="B14" s="51">
        <f>IF(ISBLANK(INDIRECT("A3")), 0, INDIRECT(INDIRECT("A3")&amp;"!"&amp;'Технический лист'!B247&amp;'Технический лист'!E5))+IF(ISBLANK(INDIRECT("A4")), 0, INDIRECT(INDIRECT("A4")&amp;"!"&amp;'Технический лист'!B247&amp;'Технический лист'!E5))+IF(ISBLANK(INDIRECT("A5")), 0, INDIRECT(INDIRECT("A5")&amp;"!"&amp;'Технический лист'!B247&amp;'Технический лист'!E5))+IF(ISBLANK(INDIRECT("A6")), 0, INDIRECT(INDIRECT("A6")&amp;"!"&amp;'Технический лист'!B247&amp;'Технический лист'!E5))+IF(ISBLANK(INDIRECT("A7")), 0, INDIRECT(INDIRECT("A7")&amp;"!"&amp;'Технический лист'!B247&amp;'Технический лист'!E5))+IF(ISBLANK(INDIRECT("A8")), 0, INDIRECT(INDIRECT("A8")&amp;"!"&amp;'Технический лист'!B247&amp;'Технический лист'!E5))+IF(ISBLANK(INDIRECT("A9")), 0, INDIRECT(INDIRECT("A9")&amp;"!"&amp;'Технический лист'!B247&amp;'Технический лист'!E5))+IF(ISBLANK(INDIRECT("A10")), 0, INDIRECT(INDIRECT("A10")&amp;"!"&amp;'Технический лист'!B247&amp;'Технический лист'!E5))+IF(ISBLANK(INDIRECT("A11")), 0, INDIRECT(INDIRECT("A11")&amp;"!"&amp;'Технический лист'!B247&amp;'Технический лист'!E5))+IF(ISBLANK(INDIRECT("A12")), 0, INDIRECT(INDIRECT("A12")&amp;"!"&amp;'Технический лист'!B247&amp;'Технический лист'!E5))</f>
        <v>20000</v>
      </c>
      <c r="C14" s="51">
        <f>IF(ISBLANK(INDIRECT("A3")), 0, INDIRECT(INDIRECT("A3")&amp;"!"&amp;'Технический лист'!C247&amp;'Технический лист'!F5))+IF(ISBLANK(INDIRECT("A4")), 0, INDIRECT(INDIRECT("A4")&amp;"!"&amp;'Технический лист'!C247&amp;'Технический лист'!F5))+IF(ISBLANK(INDIRECT("A5")), 0, INDIRECT(INDIRECT("A5")&amp;"!"&amp;'Технический лист'!C247&amp;'Технический лист'!F5))+IF(ISBLANK(INDIRECT("A6")), 0, INDIRECT(INDIRECT("A6")&amp;"!"&amp;'Технический лист'!C247&amp;'Технический лист'!F5))+IF(ISBLANK(INDIRECT("A7")), 0, INDIRECT(INDIRECT("A7")&amp;"!"&amp;'Технический лист'!C247&amp;'Технический лист'!F5))+IF(ISBLANK(INDIRECT("A8")), 0, INDIRECT(INDIRECT("A8")&amp;"!"&amp;'Технический лист'!C247&amp;'Технический лист'!F5))+IF(ISBLANK(INDIRECT("A9")), 0, INDIRECT(INDIRECT("A9")&amp;"!"&amp;'Технический лист'!C247&amp;'Технический лист'!F5))+IF(ISBLANK(INDIRECT("A10")), 0, INDIRECT(INDIRECT("A10")&amp;"!"&amp;'Технический лист'!C247&amp;'Технический лист'!F5))+IF(ISBLANK(INDIRECT("A11")), 0, INDIRECT(INDIRECT("A11")&amp;"!"&amp;'Технический лист'!C247&amp;'Технический лист'!F5))+IF(ISBLANK(INDIRECT("A12")), 0, INDIRECT(INDIRECT("A12")&amp;"!"&amp;'Технический лист'!C247&amp;'Технический лист'!F5))</f>
        <v>100000</v>
      </c>
      <c r="D14" s="51">
        <f>IF(ISBLANK(INDIRECT("A3")), 0, INDIRECT(INDIRECT("A3")&amp;"!"&amp;'Технический лист'!D247&amp;'Технический лист'!G5))+IF(ISBLANK(INDIRECT("A4")), 0, INDIRECT(INDIRECT("A4")&amp;"!"&amp;'Технический лист'!D247&amp;'Технический лист'!G5))+IF(ISBLANK(INDIRECT("A5")), 0, INDIRECT(INDIRECT("A5")&amp;"!"&amp;'Технический лист'!D247&amp;'Технический лист'!G5))+IF(ISBLANK(INDIRECT("A6")), 0, INDIRECT(INDIRECT("A6")&amp;"!"&amp;'Технический лист'!D247&amp;'Технический лист'!G5))+IF(ISBLANK(INDIRECT("A7")), 0, INDIRECT(INDIRECT("A7")&amp;"!"&amp;'Технический лист'!D247&amp;'Технический лист'!G5))+IF(ISBLANK(INDIRECT("A8")), 0, INDIRECT(INDIRECT("A8")&amp;"!"&amp;'Технический лист'!D247&amp;'Технический лист'!G5))+IF(ISBLANK(INDIRECT("A9")), 0, INDIRECT(INDIRECT("A9")&amp;"!"&amp;'Технический лист'!D247&amp;'Технический лист'!G5))+IF(ISBLANK(INDIRECT("A10")), 0, INDIRECT(INDIRECT("A10")&amp;"!"&amp;'Технический лист'!D247&amp;'Технический лист'!G5))+IF(ISBLANK(INDIRECT("A11")), 0, INDIRECT(INDIRECT("A11")&amp;"!"&amp;'Технический лист'!D247&amp;'Технический лист'!G5))+IF(ISBLANK(INDIRECT("A12")), 0, INDIRECT(INDIRECT("A12")&amp;"!"&amp;'Технический лист'!D247&amp;'Технический лист'!G5))</f>
        <v>0</v>
      </c>
      <c r="E14" s="51">
        <f>IF(ISBLANK(INDIRECT("A3")), 0, INDIRECT(INDIRECT("A3")&amp;"!"&amp;'Технический лист'!E247&amp;'Технический лист'!H5))+IF(ISBLANK(INDIRECT("A4")), 0, INDIRECT(INDIRECT("A4")&amp;"!"&amp;'Технический лист'!E247&amp;'Технический лист'!H5))+IF(ISBLANK(INDIRECT("A5")), 0, INDIRECT(INDIRECT("A5")&amp;"!"&amp;'Технический лист'!E247&amp;'Технический лист'!H5))+IF(ISBLANK(INDIRECT("A6")), 0, INDIRECT(INDIRECT("A6")&amp;"!"&amp;'Технический лист'!E247&amp;'Технический лист'!H5))+IF(ISBLANK(INDIRECT("A7")), 0, INDIRECT(INDIRECT("A7")&amp;"!"&amp;'Технический лист'!E247&amp;'Технический лист'!H5))+IF(ISBLANK(INDIRECT("A8")), 0, INDIRECT(INDIRECT("A8")&amp;"!"&amp;'Технический лист'!E247&amp;'Технический лист'!H5))+IF(ISBLANK(INDIRECT("A9")), 0, INDIRECT(INDIRECT("A9")&amp;"!"&amp;'Технический лист'!E247&amp;'Технический лист'!H5))+IF(ISBLANK(INDIRECT("A10")), 0, INDIRECT(INDIRECT("A10")&amp;"!"&amp;'Технический лист'!E247&amp;'Технический лист'!H5))+IF(ISBLANK(INDIRECT("A11")), 0, INDIRECT(INDIRECT("A11")&amp;"!"&amp;'Технический лист'!E247&amp;'Технический лист'!H5))+IF(ISBLANK(INDIRECT("A12")), 0, INDIRECT(INDIRECT("A12")&amp;"!"&amp;'Технический лист'!E247&amp;'Технический лист'!H5))</f>
        <v>0</v>
      </c>
      <c r="F14" s="51">
        <f>IF(ISBLANK(INDIRECT("A3")), 0, INDIRECT(INDIRECT("A3")&amp;"!"&amp;'Технический лист'!F247&amp;'Технический лист'!I5))+IF(ISBLANK(INDIRECT("A4")), 0, INDIRECT(INDIRECT("A4")&amp;"!"&amp;'Технический лист'!F247&amp;'Технический лист'!I5))+IF(ISBLANK(INDIRECT("A5")), 0, INDIRECT(INDIRECT("A5")&amp;"!"&amp;'Технический лист'!F247&amp;'Технический лист'!I5))+IF(ISBLANK(INDIRECT("A6")), 0, INDIRECT(INDIRECT("A6")&amp;"!"&amp;'Технический лист'!F247&amp;'Технический лист'!I5))+IF(ISBLANK(INDIRECT("A7")), 0, INDIRECT(INDIRECT("A7")&amp;"!"&amp;'Технический лист'!F247&amp;'Технический лист'!I5))+IF(ISBLANK(INDIRECT("A8")), 0, INDIRECT(INDIRECT("A8")&amp;"!"&amp;'Технический лист'!F247&amp;'Технический лист'!I5))+IF(ISBLANK(INDIRECT("A9")), 0, INDIRECT(INDIRECT("A9")&amp;"!"&amp;'Технический лист'!F247&amp;'Технический лист'!I5))+IF(ISBLANK(INDIRECT("A10")), 0, INDIRECT(INDIRECT("A10")&amp;"!"&amp;'Технический лист'!F247&amp;'Технический лист'!I5))+IF(ISBLANK(INDIRECT("A11")), 0, INDIRECT(INDIRECT("A11")&amp;"!"&amp;'Технический лист'!F247&amp;'Технический лист'!I5))+IF(ISBLANK(INDIRECT("A12")), 0, INDIRECT(INDIRECT("A12")&amp;"!"&amp;'Технический лист'!F247&amp;'Технический лист'!I5))</f>
        <v>150000</v>
      </c>
      <c r="G14" s="51">
        <f>IF(ISBLANK(INDIRECT("A3")), 0, INDIRECT(INDIRECT("A3")&amp;"!"&amp;'Технический лист'!G247&amp;'Технический лист'!J5))+IF(ISBLANK(INDIRECT("A4")), 0, INDIRECT(INDIRECT("A4")&amp;"!"&amp;'Технический лист'!G247&amp;'Технический лист'!J5))+IF(ISBLANK(INDIRECT("A5")), 0, INDIRECT(INDIRECT("A5")&amp;"!"&amp;'Технический лист'!G247&amp;'Технический лист'!J5))+IF(ISBLANK(INDIRECT("A6")), 0, INDIRECT(INDIRECT("A6")&amp;"!"&amp;'Технический лист'!G247&amp;'Технический лист'!J5))+IF(ISBLANK(INDIRECT("A7")), 0, INDIRECT(INDIRECT("A7")&amp;"!"&amp;'Технический лист'!G247&amp;'Технический лист'!J5))+IF(ISBLANK(INDIRECT("A8")), 0, INDIRECT(INDIRECT("A8")&amp;"!"&amp;'Технический лист'!G247&amp;'Технический лист'!J5))+IF(ISBLANK(INDIRECT("A9")), 0, INDIRECT(INDIRECT("A9")&amp;"!"&amp;'Технический лист'!G247&amp;'Технический лист'!J5))+IF(ISBLANK(INDIRECT("A10")), 0, INDIRECT(INDIRECT("A10")&amp;"!"&amp;'Технический лист'!G247&amp;'Технический лист'!J5))+IF(ISBLANK(INDIRECT("A11")), 0, INDIRECT(INDIRECT("A11")&amp;"!"&amp;'Технический лист'!G247&amp;'Технический лист'!J5))+IF(ISBLANK(INDIRECT("A12")), 0, INDIRECT(INDIRECT("A12")&amp;"!"&amp;'Технический лист'!G247&amp;'Технический лист'!J5))</f>
        <v>0</v>
      </c>
      <c r="H14" s="51">
        <f>IF(ISBLANK(INDIRECT("A3")), 0, INDIRECT(INDIRECT("A3")&amp;"!"&amp;'Технический лист'!H247&amp;'Технический лист'!K5))+IF(ISBLANK(INDIRECT("A4")), 0, INDIRECT(INDIRECT("A4")&amp;"!"&amp;'Технический лист'!H247&amp;'Технический лист'!K5))+IF(ISBLANK(INDIRECT("A5")), 0, INDIRECT(INDIRECT("A5")&amp;"!"&amp;'Технический лист'!H247&amp;'Технический лист'!K5))+IF(ISBLANK(INDIRECT("A6")), 0, INDIRECT(INDIRECT("A6")&amp;"!"&amp;'Технический лист'!H247&amp;'Технический лист'!K5))+IF(ISBLANK(INDIRECT("A7")), 0, INDIRECT(INDIRECT("A7")&amp;"!"&amp;'Технический лист'!H247&amp;'Технический лист'!K5))+IF(ISBLANK(INDIRECT("A8")), 0, INDIRECT(INDIRECT("A8")&amp;"!"&amp;'Технический лист'!H247&amp;'Технический лист'!K5))+IF(ISBLANK(INDIRECT("A9")), 0, INDIRECT(INDIRECT("A9")&amp;"!"&amp;'Технический лист'!H247&amp;'Технический лист'!K5))+IF(ISBLANK(INDIRECT("A10")), 0, INDIRECT(INDIRECT("A10")&amp;"!"&amp;'Технический лист'!H247&amp;'Технический лист'!K5))+IF(ISBLANK(INDIRECT("A11")), 0, INDIRECT(INDIRECT("A11")&amp;"!"&amp;'Технический лист'!H247&amp;'Технический лист'!K5))+IF(ISBLANK(INDIRECT("A12")), 0, INDIRECT(INDIRECT("A12")&amp;"!"&amp;'Технический лист'!H247&amp;'Технический лист'!K5))</f>
        <v>0</v>
      </c>
      <c r="I14" s="51">
        <f>IF(ISBLANK(INDIRECT("A3")), 0, INDIRECT(INDIRECT("A3")&amp;"!"&amp;'Технический лист'!I247&amp;'Технический лист'!L5))+IF(ISBLANK(INDIRECT("A4")), 0, INDIRECT(INDIRECT("A4")&amp;"!"&amp;'Технический лист'!I247&amp;'Технический лист'!L5))+IF(ISBLANK(INDIRECT("A5")), 0, INDIRECT(INDIRECT("A5")&amp;"!"&amp;'Технический лист'!I247&amp;'Технический лист'!L5))+IF(ISBLANK(INDIRECT("A6")), 0, INDIRECT(INDIRECT("A6")&amp;"!"&amp;'Технический лист'!I247&amp;'Технический лист'!L5))+IF(ISBLANK(INDIRECT("A7")), 0, INDIRECT(INDIRECT("A7")&amp;"!"&amp;'Технический лист'!I247&amp;'Технический лист'!L5))+IF(ISBLANK(INDIRECT("A8")), 0, INDIRECT(INDIRECT("A8")&amp;"!"&amp;'Технический лист'!I247&amp;'Технический лист'!L5))+IF(ISBLANK(INDIRECT("A9")), 0, INDIRECT(INDIRECT("A9")&amp;"!"&amp;'Технический лист'!I247&amp;'Технический лист'!L5))+IF(ISBLANK(INDIRECT("A10")), 0, INDIRECT(INDIRECT("A10")&amp;"!"&amp;'Технический лист'!I247&amp;'Технический лист'!L5))+IF(ISBLANK(INDIRECT("A11")), 0, INDIRECT(INDIRECT("A11")&amp;"!"&amp;'Технический лист'!I247&amp;'Технический лист'!L5))+IF(ISBLANK(INDIRECT("A12")), 0, INDIRECT(INDIRECT("A12")&amp;"!"&amp;'Технический лист'!I247&amp;'Технический лист'!L5))</f>
        <v>0</v>
      </c>
      <c r="J14" s="51">
        <f>IF(ISBLANK(INDIRECT("A3")), 0, INDIRECT(INDIRECT("A3")&amp;"!"&amp;'Технический лист'!J247&amp;'Технический лист'!M5))+IF(ISBLANK(INDIRECT("A4")), 0, INDIRECT(INDIRECT("A4")&amp;"!"&amp;'Технический лист'!J247&amp;'Технический лист'!M5))+IF(ISBLANK(INDIRECT("A5")), 0, INDIRECT(INDIRECT("A5")&amp;"!"&amp;'Технический лист'!J247&amp;'Технический лист'!M5))+IF(ISBLANK(INDIRECT("A6")), 0, INDIRECT(INDIRECT("A6")&amp;"!"&amp;'Технический лист'!J247&amp;'Технический лист'!M5))+IF(ISBLANK(INDIRECT("A7")), 0, INDIRECT(INDIRECT("A7")&amp;"!"&amp;'Технический лист'!J247&amp;'Технический лист'!M5))+IF(ISBLANK(INDIRECT("A8")), 0, INDIRECT(INDIRECT("A8")&amp;"!"&amp;'Технический лист'!J247&amp;'Технический лист'!M5))+IF(ISBLANK(INDIRECT("A9")), 0, INDIRECT(INDIRECT("A9")&amp;"!"&amp;'Технический лист'!J247&amp;'Технический лист'!M5))+IF(ISBLANK(INDIRECT("A10")), 0, INDIRECT(INDIRECT("A10")&amp;"!"&amp;'Технический лист'!J247&amp;'Технический лист'!M5))+IF(ISBLANK(INDIRECT("A11")), 0, INDIRECT(INDIRECT("A11")&amp;"!"&amp;'Технический лист'!J247&amp;'Технический лист'!M5))+IF(ISBLANK(INDIRECT("A12")), 0, INDIRECT(INDIRECT("A12")&amp;"!"&amp;'Технический лист'!J247&amp;'Технический лист'!M5))</f>
        <v>0</v>
      </c>
      <c r="K14" s="51">
        <f>IF(ISBLANK(INDIRECT("A3")), 0, INDIRECT(INDIRECT("A3")&amp;"!"&amp;'Технический лист'!K247&amp;'Технический лист'!N5))+IF(ISBLANK(INDIRECT("A4")), 0, INDIRECT(INDIRECT("A4")&amp;"!"&amp;'Технический лист'!K247&amp;'Технический лист'!N5))+IF(ISBLANK(INDIRECT("A5")), 0, INDIRECT(INDIRECT("A5")&amp;"!"&amp;'Технический лист'!K247&amp;'Технический лист'!N5))+IF(ISBLANK(INDIRECT("A6")), 0, INDIRECT(INDIRECT("A6")&amp;"!"&amp;'Технический лист'!K247&amp;'Технический лист'!N5))+IF(ISBLANK(INDIRECT("A7")), 0, INDIRECT(INDIRECT("A7")&amp;"!"&amp;'Технический лист'!K247&amp;'Технический лист'!N5))+IF(ISBLANK(INDIRECT("A8")), 0, INDIRECT(INDIRECT("A8")&amp;"!"&amp;'Технический лист'!K247&amp;'Технический лист'!N5))+IF(ISBLANK(INDIRECT("A9")), 0, INDIRECT(INDIRECT("A9")&amp;"!"&amp;'Технический лист'!K247&amp;'Технический лист'!N5))+IF(ISBLANK(INDIRECT("A10")), 0, INDIRECT(INDIRECT("A10")&amp;"!"&amp;'Технический лист'!K247&amp;'Технический лист'!N5))+IF(ISBLANK(INDIRECT("A11")), 0, INDIRECT(INDIRECT("A11")&amp;"!"&amp;'Технический лист'!K247&amp;'Технический лист'!N5))+IF(ISBLANK(INDIRECT("A12")), 0, INDIRECT(INDIRECT("A12")&amp;"!"&amp;'Технический лист'!K247&amp;'Технический лист'!N5))</f>
        <v>0</v>
      </c>
      <c r="L14" s="51">
        <f>IF(ISBLANK(INDIRECT("A3")), 0, INDIRECT(INDIRECT("A3")&amp;"!"&amp;'Технический лист'!L247&amp;'Технический лист'!O5))+IF(ISBLANK(INDIRECT("A4")), 0, INDIRECT(INDIRECT("A4")&amp;"!"&amp;'Технический лист'!L247&amp;'Технический лист'!O5))+IF(ISBLANK(INDIRECT("A5")), 0, INDIRECT(INDIRECT("A5")&amp;"!"&amp;'Технический лист'!L247&amp;'Технический лист'!O5))+IF(ISBLANK(INDIRECT("A6")), 0, INDIRECT(INDIRECT("A6")&amp;"!"&amp;'Технический лист'!L247&amp;'Технический лист'!O5))+IF(ISBLANK(INDIRECT("A7")), 0, INDIRECT(INDIRECT("A7")&amp;"!"&amp;'Технический лист'!L247&amp;'Технический лист'!O5))+IF(ISBLANK(INDIRECT("A8")), 0, INDIRECT(INDIRECT("A8")&amp;"!"&amp;'Технический лист'!L247&amp;'Технический лист'!O5))+IF(ISBLANK(INDIRECT("A9")), 0, INDIRECT(INDIRECT("A9")&amp;"!"&amp;'Технический лист'!L247&amp;'Технический лист'!O5))+IF(ISBLANK(INDIRECT("A10")), 0, INDIRECT(INDIRECT("A10")&amp;"!"&amp;'Технический лист'!L247&amp;'Технический лист'!O5))+IF(ISBLANK(INDIRECT("A11")), 0, INDIRECT(INDIRECT("A11")&amp;"!"&amp;'Технический лист'!L247&amp;'Технический лист'!O5))+IF(ISBLANK(INDIRECT("A12")), 0, INDIRECT(INDIRECT("A12")&amp;"!"&amp;'Технический лист'!L247&amp;'Технический лист'!O5))</f>
        <v>0</v>
      </c>
      <c r="M14" s="53">
        <f>IF(ISBLANK(INDIRECT("A3")), 0, INDIRECT(INDIRECT("A3")&amp;"!"&amp;'Технический лист'!M247&amp;'Технический лист'!P5))+IF(ISBLANK(INDIRECT("A4")), 0, INDIRECT(INDIRECT("A4")&amp;"!"&amp;'Технический лист'!M247&amp;'Технический лист'!P5))+IF(ISBLANK(INDIRECT("A5")), 0, INDIRECT(INDIRECT("A5")&amp;"!"&amp;'Технический лист'!M247&amp;'Технический лист'!P5))+IF(ISBLANK(INDIRECT("A6")), 0, INDIRECT(INDIRECT("A6")&amp;"!"&amp;'Технический лист'!M247&amp;'Технический лист'!P5))+IF(ISBLANK(INDIRECT("A7")), 0, INDIRECT(INDIRECT("A7")&amp;"!"&amp;'Технический лист'!M247&amp;'Технический лист'!P5))+IF(ISBLANK(INDIRECT("A8")), 0, INDIRECT(INDIRECT("A8")&amp;"!"&amp;'Технический лист'!M247&amp;'Технический лист'!P5))+IF(ISBLANK(INDIRECT("A9")), 0, INDIRECT(INDIRECT("A9")&amp;"!"&amp;'Технический лист'!M247&amp;'Технический лист'!P5))+IF(ISBLANK(INDIRECT("A10")), 0, INDIRECT(INDIRECT("A10")&amp;"!"&amp;'Технический лист'!M247&amp;'Технический лист'!P5))+IF(ISBLANK(INDIRECT("A11")), 0, INDIRECT(INDIRECT("A11")&amp;"!"&amp;'Технический лист'!M247&amp;'Технический лист'!P5))+IF(ISBLANK(INDIRECT("A12")), 0, INDIRECT(INDIRECT("A12")&amp;"!"&amp;'Технический лист'!M247&amp;'Технический лист'!P5))</f>
        <v>0</v>
      </c>
    </row>
    <row r="15">
      <c r="A15" s="66" t="str">
        <f>IFERROR(__xludf.DUMMYFUNCTION("""COMPUTED_VALUE"""),"Прочие поступления")</f>
        <v>Прочие поступления</v>
      </c>
      <c r="B15" s="51">
        <f>IF(ISBLANK(INDIRECT("A3")), 0, INDIRECT(INDIRECT("A3")&amp;"!"&amp;'Технический лист'!B248&amp;'Технический лист'!E6))+IF(ISBLANK(INDIRECT("A4")), 0, INDIRECT(INDIRECT("A4")&amp;"!"&amp;'Технический лист'!B248&amp;'Технический лист'!E6))+IF(ISBLANK(INDIRECT("A5")), 0, INDIRECT(INDIRECT("A5")&amp;"!"&amp;'Технический лист'!B248&amp;'Технический лист'!E6))+IF(ISBLANK(INDIRECT("A6")), 0, INDIRECT(INDIRECT("A6")&amp;"!"&amp;'Технический лист'!B248&amp;'Технический лист'!E6))+IF(ISBLANK(INDIRECT("A7")), 0, INDIRECT(INDIRECT("A7")&amp;"!"&amp;'Технический лист'!B248&amp;'Технический лист'!E6))+IF(ISBLANK(INDIRECT("A8")), 0, INDIRECT(INDIRECT("A8")&amp;"!"&amp;'Технический лист'!B248&amp;'Технический лист'!E6))+IF(ISBLANK(INDIRECT("A9")), 0, INDIRECT(INDIRECT("A9")&amp;"!"&amp;'Технический лист'!B248&amp;'Технический лист'!E6))+IF(ISBLANK(INDIRECT("A10")), 0, INDIRECT(INDIRECT("A10")&amp;"!"&amp;'Технический лист'!B248&amp;'Технический лист'!E6))+IF(ISBLANK(INDIRECT("A11")), 0, INDIRECT(INDIRECT("A11")&amp;"!"&amp;'Технический лист'!B248&amp;'Технический лист'!E6))+IF(ISBLANK(INDIRECT("A12")), 0, INDIRECT(INDIRECT("A12")&amp;"!"&amp;'Технический лист'!B248&amp;'Технический лист'!E6))</f>
        <v>0</v>
      </c>
      <c r="C15" s="51">
        <f>IF(ISBLANK(INDIRECT("A3")), 0, INDIRECT(INDIRECT("A3")&amp;"!"&amp;'Технический лист'!C248&amp;'Технический лист'!F6))+IF(ISBLANK(INDIRECT("A4")), 0, INDIRECT(INDIRECT("A4")&amp;"!"&amp;'Технический лист'!C248&amp;'Технический лист'!F6))+IF(ISBLANK(INDIRECT("A5")), 0, INDIRECT(INDIRECT("A5")&amp;"!"&amp;'Технический лист'!C248&amp;'Технический лист'!F6))+IF(ISBLANK(INDIRECT("A6")), 0, INDIRECT(INDIRECT("A6")&amp;"!"&amp;'Технический лист'!C248&amp;'Технический лист'!F6))+IF(ISBLANK(INDIRECT("A7")), 0, INDIRECT(INDIRECT("A7")&amp;"!"&amp;'Технический лист'!C248&amp;'Технический лист'!F6))+IF(ISBLANK(INDIRECT("A8")), 0, INDIRECT(INDIRECT("A8")&amp;"!"&amp;'Технический лист'!C248&amp;'Технический лист'!F6))+IF(ISBLANK(INDIRECT("A9")), 0, INDIRECT(INDIRECT("A9")&amp;"!"&amp;'Технический лист'!C248&amp;'Технический лист'!F6))+IF(ISBLANK(INDIRECT("A10")), 0, INDIRECT(INDIRECT("A10")&amp;"!"&amp;'Технический лист'!C248&amp;'Технический лист'!F6))+IF(ISBLANK(INDIRECT("A11")), 0, INDIRECT(INDIRECT("A11")&amp;"!"&amp;'Технический лист'!C248&amp;'Технический лист'!F6))+IF(ISBLANK(INDIRECT("A12")), 0, INDIRECT(INDIRECT("A12")&amp;"!"&amp;'Технический лист'!C248&amp;'Технический лист'!F6))</f>
        <v>0</v>
      </c>
      <c r="D15" s="51">
        <f>IF(ISBLANK(INDIRECT("A3")), 0, INDIRECT(INDIRECT("A3")&amp;"!"&amp;'Технический лист'!D248&amp;'Технический лист'!G6))+IF(ISBLANK(INDIRECT("A4")), 0, INDIRECT(INDIRECT("A4")&amp;"!"&amp;'Технический лист'!D248&amp;'Технический лист'!G6))+IF(ISBLANK(INDIRECT("A5")), 0, INDIRECT(INDIRECT("A5")&amp;"!"&amp;'Технический лист'!D248&amp;'Технический лист'!G6))+IF(ISBLANK(INDIRECT("A6")), 0, INDIRECT(INDIRECT("A6")&amp;"!"&amp;'Технический лист'!D248&amp;'Технический лист'!G6))+IF(ISBLANK(INDIRECT("A7")), 0, INDIRECT(INDIRECT("A7")&amp;"!"&amp;'Технический лист'!D248&amp;'Технический лист'!G6))+IF(ISBLANK(INDIRECT("A8")), 0, INDIRECT(INDIRECT("A8")&amp;"!"&amp;'Технический лист'!D248&amp;'Технический лист'!G6))+IF(ISBLANK(INDIRECT("A9")), 0, INDIRECT(INDIRECT("A9")&amp;"!"&amp;'Технический лист'!D248&amp;'Технический лист'!G6))+IF(ISBLANK(INDIRECT("A10")), 0, INDIRECT(INDIRECT("A10")&amp;"!"&amp;'Технический лист'!D248&amp;'Технический лист'!G6))+IF(ISBLANK(INDIRECT("A11")), 0, INDIRECT(INDIRECT("A11")&amp;"!"&amp;'Технический лист'!D248&amp;'Технический лист'!G6))+IF(ISBLANK(INDIRECT("A12")), 0, INDIRECT(INDIRECT("A12")&amp;"!"&amp;'Технический лист'!D248&amp;'Технический лист'!G6))</f>
        <v>0</v>
      </c>
      <c r="E15" s="51">
        <f>IF(ISBLANK(INDIRECT("A3")), 0, INDIRECT(INDIRECT("A3")&amp;"!"&amp;'Технический лист'!E248&amp;'Технический лист'!H6))+IF(ISBLANK(INDIRECT("A4")), 0, INDIRECT(INDIRECT("A4")&amp;"!"&amp;'Технический лист'!E248&amp;'Технический лист'!H6))+IF(ISBLANK(INDIRECT("A5")), 0, INDIRECT(INDIRECT("A5")&amp;"!"&amp;'Технический лист'!E248&amp;'Технический лист'!H6))+IF(ISBLANK(INDIRECT("A6")), 0, INDIRECT(INDIRECT("A6")&amp;"!"&amp;'Технический лист'!E248&amp;'Технический лист'!H6))+IF(ISBLANK(INDIRECT("A7")), 0, INDIRECT(INDIRECT("A7")&amp;"!"&amp;'Технический лист'!E248&amp;'Технический лист'!H6))+IF(ISBLANK(INDIRECT("A8")), 0, INDIRECT(INDIRECT("A8")&amp;"!"&amp;'Технический лист'!E248&amp;'Технический лист'!H6))+IF(ISBLANK(INDIRECT("A9")), 0, INDIRECT(INDIRECT("A9")&amp;"!"&amp;'Технический лист'!E248&amp;'Технический лист'!H6))+IF(ISBLANK(INDIRECT("A10")), 0, INDIRECT(INDIRECT("A10")&amp;"!"&amp;'Технический лист'!E248&amp;'Технический лист'!H6))+IF(ISBLANK(INDIRECT("A11")), 0, INDIRECT(INDIRECT("A11")&amp;"!"&amp;'Технический лист'!E248&amp;'Технический лист'!H6))+IF(ISBLANK(INDIRECT("A12")), 0, INDIRECT(INDIRECT("A12")&amp;"!"&amp;'Технический лист'!E248&amp;'Технический лист'!H6))</f>
        <v>0</v>
      </c>
      <c r="F15" s="51">
        <f>IF(ISBLANK(INDIRECT("A3")), 0, INDIRECT(INDIRECT("A3")&amp;"!"&amp;'Технический лист'!F248&amp;'Технический лист'!I6))+IF(ISBLANK(INDIRECT("A4")), 0, INDIRECT(INDIRECT("A4")&amp;"!"&amp;'Технический лист'!F248&amp;'Технический лист'!I6))+IF(ISBLANK(INDIRECT("A5")), 0, INDIRECT(INDIRECT("A5")&amp;"!"&amp;'Технический лист'!F248&amp;'Технический лист'!I6))+IF(ISBLANK(INDIRECT("A6")), 0, INDIRECT(INDIRECT("A6")&amp;"!"&amp;'Технический лист'!F248&amp;'Технический лист'!I6))+IF(ISBLANK(INDIRECT("A7")), 0, INDIRECT(INDIRECT("A7")&amp;"!"&amp;'Технический лист'!F248&amp;'Технический лист'!I6))+IF(ISBLANK(INDIRECT("A8")), 0, INDIRECT(INDIRECT("A8")&amp;"!"&amp;'Технический лист'!F248&amp;'Технический лист'!I6))+IF(ISBLANK(INDIRECT("A9")), 0, INDIRECT(INDIRECT("A9")&amp;"!"&amp;'Технический лист'!F248&amp;'Технический лист'!I6))+IF(ISBLANK(INDIRECT("A10")), 0, INDIRECT(INDIRECT("A10")&amp;"!"&amp;'Технический лист'!F248&amp;'Технический лист'!I6))+IF(ISBLANK(INDIRECT("A11")), 0, INDIRECT(INDIRECT("A11")&amp;"!"&amp;'Технический лист'!F248&amp;'Технический лист'!I6))+IF(ISBLANK(INDIRECT("A12")), 0, INDIRECT(INDIRECT("A12")&amp;"!"&amp;'Технический лист'!F248&amp;'Технический лист'!I6))</f>
        <v>0</v>
      </c>
      <c r="G15" s="51">
        <f>IF(ISBLANK(INDIRECT("A3")), 0, INDIRECT(INDIRECT("A3")&amp;"!"&amp;'Технический лист'!G248&amp;'Технический лист'!J6))+IF(ISBLANK(INDIRECT("A4")), 0, INDIRECT(INDIRECT("A4")&amp;"!"&amp;'Технический лист'!G248&amp;'Технический лист'!J6))+IF(ISBLANK(INDIRECT("A5")), 0, INDIRECT(INDIRECT("A5")&amp;"!"&amp;'Технический лист'!G248&amp;'Технический лист'!J6))+IF(ISBLANK(INDIRECT("A6")), 0, INDIRECT(INDIRECT("A6")&amp;"!"&amp;'Технический лист'!G248&amp;'Технический лист'!J6))+IF(ISBLANK(INDIRECT("A7")), 0, INDIRECT(INDIRECT("A7")&amp;"!"&amp;'Технический лист'!G248&amp;'Технический лист'!J6))+IF(ISBLANK(INDIRECT("A8")), 0, INDIRECT(INDIRECT("A8")&amp;"!"&amp;'Технический лист'!G248&amp;'Технический лист'!J6))+IF(ISBLANK(INDIRECT("A9")), 0, INDIRECT(INDIRECT("A9")&amp;"!"&amp;'Технический лист'!G248&amp;'Технический лист'!J6))+IF(ISBLANK(INDIRECT("A10")), 0, INDIRECT(INDIRECT("A10")&amp;"!"&amp;'Технический лист'!G248&amp;'Технический лист'!J6))+IF(ISBLANK(INDIRECT("A11")), 0, INDIRECT(INDIRECT("A11")&amp;"!"&amp;'Технический лист'!G248&amp;'Технический лист'!J6))+IF(ISBLANK(INDIRECT("A12")), 0, INDIRECT(INDIRECT("A12")&amp;"!"&amp;'Технический лист'!G248&amp;'Технический лист'!J6))</f>
        <v>0</v>
      </c>
      <c r="H15" s="51">
        <f>IF(ISBLANK(INDIRECT("A3")), 0, INDIRECT(INDIRECT("A3")&amp;"!"&amp;'Технический лист'!H248&amp;'Технический лист'!K6))+IF(ISBLANK(INDIRECT("A4")), 0, INDIRECT(INDIRECT("A4")&amp;"!"&amp;'Технический лист'!H248&amp;'Технический лист'!K6))+IF(ISBLANK(INDIRECT("A5")), 0, INDIRECT(INDIRECT("A5")&amp;"!"&amp;'Технический лист'!H248&amp;'Технический лист'!K6))+IF(ISBLANK(INDIRECT("A6")), 0, INDIRECT(INDIRECT("A6")&amp;"!"&amp;'Технический лист'!H248&amp;'Технический лист'!K6))+IF(ISBLANK(INDIRECT("A7")), 0, INDIRECT(INDIRECT("A7")&amp;"!"&amp;'Технический лист'!H248&amp;'Технический лист'!K6))+IF(ISBLANK(INDIRECT("A8")), 0, INDIRECT(INDIRECT("A8")&amp;"!"&amp;'Технический лист'!H248&amp;'Технический лист'!K6))+IF(ISBLANK(INDIRECT("A9")), 0, INDIRECT(INDIRECT("A9")&amp;"!"&amp;'Технический лист'!H248&amp;'Технический лист'!K6))+IF(ISBLANK(INDIRECT("A10")), 0, INDIRECT(INDIRECT("A10")&amp;"!"&amp;'Технический лист'!H248&amp;'Технический лист'!K6))+IF(ISBLANK(INDIRECT("A11")), 0, INDIRECT(INDIRECT("A11")&amp;"!"&amp;'Технический лист'!H248&amp;'Технический лист'!K6))+IF(ISBLANK(INDIRECT("A12")), 0, INDIRECT(INDIRECT("A12")&amp;"!"&amp;'Технический лист'!H248&amp;'Технический лист'!K6))</f>
        <v>0</v>
      </c>
      <c r="I15" s="51">
        <f>IF(ISBLANK(INDIRECT("A3")), 0, INDIRECT(INDIRECT("A3")&amp;"!"&amp;'Технический лист'!I248&amp;'Технический лист'!L6))+IF(ISBLANK(INDIRECT("A4")), 0, INDIRECT(INDIRECT("A4")&amp;"!"&amp;'Технический лист'!I248&amp;'Технический лист'!L6))+IF(ISBLANK(INDIRECT("A5")), 0, INDIRECT(INDIRECT("A5")&amp;"!"&amp;'Технический лист'!I248&amp;'Технический лист'!L6))+IF(ISBLANK(INDIRECT("A6")), 0, INDIRECT(INDIRECT("A6")&amp;"!"&amp;'Технический лист'!I248&amp;'Технический лист'!L6))+IF(ISBLANK(INDIRECT("A7")), 0, INDIRECT(INDIRECT("A7")&amp;"!"&amp;'Технический лист'!I248&amp;'Технический лист'!L6))+IF(ISBLANK(INDIRECT("A8")), 0, INDIRECT(INDIRECT("A8")&amp;"!"&amp;'Технический лист'!I248&amp;'Технический лист'!L6))+IF(ISBLANK(INDIRECT("A9")), 0, INDIRECT(INDIRECT("A9")&amp;"!"&amp;'Технический лист'!I248&amp;'Технический лист'!L6))+IF(ISBLANK(INDIRECT("A10")), 0, INDIRECT(INDIRECT("A10")&amp;"!"&amp;'Технический лист'!I248&amp;'Технический лист'!L6))+IF(ISBLANK(INDIRECT("A11")), 0, INDIRECT(INDIRECT("A11")&amp;"!"&amp;'Технический лист'!I248&amp;'Технический лист'!L6))+IF(ISBLANK(INDIRECT("A12")), 0, INDIRECT(INDIRECT("A12")&amp;"!"&amp;'Технический лист'!I248&amp;'Технический лист'!L6))</f>
        <v>20000</v>
      </c>
      <c r="J15" s="51">
        <f>IF(ISBLANK(INDIRECT("A3")), 0, INDIRECT(INDIRECT("A3")&amp;"!"&amp;'Технический лист'!J248&amp;'Технический лист'!M6))+IF(ISBLANK(INDIRECT("A4")), 0, INDIRECT(INDIRECT("A4")&amp;"!"&amp;'Технический лист'!J248&amp;'Технический лист'!M6))+IF(ISBLANK(INDIRECT("A5")), 0, INDIRECT(INDIRECT("A5")&amp;"!"&amp;'Технический лист'!J248&amp;'Технический лист'!M6))+IF(ISBLANK(INDIRECT("A6")), 0, INDIRECT(INDIRECT("A6")&amp;"!"&amp;'Технический лист'!J248&amp;'Технический лист'!M6))+IF(ISBLANK(INDIRECT("A7")), 0, INDIRECT(INDIRECT("A7")&amp;"!"&amp;'Технический лист'!J248&amp;'Технический лист'!M6))+IF(ISBLANK(INDIRECT("A8")), 0, INDIRECT(INDIRECT("A8")&amp;"!"&amp;'Технический лист'!J248&amp;'Технический лист'!M6))+IF(ISBLANK(INDIRECT("A9")), 0, INDIRECT(INDIRECT("A9")&amp;"!"&amp;'Технический лист'!J248&amp;'Технический лист'!M6))+IF(ISBLANK(INDIRECT("A10")), 0, INDIRECT(INDIRECT("A10")&amp;"!"&amp;'Технический лист'!J248&amp;'Технический лист'!M6))+IF(ISBLANK(INDIRECT("A11")), 0, INDIRECT(INDIRECT("A11")&amp;"!"&amp;'Технический лист'!J248&amp;'Технический лист'!M6))+IF(ISBLANK(INDIRECT("A12")), 0, INDIRECT(INDIRECT("A12")&amp;"!"&amp;'Технический лист'!J248&amp;'Технический лист'!M6))</f>
        <v>0</v>
      </c>
      <c r="K15" s="51">
        <f>IF(ISBLANK(INDIRECT("A3")), 0, INDIRECT(INDIRECT("A3")&amp;"!"&amp;'Технический лист'!K248&amp;'Технический лист'!N6))+IF(ISBLANK(INDIRECT("A4")), 0, INDIRECT(INDIRECT("A4")&amp;"!"&amp;'Технический лист'!K248&amp;'Технический лист'!N6))+IF(ISBLANK(INDIRECT("A5")), 0, INDIRECT(INDIRECT("A5")&amp;"!"&amp;'Технический лист'!K248&amp;'Технический лист'!N6))+IF(ISBLANK(INDIRECT("A6")), 0, INDIRECT(INDIRECT("A6")&amp;"!"&amp;'Технический лист'!K248&amp;'Технический лист'!N6))+IF(ISBLANK(INDIRECT("A7")), 0, INDIRECT(INDIRECT("A7")&amp;"!"&amp;'Технический лист'!K248&amp;'Технический лист'!N6))+IF(ISBLANK(INDIRECT("A8")), 0, INDIRECT(INDIRECT("A8")&amp;"!"&amp;'Технический лист'!K248&amp;'Технический лист'!N6))+IF(ISBLANK(INDIRECT("A9")), 0, INDIRECT(INDIRECT("A9")&amp;"!"&amp;'Технический лист'!K248&amp;'Технический лист'!N6))+IF(ISBLANK(INDIRECT("A10")), 0, INDIRECT(INDIRECT("A10")&amp;"!"&amp;'Технический лист'!K248&amp;'Технический лист'!N6))+IF(ISBLANK(INDIRECT("A11")), 0, INDIRECT(INDIRECT("A11")&amp;"!"&amp;'Технический лист'!K248&amp;'Технический лист'!N6))+IF(ISBLANK(INDIRECT("A12")), 0, INDIRECT(INDIRECT("A12")&amp;"!"&amp;'Технический лист'!K248&amp;'Технический лист'!N6))</f>
        <v>0</v>
      </c>
      <c r="L15" s="51">
        <f>IF(ISBLANK(INDIRECT("A3")), 0, INDIRECT(INDIRECT("A3")&amp;"!"&amp;'Технический лист'!L248&amp;'Технический лист'!O6))+IF(ISBLANK(INDIRECT("A4")), 0, INDIRECT(INDIRECT("A4")&amp;"!"&amp;'Технический лист'!L248&amp;'Технический лист'!O6))+IF(ISBLANK(INDIRECT("A5")), 0, INDIRECT(INDIRECT("A5")&amp;"!"&amp;'Технический лист'!L248&amp;'Технический лист'!O6))+IF(ISBLANK(INDIRECT("A6")), 0, INDIRECT(INDIRECT("A6")&amp;"!"&amp;'Технический лист'!L248&amp;'Технический лист'!O6))+IF(ISBLANK(INDIRECT("A7")), 0, INDIRECT(INDIRECT("A7")&amp;"!"&amp;'Технический лист'!L248&amp;'Технический лист'!O6))+IF(ISBLANK(INDIRECT("A8")), 0, INDIRECT(INDIRECT("A8")&amp;"!"&amp;'Технический лист'!L248&amp;'Технический лист'!O6))+IF(ISBLANK(INDIRECT("A9")), 0, INDIRECT(INDIRECT("A9")&amp;"!"&amp;'Технический лист'!L248&amp;'Технический лист'!O6))+IF(ISBLANK(INDIRECT("A10")), 0, INDIRECT(INDIRECT("A10")&amp;"!"&amp;'Технический лист'!L248&amp;'Технический лист'!O6))+IF(ISBLANK(INDIRECT("A11")), 0, INDIRECT(INDIRECT("A11")&amp;"!"&amp;'Технический лист'!L248&amp;'Технический лист'!O6))+IF(ISBLANK(INDIRECT("A12")), 0, INDIRECT(INDIRECT("A12")&amp;"!"&amp;'Технический лист'!L248&amp;'Технический лист'!O6))</f>
        <v>0</v>
      </c>
      <c r="M15" s="53">
        <f>IF(ISBLANK(INDIRECT("A3")), 0, INDIRECT(INDIRECT("A3")&amp;"!"&amp;'Технический лист'!M248&amp;'Технический лист'!P6))+IF(ISBLANK(INDIRECT("A4")), 0, INDIRECT(INDIRECT("A4")&amp;"!"&amp;'Технический лист'!M248&amp;'Технический лист'!P6))+IF(ISBLANK(INDIRECT("A5")), 0, INDIRECT(INDIRECT("A5")&amp;"!"&amp;'Технический лист'!M248&amp;'Технический лист'!P6))+IF(ISBLANK(INDIRECT("A6")), 0, INDIRECT(INDIRECT("A6")&amp;"!"&amp;'Технический лист'!M248&amp;'Технический лист'!P6))+IF(ISBLANK(INDIRECT("A7")), 0, INDIRECT(INDIRECT("A7")&amp;"!"&amp;'Технический лист'!M248&amp;'Технический лист'!P6))+IF(ISBLANK(INDIRECT("A8")), 0, INDIRECT(INDIRECT("A8")&amp;"!"&amp;'Технический лист'!M248&amp;'Технический лист'!P6))+IF(ISBLANK(INDIRECT("A9")), 0, INDIRECT(INDIRECT("A9")&amp;"!"&amp;'Технический лист'!M248&amp;'Технический лист'!P6))+IF(ISBLANK(INDIRECT("A10")), 0, INDIRECT(INDIRECT("A10")&amp;"!"&amp;'Технический лист'!M248&amp;'Технический лист'!P6))+IF(ISBLANK(INDIRECT("A11")), 0, INDIRECT(INDIRECT("A11")&amp;"!"&amp;'Технический лист'!M248&amp;'Технический лист'!P6))+IF(ISBLANK(INDIRECT("A12")), 0, INDIRECT(INDIRECT("A12")&amp;"!"&amp;'Технический лист'!M248&amp;'Технический лист'!P6))</f>
        <v>0</v>
      </c>
    </row>
    <row r="16">
      <c r="A16" s="66" t="str">
        <f>IFERROR(__xludf.DUMMYFUNCTION("""COMPUTED_VALUE"""),"Закупка товара")</f>
        <v>Закупка товара</v>
      </c>
      <c r="B16" s="51">
        <f>IF(ISBLANK(INDIRECT("A3")), 0, INDIRECT(INDIRECT("A3")&amp;"!"&amp;'Технический лист'!B249&amp;'Технический лист'!E7))+IF(ISBLANK(INDIRECT("A4")), 0, INDIRECT(INDIRECT("A4")&amp;"!"&amp;'Технический лист'!B249&amp;'Технический лист'!E7))+IF(ISBLANK(INDIRECT("A5")), 0, INDIRECT(INDIRECT("A5")&amp;"!"&amp;'Технический лист'!B249&amp;'Технический лист'!E7))+IF(ISBLANK(INDIRECT("A6")), 0, INDIRECT(INDIRECT("A6")&amp;"!"&amp;'Технический лист'!B249&amp;'Технический лист'!E7))+IF(ISBLANK(INDIRECT("A7")), 0, INDIRECT(INDIRECT("A7")&amp;"!"&amp;'Технический лист'!B249&amp;'Технический лист'!E7))+IF(ISBLANK(INDIRECT("A8")), 0, INDIRECT(INDIRECT("A8")&amp;"!"&amp;'Технический лист'!B249&amp;'Технический лист'!E7))+IF(ISBLANK(INDIRECT("A9")), 0, INDIRECT(INDIRECT("A9")&amp;"!"&amp;'Технический лист'!B249&amp;'Технический лист'!E7))+IF(ISBLANK(INDIRECT("A10")), 0, INDIRECT(INDIRECT("A10")&amp;"!"&amp;'Технический лист'!B249&amp;'Технический лист'!E7))+IF(ISBLANK(INDIRECT("A11")), 0, INDIRECT(INDIRECT("A11")&amp;"!"&amp;'Технический лист'!B249&amp;'Технический лист'!E7))+IF(ISBLANK(INDIRECT("A12")), 0, INDIRECT(INDIRECT("A12")&amp;"!"&amp;'Технический лист'!B249&amp;'Технический лист'!E7))</f>
        <v>0</v>
      </c>
      <c r="C16" s="51">
        <f>IF(ISBLANK(INDIRECT("A3")), 0, INDIRECT(INDIRECT("A3")&amp;"!"&amp;'Технический лист'!C249&amp;'Технический лист'!F7))+IF(ISBLANK(INDIRECT("A4")), 0, INDIRECT(INDIRECT("A4")&amp;"!"&amp;'Технический лист'!C249&amp;'Технический лист'!F7))+IF(ISBLANK(INDIRECT("A5")), 0, INDIRECT(INDIRECT("A5")&amp;"!"&amp;'Технический лист'!C249&amp;'Технический лист'!F7))+IF(ISBLANK(INDIRECT("A6")), 0, INDIRECT(INDIRECT("A6")&amp;"!"&amp;'Технический лист'!C249&amp;'Технический лист'!F7))+IF(ISBLANK(INDIRECT("A7")), 0, INDIRECT(INDIRECT("A7")&amp;"!"&amp;'Технический лист'!C249&amp;'Технический лист'!F7))+IF(ISBLANK(INDIRECT("A8")), 0, INDIRECT(INDIRECT("A8")&amp;"!"&amp;'Технический лист'!C249&amp;'Технический лист'!F7))+IF(ISBLANK(INDIRECT("A9")), 0, INDIRECT(INDIRECT("A9")&amp;"!"&amp;'Технический лист'!C249&amp;'Технический лист'!F7))+IF(ISBLANK(INDIRECT("A10")), 0, INDIRECT(INDIRECT("A10")&amp;"!"&amp;'Технический лист'!C249&amp;'Технический лист'!F7))+IF(ISBLANK(INDIRECT("A11")), 0, INDIRECT(INDIRECT("A11")&amp;"!"&amp;'Технический лист'!C249&amp;'Технический лист'!F7))+IF(ISBLANK(INDIRECT("A12")), 0, INDIRECT(INDIRECT("A12")&amp;"!"&amp;'Технический лист'!C249&amp;'Технический лист'!F7))</f>
        <v>0</v>
      </c>
      <c r="D16" s="51">
        <f>IF(ISBLANK(INDIRECT("A3")), 0, INDIRECT(INDIRECT("A3")&amp;"!"&amp;'Технический лист'!D249&amp;'Технический лист'!G7))+IF(ISBLANK(INDIRECT("A4")), 0, INDIRECT(INDIRECT("A4")&amp;"!"&amp;'Технический лист'!D249&amp;'Технический лист'!G7))+IF(ISBLANK(INDIRECT("A5")), 0, INDIRECT(INDIRECT("A5")&amp;"!"&amp;'Технический лист'!D249&amp;'Технический лист'!G7))+IF(ISBLANK(INDIRECT("A6")), 0, INDIRECT(INDIRECT("A6")&amp;"!"&amp;'Технический лист'!D249&amp;'Технический лист'!G7))+IF(ISBLANK(INDIRECT("A7")), 0, INDIRECT(INDIRECT("A7")&amp;"!"&amp;'Технический лист'!D249&amp;'Технический лист'!G7))+IF(ISBLANK(INDIRECT("A8")), 0, INDIRECT(INDIRECT("A8")&amp;"!"&amp;'Технический лист'!D249&amp;'Технический лист'!G7))+IF(ISBLANK(INDIRECT("A9")), 0, INDIRECT(INDIRECT("A9")&amp;"!"&amp;'Технический лист'!D249&amp;'Технический лист'!G7))+IF(ISBLANK(INDIRECT("A10")), 0, INDIRECT(INDIRECT("A10")&amp;"!"&amp;'Технический лист'!D249&amp;'Технический лист'!G7))+IF(ISBLANK(INDIRECT("A11")), 0, INDIRECT(INDIRECT("A11")&amp;"!"&amp;'Технический лист'!D249&amp;'Технический лист'!G7))+IF(ISBLANK(INDIRECT("A12")), 0, INDIRECT(INDIRECT("A12")&amp;"!"&amp;'Технический лист'!D249&amp;'Технический лист'!G7))</f>
        <v>0</v>
      </c>
      <c r="E16" s="51">
        <f>IF(ISBLANK(INDIRECT("A3")), 0, INDIRECT(INDIRECT("A3")&amp;"!"&amp;'Технический лист'!E249&amp;'Технический лист'!H7))+IF(ISBLANK(INDIRECT("A4")), 0, INDIRECT(INDIRECT("A4")&amp;"!"&amp;'Технический лист'!E249&amp;'Технический лист'!H7))+IF(ISBLANK(INDIRECT("A5")), 0, INDIRECT(INDIRECT("A5")&amp;"!"&amp;'Технический лист'!E249&amp;'Технический лист'!H7))+IF(ISBLANK(INDIRECT("A6")), 0, INDIRECT(INDIRECT("A6")&amp;"!"&amp;'Технический лист'!E249&amp;'Технический лист'!H7))+IF(ISBLANK(INDIRECT("A7")), 0, INDIRECT(INDIRECT("A7")&amp;"!"&amp;'Технический лист'!E249&amp;'Технический лист'!H7))+IF(ISBLANK(INDIRECT("A8")), 0, INDIRECT(INDIRECT("A8")&amp;"!"&amp;'Технический лист'!E249&amp;'Технический лист'!H7))+IF(ISBLANK(INDIRECT("A9")), 0, INDIRECT(INDIRECT("A9")&amp;"!"&amp;'Технический лист'!E249&amp;'Технический лист'!H7))+IF(ISBLANK(INDIRECT("A10")), 0, INDIRECT(INDIRECT("A10")&amp;"!"&amp;'Технический лист'!E249&amp;'Технический лист'!H7))+IF(ISBLANK(INDIRECT("A11")), 0, INDIRECT(INDIRECT("A11")&amp;"!"&amp;'Технический лист'!E249&amp;'Технический лист'!H7))+IF(ISBLANK(INDIRECT("A12")), 0, INDIRECT(INDIRECT("A12")&amp;"!"&amp;'Технический лист'!E249&amp;'Технический лист'!H7))</f>
        <v>0</v>
      </c>
      <c r="F16" s="51">
        <f>IF(ISBLANK(INDIRECT("A3")), 0, INDIRECT(INDIRECT("A3")&amp;"!"&amp;'Технический лист'!F249&amp;'Технический лист'!I7))+IF(ISBLANK(INDIRECT("A4")), 0, INDIRECT(INDIRECT("A4")&amp;"!"&amp;'Технический лист'!F249&amp;'Технический лист'!I7))+IF(ISBLANK(INDIRECT("A5")), 0, INDIRECT(INDIRECT("A5")&amp;"!"&amp;'Технический лист'!F249&amp;'Технический лист'!I7))+IF(ISBLANK(INDIRECT("A6")), 0, INDIRECT(INDIRECT("A6")&amp;"!"&amp;'Технический лист'!F249&amp;'Технический лист'!I7))+IF(ISBLANK(INDIRECT("A7")), 0, INDIRECT(INDIRECT("A7")&amp;"!"&amp;'Технический лист'!F249&amp;'Технический лист'!I7))+IF(ISBLANK(INDIRECT("A8")), 0, INDIRECT(INDIRECT("A8")&amp;"!"&amp;'Технический лист'!F249&amp;'Технический лист'!I7))+IF(ISBLANK(INDIRECT("A9")), 0, INDIRECT(INDIRECT("A9")&amp;"!"&amp;'Технический лист'!F249&amp;'Технический лист'!I7))+IF(ISBLANK(INDIRECT("A10")), 0, INDIRECT(INDIRECT("A10")&amp;"!"&amp;'Технический лист'!F249&amp;'Технический лист'!I7))+IF(ISBLANK(INDIRECT("A11")), 0, INDIRECT(INDIRECT("A11")&amp;"!"&amp;'Технический лист'!F249&amp;'Технический лист'!I7))+IF(ISBLANK(INDIRECT("A12")), 0, INDIRECT(INDIRECT("A12")&amp;"!"&amp;'Технический лист'!F249&amp;'Технический лист'!I7))</f>
        <v>0</v>
      </c>
      <c r="G16" s="51">
        <f>IF(ISBLANK(INDIRECT("A3")), 0, INDIRECT(INDIRECT("A3")&amp;"!"&amp;'Технический лист'!G249&amp;'Технический лист'!J7))+IF(ISBLANK(INDIRECT("A4")), 0, INDIRECT(INDIRECT("A4")&amp;"!"&amp;'Технический лист'!G249&amp;'Технический лист'!J7))+IF(ISBLANK(INDIRECT("A5")), 0, INDIRECT(INDIRECT("A5")&amp;"!"&amp;'Технический лист'!G249&amp;'Технический лист'!J7))+IF(ISBLANK(INDIRECT("A6")), 0, INDIRECT(INDIRECT("A6")&amp;"!"&amp;'Технический лист'!G249&amp;'Технический лист'!J7))+IF(ISBLANK(INDIRECT("A7")), 0, INDIRECT(INDIRECT("A7")&amp;"!"&amp;'Технический лист'!G249&amp;'Технический лист'!J7))+IF(ISBLANK(INDIRECT("A8")), 0, INDIRECT(INDIRECT("A8")&amp;"!"&amp;'Технический лист'!G249&amp;'Технический лист'!J7))+IF(ISBLANK(INDIRECT("A9")), 0, INDIRECT(INDIRECT("A9")&amp;"!"&amp;'Технический лист'!G249&amp;'Технический лист'!J7))+IF(ISBLANK(INDIRECT("A10")), 0, INDIRECT(INDIRECT("A10")&amp;"!"&amp;'Технический лист'!G249&amp;'Технический лист'!J7))+IF(ISBLANK(INDIRECT("A11")), 0, INDIRECT(INDIRECT("A11")&amp;"!"&amp;'Технический лист'!G249&amp;'Технический лист'!J7))+IF(ISBLANK(INDIRECT("A12")), 0, INDIRECT(INDIRECT("A12")&amp;"!"&amp;'Технический лист'!G249&amp;'Технический лист'!J7))</f>
        <v>0</v>
      </c>
      <c r="H16" s="51">
        <f>IF(ISBLANK(INDIRECT("A3")), 0, INDIRECT(INDIRECT("A3")&amp;"!"&amp;'Технический лист'!H249&amp;'Технический лист'!K7))+IF(ISBLANK(INDIRECT("A4")), 0, INDIRECT(INDIRECT("A4")&amp;"!"&amp;'Технический лист'!H249&amp;'Технический лист'!K7))+IF(ISBLANK(INDIRECT("A5")), 0, INDIRECT(INDIRECT("A5")&amp;"!"&amp;'Технический лист'!H249&amp;'Технический лист'!K7))+IF(ISBLANK(INDIRECT("A6")), 0, INDIRECT(INDIRECT("A6")&amp;"!"&amp;'Технический лист'!H249&amp;'Технический лист'!K7))+IF(ISBLANK(INDIRECT("A7")), 0, INDIRECT(INDIRECT("A7")&amp;"!"&amp;'Технический лист'!H249&amp;'Технический лист'!K7))+IF(ISBLANK(INDIRECT("A8")), 0, INDIRECT(INDIRECT("A8")&amp;"!"&amp;'Технический лист'!H249&amp;'Технический лист'!K7))+IF(ISBLANK(INDIRECT("A9")), 0, INDIRECT(INDIRECT("A9")&amp;"!"&amp;'Технический лист'!H249&amp;'Технический лист'!K7))+IF(ISBLANK(INDIRECT("A10")), 0, INDIRECT(INDIRECT("A10")&amp;"!"&amp;'Технический лист'!H249&amp;'Технический лист'!K7))+IF(ISBLANK(INDIRECT("A11")), 0, INDIRECT(INDIRECT("A11")&amp;"!"&amp;'Технический лист'!H249&amp;'Технический лист'!K7))+IF(ISBLANK(INDIRECT("A12")), 0, INDIRECT(INDIRECT("A12")&amp;"!"&amp;'Технический лист'!H249&amp;'Технический лист'!K7))</f>
        <v>0</v>
      </c>
      <c r="I16" s="51">
        <f>IF(ISBLANK(INDIRECT("A3")), 0, INDIRECT(INDIRECT("A3")&amp;"!"&amp;'Технический лист'!I249&amp;'Технический лист'!L7))+IF(ISBLANK(INDIRECT("A4")), 0, INDIRECT(INDIRECT("A4")&amp;"!"&amp;'Технический лист'!I249&amp;'Технический лист'!L7))+IF(ISBLANK(INDIRECT("A5")), 0, INDIRECT(INDIRECT("A5")&amp;"!"&amp;'Технический лист'!I249&amp;'Технический лист'!L7))+IF(ISBLANK(INDIRECT("A6")), 0, INDIRECT(INDIRECT("A6")&amp;"!"&amp;'Технический лист'!I249&amp;'Технический лист'!L7))+IF(ISBLANK(INDIRECT("A7")), 0, INDIRECT(INDIRECT("A7")&amp;"!"&amp;'Технический лист'!I249&amp;'Технический лист'!L7))+IF(ISBLANK(INDIRECT("A8")), 0, INDIRECT(INDIRECT("A8")&amp;"!"&amp;'Технический лист'!I249&amp;'Технический лист'!L7))+IF(ISBLANK(INDIRECT("A9")), 0, INDIRECT(INDIRECT("A9")&amp;"!"&amp;'Технический лист'!I249&amp;'Технический лист'!L7))+IF(ISBLANK(INDIRECT("A10")), 0, INDIRECT(INDIRECT("A10")&amp;"!"&amp;'Технический лист'!I249&amp;'Технический лист'!L7))+IF(ISBLANK(INDIRECT("A11")), 0, INDIRECT(INDIRECT("A11")&amp;"!"&amp;'Технический лист'!I249&amp;'Технический лист'!L7))+IF(ISBLANK(INDIRECT("A12")), 0, INDIRECT(INDIRECT("A12")&amp;"!"&amp;'Технический лист'!I249&amp;'Технический лист'!L7))</f>
        <v>0</v>
      </c>
      <c r="J16" s="51">
        <f>IF(ISBLANK(INDIRECT("A3")), 0, INDIRECT(INDIRECT("A3")&amp;"!"&amp;'Технический лист'!J249&amp;'Технический лист'!M7))+IF(ISBLANK(INDIRECT("A4")), 0, INDIRECT(INDIRECT("A4")&amp;"!"&amp;'Технический лист'!J249&amp;'Технический лист'!M7))+IF(ISBLANK(INDIRECT("A5")), 0, INDIRECT(INDIRECT("A5")&amp;"!"&amp;'Технический лист'!J249&amp;'Технический лист'!M7))+IF(ISBLANK(INDIRECT("A6")), 0, INDIRECT(INDIRECT("A6")&amp;"!"&amp;'Технический лист'!J249&amp;'Технический лист'!M7))+IF(ISBLANK(INDIRECT("A7")), 0, INDIRECT(INDIRECT("A7")&amp;"!"&amp;'Технический лист'!J249&amp;'Технический лист'!M7))+IF(ISBLANK(INDIRECT("A8")), 0, INDIRECT(INDIRECT("A8")&amp;"!"&amp;'Технический лист'!J249&amp;'Технический лист'!M7))+IF(ISBLANK(INDIRECT("A9")), 0, INDIRECT(INDIRECT("A9")&amp;"!"&amp;'Технический лист'!J249&amp;'Технический лист'!M7))+IF(ISBLANK(INDIRECT("A10")), 0, INDIRECT(INDIRECT("A10")&amp;"!"&amp;'Технический лист'!J249&amp;'Технический лист'!M7))+IF(ISBLANK(INDIRECT("A11")), 0, INDIRECT(INDIRECT("A11")&amp;"!"&amp;'Технический лист'!J249&amp;'Технический лист'!M7))+IF(ISBLANK(INDIRECT("A12")), 0, INDIRECT(INDIRECT("A12")&amp;"!"&amp;'Технический лист'!J249&amp;'Технический лист'!M7))</f>
        <v>0</v>
      </c>
      <c r="K16" s="51">
        <f>IF(ISBLANK(INDIRECT("A3")), 0, INDIRECT(INDIRECT("A3")&amp;"!"&amp;'Технический лист'!K249&amp;'Технический лист'!N7))+IF(ISBLANK(INDIRECT("A4")), 0, INDIRECT(INDIRECT("A4")&amp;"!"&amp;'Технический лист'!K249&amp;'Технический лист'!N7))+IF(ISBLANK(INDIRECT("A5")), 0, INDIRECT(INDIRECT("A5")&amp;"!"&amp;'Технический лист'!K249&amp;'Технический лист'!N7))+IF(ISBLANK(INDIRECT("A6")), 0, INDIRECT(INDIRECT("A6")&amp;"!"&amp;'Технический лист'!K249&amp;'Технический лист'!N7))+IF(ISBLANK(INDIRECT("A7")), 0, INDIRECT(INDIRECT("A7")&amp;"!"&amp;'Технический лист'!K249&amp;'Технический лист'!N7))+IF(ISBLANK(INDIRECT("A8")), 0, INDIRECT(INDIRECT("A8")&amp;"!"&amp;'Технический лист'!K249&amp;'Технический лист'!N7))+IF(ISBLANK(INDIRECT("A9")), 0, INDIRECT(INDIRECT("A9")&amp;"!"&amp;'Технический лист'!K249&amp;'Технический лист'!N7))+IF(ISBLANK(INDIRECT("A10")), 0, INDIRECT(INDIRECT("A10")&amp;"!"&amp;'Технический лист'!K249&amp;'Технический лист'!N7))+IF(ISBLANK(INDIRECT("A11")), 0, INDIRECT(INDIRECT("A11")&amp;"!"&amp;'Технический лист'!K249&amp;'Технический лист'!N7))+IF(ISBLANK(INDIRECT("A12")), 0, INDIRECT(INDIRECT("A12")&amp;"!"&amp;'Технический лист'!K249&amp;'Технический лист'!N7))</f>
        <v>0</v>
      </c>
      <c r="L16" s="51">
        <f>IF(ISBLANK(INDIRECT("A3")), 0, INDIRECT(INDIRECT("A3")&amp;"!"&amp;'Технический лист'!L249&amp;'Технический лист'!O7))+IF(ISBLANK(INDIRECT("A4")), 0, INDIRECT(INDIRECT("A4")&amp;"!"&amp;'Технический лист'!L249&amp;'Технический лист'!O7))+IF(ISBLANK(INDIRECT("A5")), 0, INDIRECT(INDIRECT("A5")&amp;"!"&amp;'Технический лист'!L249&amp;'Технический лист'!O7))+IF(ISBLANK(INDIRECT("A6")), 0, INDIRECT(INDIRECT("A6")&amp;"!"&amp;'Технический лист'!L249&amp;'Технический лист'!O7))+IF(ISBLANK(INDIRECT("A7")), 0, INDIRECT(INDIRECT("A7")&amp;"!"&amp;'Технический лист'!L249&amp;'Технический лист'!O7))+IF(ISBLANK(INDIRECT("A8")), 0, INDIRECT(INDIRECT("A8")&amp;"!"&amp;'Технический лист'!L249&amp;'Технический лист'!O7))+IF(ISBLANK(INDIRECT("A9")), 0, INDIRECT(INDIRECT("A9")&amp;"!"&amp;'Технический лист'!L249&amp;'Технический лист'!O7))+IF(ISBLANK(INDIRECT("A10")), 0, INDIRECT(INDIRECT("A10")&amp;"!"&amp;'Технический лист'!L249&amp;'Технический лист'!O7))+IF(ISBLANK(INDIRECT("A11")), 0, INDIRECT(INDIRECT("A11")&amp;"!"&amp;'Технический лист'!L249&amp;'Технический лист'!O7))+IF(ISBLANK(INDIRECT("A12")), 0, INDIRECT(INDIRECT("A12")&amp;"!"&amp;'Технический лист'!L249&amp;'Технический лист'!O7))</f>
        <v>0</v>
      </c>
      <c r="M16" s="53">
        <f>IF(ISBLANK(INDIRECT("A3")), 0, INDIRECT(INDIRECT("A3")&amp;"!"&amp;'Технический лист'!M249&amp;'Технический лист'!P7))+IF(ISBLANK(INDIRECT("A4")), 0, INDIRECT(INDIRECT("A4")&amp;"!"&amp;'Технический лист'!M249&amp;'Технический лист'!P7))+IF(ISBLANK(INDIRECT("A5")), 0, INDIRECT(INDIRECT("A5")&amp;"!"&amp;'Технический лист'!M249&amp;'Технический лист'!P7))+IF(ISBLANK(INDIRECT("A6")), 0, INDIRECT(INDIRECT("A6")&amp;"!"&amp;'Технический лист'!M249&amp;'Технический лист'!P7))+IF(ISBLANK(INDIRECT("A7")), 0, INDIRECT(INDIRECT("A7")&amp;"!"&amp;'Технический лист'!M249&amp;'Технический лист'!P7))+IF(ISBLANK(INDIRECT("A8")), 0, INDIRECT(INDIRECT("A8")&amp;"!"&amp;'Технический лист'!M249&amp;'Технический лист'!P7))+IF(ISBLANK(INDIRECT("A9")), 0, INDIRECT(INDIRECT("A9")&amp;"!"&amp;'Технический лист'!M249&amp;'Технический лист'!P7))+IF(ISBLANK(INDIRECT("A10")), 0, INDIRECT(INDIRECT("A10")&amp;"!"&amp;'Технический лист'!M249&amp;'Технический лист'!P7))+IF(ISBLANK(INDIRECT("A11")), 0, INDIRECT(INDIRECT("A11")&amp;"!"&amp;'Технический лист'!M249&amp;'Технический лист'!P7))+IF(ISBLANK(INDIRECT("A12")), 0, INDIRECT(INDIRECT("A12")&amp;"!"&amp;'Технический лист'!M249&amp;'Технический лист'!P7))</f>
        <v>0</v>
      </c>
    </row>
    <row r="17">
      <c r="A17" s="66" t="str">
        <f>IFERROR(__xludf.DUMMYFUNCTION("""COMPUTED_VALUE"""),"Таможня")</f>
        <v>Таможня</v>
      </c>
      <c r="B17" s="51">
        <f>IF(ISBLANK(INDIRECT("A3")), 0, INDIRECT(INDIRECT("A3")&amp;"!"&amp;'Технический лист'!B250&amp;'Технический лист'!E8))+IF(ISBLANK(INDIRECT("A4")), 0, INDIRECT(INDIRECT("A4")&amp;"!"&amp;'Технический лист'!B250&amp;'Технический лист'!E8))+IF(ISBLANK(INDIRECT("A5")), 0, INDIRECT(INDIRECT("A5")&amp;"!"&amp;'Технический лист'!B250&amp;'Технический лист'!E8))+IF(ISBLANK(INDIRECT("A6")), 0, INDIRECT(INDIRECT("A6")&amp;"!"&amp;'Технический лист'!B250&amp;'Технический лист'!E8))+IF(ISBLANK(INDIRECT("A7")), 0, INDIRECT(INDIRECT("A7")&amp;"!"&amp;'Технический лист'!B250&amp;'Технический лист'!E8))+IF(ISBLANK(INDIRECT("A8")), 0, INDIRECT(INDIRECT("A8")&amp;"!"&amp;'Технический лист'!B250&amp;'Технический лист'!E8))+IF(ISBLANK(INDIRECT("A9")), 0, INDIRECT(INDIRECT("A9")&amp;"!"&amp;'Технический лист'!B250&amp;'Технический лист'!E8))+IF(ISBLANK(INDIRECT("A10")), 0, INDIRECT(INDIRECT("A10")&amp;"!"&amp;'Технический лист'!B250&amp;'Технический лист'!E8))+IF(ISBLANK(INDIRECT("A11")), 0, INDIRECT(INDIRECT("A11")&amp;"!"&amp;'Технический лист'!B250&amp;'Технический лист'!E8))+IF(ISBLANK(INDIRECT("A12")), 0, INDIRECT(INDIRECT("A12")&amp;"!"&amp;'Технический лист'!B250&amp;'Технический лист'!E8))</f>
        <v>0</v>
      </c>
      <c r="C17" s="51">
        <f>IF(ISBLANK(INDIRECT("A3")), 0, INDIRECT(INDIRECT("A3")&amp;"!"&amp;'Технический лист'!C250&amp;'Технический лист'!F8))+IF(ISBLANK(INDIRECT("A4")), 0, INDIRECT(INDIRECT("A4")&amp;"!"&amp;'Технический лист'!C250&amp;'Технический лист'!F8))+IF(ISBLANK(INDIRECT("A5")), 0, INDIRECT(INDIRECT("A5")&amp;"!"&amp;'Технический лист'!C250&amp;'Технический лист'!F8))+IF(ISBLANK(INDIRECT("A6")), 0, INDIRECT(INDIRECT("A6")&amp;"!"&amp;'Технический лист'!C250&amp;'Технический лист'!F8))+IF(ISBLANK(INDIRECT("A7")), 0, INDIRECT(INDIRECT("A7")&amp;"!"&amp;'Технический лист'!C250&amp;'Технический лист'!F8))+IF(ISBLANK(INDIRECT("A8")), 0, INDIRECT(INDIRECT("A8")&amp;"!"&amp;'Технический лист'!C250&amp;'Технический лист'!F8))+IF(ISBLANK(INDIRECT("A9")), 0, INDIRECT(INDIRECT("A9")&amp;"!"&amp;'Технический лист'!C250&amp;'Технический лист'!F8))+IF(ISBLANK(INDIRECT("A10")), 0, INDIRECT(INDIRECT("A10")&amp;"!"&amp;'Технический лист'!C250&amp;'Технический лист'!F8))+IF(ISBLANK(INDIRECT("A11")), 0, INDIRECT(INDIRECT("A11")&amp;"!"&amp;'Технический лист'!C250&amp;'Технический лист'!F8))+IF(ISBLANK(INDIRECT("A12")), 0, INDIRECT(INDIRECT("A12")&amp;"!"&amp;'Технический лист'!C250&amp;'Технический лист'!F8))</f>
        <v>-10000</v>
      </c>
      <c r="D17" s="51">
        <f>IF(ISBLANK(INDIRECT("A3")), 0, INDIRECT(INDIRECT("A3")&amp;"!"&amp;'Технический лист'!D250&amp;'Технический лист'!G8))+IF(ISBLANK(INDIRECT("A4")), 0, INDIRECT(INDIRECT("A4")&amp;"!"&amp;'Технический лист'!D250&amp;'Технический лист'!G8))+IF(ISBLANK(INDIRECT("A5")), 0, INDIRECT(INDIRECT("A5")&amp;"!"&amp;'Технический лист'!D250&amp;'Технический лист'!G8))+IF(ISBLANK(INDIRECT("A6")), 0, INDIRECT(INDIRECT("A6")&amp;"!"&amp;'Технический лист'!D250&amp;'Технический лист'!G8))+IF(ISBLANK(INDIRECT("A7")), 0, INDIRECT(INDIRECT("A7")&amp;"!"&amp;'Технический лист'!D250&amp;'Технический лист'!G8))+IF(ISBLANK(INDIRECT("A8")), 0, INDIRECT(INDIRECT("A8")&amp;"!"&amp;'Технический лист'!D250&amp;'Технический лист'!G8))+IF(ISBLANK(INDIRECT("A9")), 0, INDIRECT(INDIRECT("A9")&amp;"!"&amp;'Технический лист'!D250&amp;'Технический лист'!G8))+IF(ISBLANK(INDIRECT("A10")), 0, INDIRECT(INDIRECT("A10")&amp;"!"&amp;'Технический лист'!D250&amp;'Технический лист'!G8))+IF(ISBLANK(INDIRECT("A11")), 0, INDIRECT(INDIRECT("A11")&amp;"!"&amp;'Технический лист'!D250&amp;'Технический лист'!G8))+IF(ISBLANK(INDIRECT("A12")), 0, INDIRECT(INDIRECT("A12")&amp;"!"&amp;'Технический лист'!D250&amp;'Технический лист'!G8))</f>
        <v>0</v>
      </c>
      <c r="E17" s="51">
        <f>IF(ISBLANK(INDIRECT("A3")), 0, INDIRECT(INDIRECT("A3")&amp;"!"&amp;'Технический лист'!E250&amp;'Технический лист'!H8))+IF(ISBLANK(INDIRECT("A4")), 0, INDIRECT(INDIRECT("A4")&amp;"!"&amp;'Технический лист'!E250&amp;'Технический лист'!H8))+IF(ISBLANK(INDIRECT("A5")), 0, INDIRECT(INDIRECT("A5")&amp;"!"&amp;'Технический лист'!E250&amp;'Технический лист'!H8))+IF(ISBLANK(INDIRECT("A6")), 0, INDIRECT(INDIRECT("A6")&amp;"!"&amp;'Технический лист'!E250&amp;'Технический лист'!H8))+IF(ISBLANK(INDIRECT("A7")), 0, INDIRECT(INDIRECT("A7")&amp;"!"&amp;'Технический лист'!E250&amp;'Технический лист'!H8))+IF(ISBLANK(INDIRECT("A8")), 0, INDIRECT(INDIRECT("A8")&amp;"!"&amp;'Технический лист'!E250&amp;'Технический лист'!H8))+IF(ISBLANK(INDIRECT("A9")), 0, INDIRECT(INDIRECT("A9")&amp;"!"&amp;'Технический лист'!E250&amp;'Технический лист'!H8))+IF(ISBLANK(INDIRECT("A10")), 0, INDIRECT(INDIRECT("A10")&amp;"!"&amp;'Технический лист'!E250&amp;'Технический лист'!H8))+IF(ISBLANK(INDIRECT("A11")), 0, INDIRECT(INDIRECT("A11")&amp;"!"&amp;'Технический лист'!E250&amp;'Технический лист'!H8))+IF(ISBLANK(INDIRECT("A12")), 0, INDIRECT(INDIRECT("A12")&amp;"!"&amp;'Технический лист'!E250&amp;'Технический лист'!H8))</f>
        <v>0</v>
      </c>
      <c r="F17" s="51">
        <f>IF(ISBLANK(INDIRECT("A3")), 0, INDIRECT(INDIRECT("A3")&amp;"!"&amp;'Технический лист'!F250&amp;'Технический лист'!I8))+IF(ISBLANK(INDIRECT("A4")), 0, INDIRECT(INDIRECT("A4")&amp;"!"&amp;'Технический лист'!F250&amp;'Технический лист'!I8))+IF(ISBLANK(INDIRECT("A5")), 0, INDIRECT(INDIRECT("A5")&amp;"!"&amp;'Технический лист'!F250&amp;'Технический лист'!I8))+IF(ISBLANK(INDIRECT("A6")), 0, INDIRECT(INDIRECT("A6")&amp;"!"&amp;'Технический лист'!F250&amp;'Технический лист'!I8))+IF(ISBLANK(INDIRECT("A7")), 0, INDIRECT(INDIRECT("A7")&amp;"!"&amp;'Технический лист'!F250&amp;'Технический лист'!I8))+IF(ISBLANK(INDIRECT("A8")), 0, INDIRECT(INDIRECT("A8")&amp;"!"&amp;'Технический лист'!F250&amp;'Технический лист'!I8))+IF(ISBLANK(INDIRECT("A9")), 0, INDIRECT(INDIRECT("A9")&amp;"!"&amp;'Технический лист'!F250&amp;'Технический лист'!I8))+IF(ISBLANK(INDIRECT("A10")), 0, INDIRECT(INDIRECT("A10")&amp;"!"&amp;'Технический лист'!F250&amp;'Технический лист'!I8))+IF(ISBLANK(INDIRECT("A11")), 0, INDIRECT(INDIRECT("A11")&amp;"!"&amp;'Технический лист'!F250&amp;'Технический лист'!I8))+IF(ISBLANK(INDIRECT("A12")), 0, INDIRECT(INDIRECT("A12")&amp;"!"&amp;'Технический лист'!F250&amp;'Технический лист'!I8))</f>
        <v>0</v>
      </c>
      <c r="G17" s="51">
        <f>IF(ISBLANK(INDIRECT("A3")), 0, INDIRECT(INDIRECT("A3")&amp;"!"&amp;'Технический лист'!G250&amp;'Технический лист'!J8))+IF(ISBLANK(INDIRECT("A4")), 0, INDIRECT(INDIRECT("A4")&amp;"!"&amp;'Технический лист'!G250&amp;'Технический лист'!J8))+IF(ISBLANK(INDIRECT("A5")), 0, INDIRECT(INDIRECT("A5")&amp;"!"&amp;'Технический лист'!G250&amp;'Технический лист'!J8))+IF(ISBLANK(INDIRECT("A6")), 0, INDIRECT(INDIRECT("A6")&amp;"!"&amp;'Технический лист'!G250&amp;'Технический лист'!J8))+IF(ISBLANK(INDIRECT("A7")), 0, INDIRECT(INDIRECT("A7")&amp;"!"&amp;'Технический лист'!G250&amp;'Технический лист'!J8))+IF(ISBLANK(INDIRECT("A8")), 0, INDIRECT(INDIRECT("A8")&amp;"!"&amp;'Технический лист'!G250&amp;'Технический лист'!J8))+IF(ISBLANK(INDIRECT("A9")), 0, INDIRECT(INDIRECT("A9")&amp;"!"&amp;'Технический лист'!G250&amp;'Технический лист'!J8))+IF(ISBLANK(INDIRECT("A10")), 0, INDIRECT(INDIRECT("A10")&amp;"!"&amp;'Технический лист'!G250&amp;'Технический лист'!J8))+IF(ISBLANK(INDIRECT("A11")), 0, INDIRECT(INDIRECT("A11")&amp;"!"&amp;'Технический лист'!G250&amp;'Технический лист'!J8))+IF(ISBLANK(INDIRECT("A12")), 0, INDIRECT(INDIRECT("A12")&amp;"!"&amp;'Технический лист'!G250&amp;'Технический лист'!J8))</f>
        <v>0</v>
      </c>
      <c r="H17" s="51">
        <f>IF(ISBLANK(INDIRECT("A3")), 0, INDIRECT(INDIRECT("A3")&amp;"!"&amp;'Технический лист'!H250&amp;'Технический лист'!K8))+IF(ISBLANK(INDIRECT("A4")), 0, INDIRECT(INDIRECT("A4")&amp;"!"&amp;'Технический лист'!H250&amp;'Технический лист'!K8))+IF(ISBLANK(INDIRECT("A5")), 0, INDIRECT(INDIRECT("A5")&amp;"!"&amp;'Технический лист'!H250&amp;'Технический лист'!K8))+IF(ISBLANK(INDIRECT("A6")), 0, INDIRECT(INDIRECT("A6")&amp;"!"&amp;'Технический лист'!H250&amp;'Технический лист'!K8))+IF(ISBLANK(INDIRECT("A7")), 0, INDIRECT(INDIRECT("A7")&amp;"!"&amp;'Технический лист'!H250&amp;'Технический лист'!K8))+IF(ISBLANK(INDIRECT("A8")), 0, INDIRECT(INDIRECT("A8")&amp;"!"&amp;'Технический лист'!H250&amp;'Технический лист'!K8))+IF(ISBLANK(INDIRECT("A9")), 0, INDIRECT(INDIRECT("A9")&amp;"!"&amp;'Технический лист'!H250&amp;'Технический лист'!K8))+IF(ISBLANK(INDIRECT("A10")), 0, INDIRECT(INDIRECT("A10")&amp;"!"&amp;'Технический лист'!H250&amp;'Технический лист'!K8))+IF(ISBLANK(INDIRECT("A11")), 0, INDIRECT(INDIRECT("A11")&amp;"!"&amp;'Технический лист'!H250&amp;'Технический лист'!K8))+IF(ISBLANK(INDIRECT("A12")), 0, INDIRECT(INDIRECT("A12")&amp;"!"&amp;'Технический лист'!H250&amp;'Технический лист'!K8))</f>
        <v>0</v>
      </c>
      <c r="I17" s="51">
        <f>IF(ISBLANK(INDIRECT("A3")), 0, INDIRECT(INDIRECT("A3")&amp;"!"&amp;'Технический лист'!I250&amp;'Технический лист'!L8))+IF(ISBLANK(INDIRECT("A4")), 0, INDIRECT(INDIRECT("A4")&amp;"!"&amp;'Технический лист'!I250&amp;'Технический лист'!L8))+IF(ISBLANK(INDIRECT("A5")), 0, INDIRECT(INDIRECT("A5")&amp;"!"&amp;'Технический лист'!I250&amp;'Технический лист'!L8))+IF(ISBLANK(INDIRECT("A6")), 0, INDIRECT(INDIRECT("A6")&amp;"!"&amp;'Технический лист'!I250&amp;'Технический лист'!L8))+IF(ISBLANK(INDIRECT("A7")), 0, INDIRECT(INDIRECT("A7")&amp;"!"&amp;'Технический лист'!I250&amp;'Технический лист'!L8))+IF(ISBLANK(INDIRECT("A8")), 0, INDIRECT(INDIRECT("A8")&amp;"!"&amp;'Технический лист'!I250&amp;'Технический лист'!L8))+IF(ISBLANK(INDIRECT("A9")), 0, INDIRECT(INDIRECT("A9")&amp;"!"&amp;'Технический лист'!I250&amp;'Технический лист'!L8))+IF(ISBLANK(INDIRECT("A10")), 0, INDIRECT(INDIRECT("A10")&amp;"!"&amp;'Технический лист'!I250&amp;'Технический лист'!L8))+IF(ISBLANK(INDIRECT("A11")), 0, INDIRECT(INDIRECT("A11")&amp;"!"&amp;'Технический лист'!I250&amp;'Технический лист'!L8))+IF(ISBLANK(INDIRECT("A12")), 0, INDIRECT(INDIRECT("A12")&amp;"!"&amp;'Технический лист'!I250&amp;'Технический лист'!L8))</f>
        <v>-50000</v>
      </c>
      <c r="J17" s="51">
        <f>IF(ISBLANK(INDIRECT("A3")), 0, INDIRECT(INDIRECT("A3")&amp;"!"&amp;'Технический лист'!J250&amp;'Технический лист'!M8))+IF(ISBLANK(INDIRECT("A4")), 0, INDIRECT(INDIRECT("A4")&amp;"!"&amp;'Технический лист'!J250&amp;'Технический лист'!M8))+IF(ISBLANK(INDIRECT("A5")), 0, INDIRECT(INDIRECT("A5")&amp;"!"&amp;'Технический лист'!J250&amp;'Технический лист'!M8))+IF(ISBLANK(INDIRECT("A6")), 0, INDIRECT(INDIRECT("A6")&amp;"!"&amp;'Технический лист'!J250&amp;'Технический лист'!M8))+IF(ISBLANK(INDIRECT("A7")), 0, INDIRECT(INDIRECT("A7")&amp;"!"&amp;'Технический лист'!J250&amp;'Технический лист'!M8))+IF(ISBLANK(INDIRECT("A8")), 0, INDIRECT(INDIRECT("A8")&amp;"!"&amp;'Технический лист'!J250&amp;'Технический лист'!M8))+IF(ISBLANK(INDIRECT("A9")), 0, INDIRECT(INDIRECT("A9")&amp;"!"&amp;'Технический лист'!J250&amp;'Технический лист'!M8))+IF(ISBLANK(INDIRECT("A10")), 0, INDIRECT(INDIRECT("A10")&amp;"!"&amp;'Технический лист'!J250&amp;'Технический лист'!M8))+IF(ISBLANK(INDIRECT("A11")), 0, INDIRECT(INDIRECT("A11")&amp;"!"&amp;'Технический лист'!J250&amp;'Технический лист'!M8))+IF(ISBLANK(INDIRECT("A12")), 0, INDIRECT(INDIRECT("A12")&amp;"!"&amp;'Технический лист'!J250&amp;'Технический лист'!M8))</f>
        <v>0</v>
      </c>
      <c r="K17" s="51">
        <f>IF(ISBLANK(INDIRECT("A3")), 0, INDIRECT(INDIRECT("A3")&amp;"!"&amp;'Технический лист'!K250&amp;'Технический лист'!N8))+IF(ISBLANK(INDIRECT("A4")), 0, INDIRECT(INDIRECT("A4")&amp;"!"&amp;'Технический лист'!K250&amp;'Технический лист'!N8))+IF(ISBLANK(INDIRECT("A5")), 0, INDIRECT(INDIRECT("A5")&amp;"!"&amp;'Технический лист'!K250&amp;'Технический лист'!N8))+IF(ISBLANK(INDIRECT("A6")), 0, INDIRECT(INDIRECT("A6")&amp;"!"&amp;'Технический лист'!K250&amp;'Технический лист'!N8))+IF(ISBLANK(INDIRECT("A7")), 0, INDIRECT(INDIRECT("A7")&amp;"!"&amp;'Технический лист'!K250&amp;'Технический лист'!N8))+IF(ISBLANK(INDIRECT("A8")), 0, INDIRECT(INDIRECT("A8")&amp;"!"&amp;'Технический лист'!K250&amp;'Технический лист'!N8))+IF(ISBLANK(INDIRECT("A9")), 0, INDIRECT(INDIRECT("A9")&amp;"!"&amp;'Технический лист'!K250&amp;'Технический лист'!N8))+IF(ISBLANK(INDIRECT("A10")), 0, INDIRECT(INDIRECT("A10")&amp;"!"&amp;'Технический лист'!K250&amp;'Технический лист'!N8))+IF(ISBLANK(INDIRECT("A11")), 0, INDIRECT(INDIRECT("A11")&amp;"!"&amp;'Технический лист'!K250&amp;'Технический лист'!N8))+IF(ISBLANK(INDIRECT("A12")), 0, INDIRECT(INDIRECT("A12")&amp;"!"&amp;'Технический лист'!K250&amp;'Технический лист'!N8))</f>
        <v>0</v>
      </c>
      <c r="L17" s="51">
        <f>IF(ISBLANK(INDIRECT("A3")), 0, INDIRECT(INDIRECT("A3")&amp;"!"&amp;'Технический лист'!L250&amp;'Технический лист'!O8))+IF(ISBLANK(INDIRECT("A4")), 0, INDIRECT(INDIRECT("A4")&amp;"!"&amp;'Технический лист'!L250&amp;'Технический лист'!O8))+IF(ISBLANK(INDIRECT("A5")), 0, INDIRECT(INDIRECT("A5")&amp;"!"&amp;'Технический лист'!L250&amp;'Технический лист'!O8))+IF(ISBLANK(INDIRECT("A6")), 0, INDIRECT(INDIRECT("A6")&amp;"!"&amp;'Технический лист'!L250&amp;'Технический лист'!O8))+IF(ISBLANK(INDIRECT("A7")), 0, INDIRECT(INDIRECT("A7")&amp;"!"&amp;'Технический лист'!L250&amp;'Технический лист'!O8))+IF(ISBLANK(INDIRECT("A8")), 0, INDIRECT(INDIRECT("A8")&amp;"!"&amp;'Технический лист'!L250&amp;'Технический лист'!O8))+IF(ISBLANK(INDIRECT("A9")), 0, INDIRECT(INDIRECT("A9")&amp;"!"&amp;'Технический лист'!L250&amp;'Технический лист'!O8))+IF(ISBLANK(INDIRECT("A10")), 0, INDIRECT(INDIRECT("A10")&amp;"!"&amp;'Технический лист'!L250&amp;'Технический лист'!O8))+IF(ISBLANK(INDIRECT("A11")), 0, INDIRECT(INDIRECT("A11")&amp;"!"&amp;'Технический лист'!L250&amp;'Технический лист'!O8))+IF(ISBLANK(INDIRECT("A12")), 0, INDIRECT(INDIRECT("A12")&amp;"!"&amp;'Технический лист'!L250&amp;'Технический лист'!O8))</f>
        <v>0</v>
      </c>
      <c r="M17" s="53">
        <f>IF(ISBLANK(INDIRECT("A3")), 0, INDIRECT(INDIRECT("A3")&amp;"!"&amp;'Технический лист'!M250&amp;'Технический лист'!P8))+IF(ISBLANK(INDIRECT("A4")), 0, INDIRECT(INDIRECT("A4")&amp;"!"&amp;'Технический лист'!M250&amp;'Технический лист'!P8))+IF(ISBLANK(INDIRECT("A5")), 0, INDIRECT(INDIRECT("A5")&amp;"!"&amp;'Технический лист'!M250&amp;'Технический лист'!P8))+IF(ISBLANK(INDIRECT("A6")), 0, INDIRECT(INDIRECT("A6")&amp;"!"&amp;'Технический лист'!M250&amp;'Технический лист'!P8))+IF(ISBLANK(INDIRECT("A7")), 0, INDIRECT(INDIRECT("A7")&amp;"!"&amp;'Технический лист'!M250&amp;'Технический лист'!P8))+IF(ISBLANK(INDIRECT("A8")), 0, INDIRECT(INDIRECT("A8")&amp;"!"&amp;'Технический лист'!M250&amp;'Технический лист'!P8))+IF(ISBLANK(INDIRECT("A9")), 0, INDIRECT(INDIRECT("A9")&amp;"!"&amp;'Технический лист'!M250&amp;'Технический лист'!P8))+IF(ISBLANK(INDIRECT("A10")), 0, INDIRECT(INDIRECT("A10")&amp;"!"&amp;'Технический лист'!M250&amp;'Технический лист'!P8))+IF(ISBLANK(INDIRECT("A11")), 0, INDIRECT(INDIRECT("A11")&amp;"!"&amp;'Технический лист'!M250&amp;'Технический лист'!P8))+IF(ISBLANK(INDIRECT("A12")), 0, INDIRECT(INDIRECT("A12")&amp;"!"&amp;'Технический лист'!M250&amp;'Технический лист'!P8))</f>
        <v>0</v>
      </c>
    </row>
    <row r="18">
      <c r="A18" s="66" t="str">
        <f>IFERROR(__xludf.DUMMYFUNCTION("""COMPUTED_VALUE"""),"НДС")</f>
        <v>НДС</v>
      </c>
      <c r="B18" s="51">
        <f>IF(ISBLANK(INDIRECT("A3")), 0, INDIRECT(INDIRECT("A3")&amp;"!"&amp;'Технический лист'!B251&amp;'Технический лист'!E9))+IF(ISBLANK(INDIRECT("A4")), 0, INDIRECT(INDIRECT("A4")&amp;"!"&amp;'Технический лист'!B251&amp;'Технический лист'!E9))+IF(ISBLANK(INDIRECT("A5")), 0, INDIRECT(INDIRECT("A5")&amp;"!"&amp;'Технический лист'!B251&amp;'Технический лист'!E9))+IF(ISBLANK(INDIRECT("A6")), 0, INDIRECT(INDIRECT("A6")&amp;"!"&amp;'Технический лист'!B251&amp;'Технический лист'!E9))+IF(ISBLANK(INDIRECT("A7")), 0, INDIRECT(INDIRECT("A7")&amp;"!"&amp;'Технический лист'!B251&amp;'Технический лист'!E9))+IF(ISBLANK(INDIRECT("A8")), 0, INDIRECT(INDIRECT("A8")&amp;"!"&amp;'Технический лист'!B251&amp;'Технический лист'!E9))+IF(ISBLANK(INDIRECT("A9")), 0, INDIRECT(INDIRECT("A9")&amp;"!"&amp;'Технический лист'!B251&amp;'Технический лист'!E9))+IF(ISBLANK(INDIRECT("A10")), 0, INDIRECT(INDIRECT("A10")&amp;"!"&amp;'Технический лист'!B251&amp;'Технический лист'!E9))+IF(ISBLANK(INDIRECT("A11")), 0, INDIRECT(INDIRECT("A11")&amp;"!"&amp;'Технический лист'!B251&amp;'Технический лист'!E9))+IF(ISBLANK(INDIRECT("A12")), 0, INDIRECT(INDIRECT("A12")&amp;"!"&amp;'Технический лист'!B251&amp;'Технический лист'!E9))</f>
        <v>0</v>
      </c>
      <c r="C18" s="51">
        <f>IF(ISBLANK(INDIRECT("A3")), 0, INDIRECT(INDIRECT("A3")&amp;"!"&amp;'Технический лист'!C251&amp;'Технический лист'!F9))+IF(ISBLANK(INDIRECT("A4")), 0, INDIRECT(INDIRECT("A4")&amp;"!"&amp;'Технический лист'!C251&amp;'Технический лист'!F9))+IF(ISBLANK(INDIRECT("A5")), 0, INDIRECT(INDIRECT("A5")&amp;"!"&amp;'Технический лист'!C251&amp;'Технический лист'!F9))+IF(ISBLANK(INDIRECT("A6")), 0, INDIRECT(INDIRECT("A6")&amp;"!"&amp;'Технический лист'!C251&amp;'Технический лист'!F9))+IF(ISBLANK(INDIRECT("A7")), 0, INDIRECT(INDIRECT("A7")&amp;"!"&amp;'Технический лист'!C251&amp;'Технический лист'!F9))+IF(ISBLANK(INDIRECT("A8")), 0, INDIRECT(INDIRECT("A8")&amp;"!"&amp;'Технический лист'!C251&amp;'Технический лист'!F9))+IF(ISBLANK(INDIRECT("A9")), 0, INDIRECT(INDIRECT("A9")&amp;"!"&amp;'Технический лист'!C251&amp;'Технический лист'!F9))+IF(ISBLANK(INDIRECT("A10")), 0, INDIRECT(INDIRECT("A10")&amp;"!"&amp;'Технический лист'!C251&amp;'Технический лист'!F9))+IF(ISBLANK(INDIRECT("A11")), 0, INDIRECT(INDIRECT("A11")&amp;"!"&amp;'Технический лист'!C251&amp;'Технический лист'!F9))+IF(ISBLANK(INDIRECT("A12")), 0, INDIRECT(INDIRECT("A12")&amp;"!"&amp;'Технический лист'!C251&amp;'Технический лист'!F9))</f>
        <v>0</v>
      </c>
      <c r="D18" s="51">
        <f>IF(ISBLANK(INDIRECT("A3")), 0, INDIRECT(INDIRECT("A3")&amp;"!"&amp;'Технический лист'!D251&amp;'Технический лист'!G9))+IF(ISBLANK(INDIRECT("A4")), 0, INDIRECT(INDIRECT("A4")&amp;"!"&amp;'Технический лист'!D251&amp;'Технический лист'!G9))+IF(ISBLANK(INDIRECT("A5")), 0, INDIRECT(INDIRECT("A5")&amp;"!"&amp;'Технический лист'!D251&amp;'Технический лист'!G9))+IF(ISBLANK(INDIRECT("A6")), 0, INDIRECT(INDIRECT("A6")&amp;"!"&amp;'Технический лист'!D251&amp;'Технический лист'!G9))+IF(ISBLANK(INDIRECT("A7")), 0, INDIRECT(INDIRECT("A7")&amp;"!"&amp;'Технический лист'!D251&amp;'Технический лист'!G9))+IF(ISBLANK(INDIRECT("A8")), 0, INDIRECT(INDIRECT("A8")&amp;"!"&amp;'Технический лист'!D251&amp;'Технический лист'!G9))+IF(ISBLANK(INDIRECT("A9")), 0, INDIRECT(INDIRECT("A9")&amp;"!"&amp;'Технический лист'!D251&amp;'Технический лист'!G9))+IF(ISBLANK(INDIRECT("A10")), 0, INDIRECT(INDIRECT("A10")&amp;"!"&amp;'Технический лист'!D251&amp;'Технический лист'!G9))+IF(ISBLANK(INDIRECT("A11")), 0, INDIRECT(INDIRECT("A11")&amp;"!"&amp;'Технический лист'!D251&amp;'Технический лист'!G9))+IF(ISBLANK(INDIRECT("A12")), 0, INDIRECT(INDIRECT("A12")&amp;"!"&amp;'Технический лист'!D251&amp;'Технический лист'!G9))</f>
        <v>0</v>
      </c>
      <c r="E18" s="51">
        <f>IF(ISBLANK(INDIRECT("A3")), 0, INDIRECT(INDIRECT("A3")&amp;"!"&amp;'Технический лист'!E251&amp;'Технический лист'!H9))+IF(ISBLANK(INDIRECT("A4")), 0, INDIRECT(INDIRECT("A4")&amp;"!"&amp;'Технический лист'!E251&amp;'Технический лист'!H9))+IF(ISBLANK(INDIRECT("A5")), 0, INDIRECT(INDIRECT("A5")&amp;"!"&amp;'Технический лист'!E251&amp;'Технический лист'!H9))+IF(ISBLANK(INDIRECT("A6")), 0, INDIRECT(INDIRECT("A6")&amp;"!"&amp;'Технический лист'!E251&amp;'Технический лист'!H9))+IF(ISBLANK(INDIRECT("A7")), 0, INDIRECT(INDIRECT("A7")&amp;"!"&amp;'Технический лист'!E251&amp;'Технический лист'!H9))+IF(ISBLANK(INDIRECT("A8")), 0, INDIRECT(INDIRECT("A8")&amp;"!"&amp;'Технический лист'!E251&amp;'Технический лист'!H9))+IF(ISBLANK(INDIRECT("A9")), 0, INDIRECT(INDIRECT("A9")&amp;"!"&amp;'Технический лист'!E251&amp;'Технический лист'!H9))+IF(ISBLANK(INDIRECT("A10")), 0, INDIRECT(INDIRECT("A10")&amp;"!"&amp;'Технический лист'!E251&amp;'Технический лист'!H9))+IF(ISBLANK(INDIRECT("A11")), 0, INDIRECT(INDIRECT("A11")&amp;"!"&amp;'Технический лист'!E251&amp;'Технический лист'!H9))+IF(ISBLANK(INDIRECT("A12")), 0, INDIRECT(INDIRECT("A12")&amp;"!"&amp;'Технический лист'!E251&amp;'Технический лист'!H9))</f>
        <v>0</v>
      </c>
      <c r="F18" s="51">
        <f>IF(ISBLANK(INDIRECT("A3")), 0, INDIRECT(INDIRECT("A3")&amp;"!"&amp;'Технический лист'!F251&amp;'Технический лист'!I9))+IF(ISBLANK(INDIRECT("A4")), 0, INDIRECT(INDIRECT("A4")&amp;"!"&amp;'Технический лист'!F251&amp;'Технический лист'!I9))+IF(ISBLANK(INDIRECT("A5")), 0, INDIRECT(INDIRECT("A5")&amp;"!"&amp;'Технический лист'!F251&amp;'Технический лист'!I9))+IF(ISBLANK(INDIRECT("A6")), 0, INDIRECT(INDIRECT("A6")&amp;"!"&amp;'Технический лист'!F251&amp;'Технический лист'!I9))+IF(ISBLANK(INDIRECT("A7")), 0, INDIRECT(INDIRECT("A7")&amp;"!"&amp;'Технический лист'!F251&amp;'Технический лист'!I9))+IF(ISBLANK(INDIRECT("A8")), 0, INDIRECT(INDIRECT("A8")&amp;"!"&amp;'Технический лист'!F251&amp;'Технический лист'!I9))+IF(ISBLANK(INDIRECT("A9")), 0, INDIRECT(INDIRECT("A9")&amp;"!"&amp;'Технический лист'!F251&amp;'Технический лист'!I9))+IF(ISBLANK(INDIRECT("A10")), 0, INDIRECT(INDIRECT("A10")&amp;"!"&amp;'Технический лист'!F251&amp;'Технический лист'!I9))+IF(ISBLANK(INDIRECT("A11")), 0, INDIRECT(INDIRECT("A11")&amp;"!"&amp;'Технический лист'!F251&amp;'Технический лист'!I9))+IF(ISBLANK(INDIRECT("A12")), 0, INDIRECT(INDIRECT("A12")&amp;"!"&amp;'Технический лист'!F251&amp;'Технический лист'!I9))</f>
        <v>0</v>
      </c>
      <c r="G18" s="51">
        <f>IF(ISBLANK(INDIRECT("A3")), 0, INDIRECT(INDIRECT("A3")&amp;"!"&amp;'Технический лист'!G251&amp;'Технический лист'!J9))+IF(ISBLANK(INDIRECT("A4")), 0, INDIRECT(INDIRECT("A4")&amp;"!"&amp;'Технический лист'!G251&amp;'Технический лист'!J9))+IF(ISBLANK(INDIRECT("A5")), 0, INDIRECT(INDIRECT("A5")&amp;"!"&amp;'Технический лист'!G251&amp;'Технический лист'!J9))+IF(ISBLANK(INDIRECT("A6")), 0, INDIRECT(INDIRECT("A6")&amp;"!"&amp;'Технический лист'!G251&amp;'Технический лист'!J9))+IF(ISBLANK(INDIRECT("A7")), 0, INDIRECT(INDIRECT("A7")&amp;"!"&amp;'Технический лист'!G251&amp;'Технический лист'!J9))+IF(ISBLANK(INDIRECT("A8")), 0, INDIRECT(INDIRECT("A8")&amp;"!"&amp;'Технический лист'!G251&amp;'Технический лист'!J9))+IF(ISBLANK(INDIRECT("A9")), 0, INDIRECT(INDIRECT("A9")&amp;"!"&amp;'Технический лист'!G251&amp;'Технический лист'!J9))+IF(ISBLANK(INDIRECT("A10")), 0, INDIRECT(INDIRECT("A10")&amp;"!"&amp;'Технический лист'!G251&amp;'Технический лист'!J9))+IF(ISBLANK(INDIRECT("A11")), 0, INDIRECT(INDIRECT("A11")&amp;"!"&amp;'Технический лист'!G251&amp;'Технический лист'!J9))+IF(ISBLANK(INDIRECT("A12")), 0, INDIRECT(INDIRECT("A12")&amp;"!"&amp;'Технический лист'!G251&amp;'Технический лист'!J9))</f>
        <v>0</v>
      </c>
      <c r="H18" s="51">
        <f>IF(ISBLANK(INDIRECT("A3")), 0, INDIRECT(INDIRECT("A3")&amp;"!"&amp;'Технический лист'!H251&amp;'Технический лист'!K9))+IF(ISBLANK(INDIRECT("A4")), 0, INDIRECT(INDIRECT("A4")&amp;"!"&amp;'Технический лист'!H251&amp;'Технический лист'!K9))+IF(ISBLANK(INDIRECT("A5")), 0, INDIRECT(INDIRECT("A5")&amp;"!"&amp;'Технический лист'!H251&amp;'Технический лист'!K9))+IF(ISBLANK(INDIRECT("A6")), 0, INDIRECT(INDIRECT("A6")&amp;"!"&amp;'Технический лист'!H251&amp;'Технический лист'!K9))+IF(ISBLANK(INDIRECT("A7")), 0, INDIRECT(INDIRECT("A7")&amp;"!"&amp;'Технический лист'!H251&amp;'Технический лист'!K9))+IF(ISBLANK(INDIRECT("A8")), 0, INDIRECT(INDIRECT("A8")&amp;"!"&amp;'Технический лист'!H251&amp;'Технический лист'!K9))+IF(ISBLANK(INDIRECT("A9")), 0, INDIRECT(INDIRECT("A9")&amp;"!"&amp;'Технический лист'!H251&amp;'Технический лист'!K9))+IF(ISBLANK(INDIRECT("A10")), 0, INDIRECT(INDIRECT("A10")&amp;"!"&amp;'Технический лист'!H251&amp;'Технический лист'!K9))+IF(ISBLANK(INDIRECT("A11")), 0, INDIRECT(INDIRECT("A11")&amp;"!"&amp;'Технический лист'!H251&amp;'Технический лист'!K9))+IF(ISBLANK(INDIRECT("A12")), 0, INDIRECT(INDIRECT("A12")&amp;"!"&amp;'Технический лист'!H251&amp;'Технический лист'!K9))</f>
        <v>0</v>
      </c>
      <c r="I18" s="51">
        <f>IF(ISBLANK(INDIRECT("A3")), 0, INDIRECT(INDIRECT("A3")&amp;"!"&amp;'Технический лист'!I251&amp;'Технический лист'!L9))+IF(ISBLANK(INDIRECT("A4")), 0, INDIRECT(INDIRECT("A4")&amp;"!"&amp;'Технический лист'!I251&amp;'Технический лист'!L9))+IF(ISBLANK(INDIRECT("A5")), 0, INDIRECT(INDIRECT("A5")&amp;"!"&amp;'Технический лист'!I251&amp;'Технический лист'!L9))+IF(ISBLANK(INDIRECT("A6")), 0, INDIRECT(INDIRECT("A6")&amp;"!"&amp;'Технический лист'!I251&amp;'Технический лист'!L9))+IF(ISBLANK(INDIRECT("A7")), 0, INDIRECT(INDIRECT("A7")&amp;"!"&amp;'Технический лист'!I251&amp;'Технический лист'!L9))+IF(ISBLANK(INDIRECT("A8")), 0, INDIRECT(INDIRECT("A8")&amp;"!"&amp;'Технический лист'!I251&amp;'Технический лист'!L9))+IF(ISBLANK(INDIRECT("A9")), 0, INDIRECT(INDIRECT("A9")&amp;"!"&amp;'Технический лист'!I251&amp;'Технический лист'!L9))+IF(ISBLANK(INDIRECT("A10")), 0, INDIRECT(INDIRECT("A10")&amp;"!"&amp;'Технический лист'!I251&amp;'Технический лист'!L9))+IF(ISBLANK(INDIRECT("A11")), 0, INDIRECT(INDIRECT("A11")&amp;"!"&amp;'Технический лист'!I251&amp;'Технический лист'!L9))+IF(ISBLANK(INDIRECT("A12")), 0, INDIRECT(INDIRECT("A12")&amp;"!"&amp;'Технический лист'!I251&amp;'Технический лист'!L9))</f>
        <v>0</v>
      </c>
      <c r="J18" s="51">
        <f>IF(ISBLANK(INDIRECT("A3")), 0, INDIRECT(INDIRECT("A3")&amp;"!"&amp;'Технический лист'!J251&amp;'Технический лист'!M9))+IF(ISBLANK(INDIRECT("A4")), 0, INDIRECT(INDIRECT("A4")&amp;"!"&amp;'Технический лист'!J251&amp;'Технический лист'!M9))+IF(ISBLANK(INDIRECT("A5")), 0, INDIRECT(INDIRECT("A5")&amp;"!"&amp;'Технический лист'!J251&amp;'Технический лист'!M9))+IF(ISBLANK(INDIRECT("A6")), 0, INDIRECT(INDIRECT("A6")&amp;"!"&amp;'Технический лист'!J251&amp;'Технический лист'!M9))+IF(ISBLANK(INDIRECT("A7")), 0, INDIRECT(INDIRECT("A7")&amp;"!"&amp;'Технический лист'!J251&amp;'Технический лист'!M9))+IF(ISBLANK(INDIRECT("A8")), 0, INDIRECT(INDIRECT("A8")&amp;"!"&amp;'Технический лист'!J251&amp;'Технический лист'!M9))+IF(ISBLANK(INDIRECT("A9")), 0, INDIRECT(INDIRECT("A9")&amp;"!"&amp;'Технический лист'!J251&amp;'Технический лист'!M9))+IF(ISBLANK(INDIRECT("A10")), 0, INDIRECT(INDIRECT("A10")&amp;"!"&amp;'Технический лист'!J251&amp;'Технический лист'!M9))+IF(ISBLANK(INDIRECT("A11")), 0, INDIRECT(INDIRECT("A11")&amp;"!"&amp;'Технический лист'!J251&amp;'Технический лист'!M9))+IF(ISBLANK(INDIRECT("A12")), 0, INDIRECT(INDIRECT("A12")&amp;"!"&amp;'Технический лист'!J251&amp;'Технический лист'!M9))</f>
        <v>0</v>
      </c>
      <c r="K18" s="51">
        <f>IF(ISBLANK(INDIRECT("A3")), 0, INDIRECT(INDIRECT("A3")&amp;"!"&amp;'Технический лист'!K251&amp;'Технический лист'!N9))+IF(ISBLANK(INDIRECT("A4")), 0, INDIRECT(INDIRECT("A4")&amp;"!"&amp;'Технический лист'!K251&amp;'Технический лист'!N9))+IF(ISBLANK(INDIRECT("A5")), 0, INDIRECT(INDIRECT("A5")&amp;"!"&amp;'Технический лист'!K251&amp;'Технический лист'!N9))+IF(ISBLANK(INDIRECT("A6")), 0, INDIRECT(INDIRECT("A6")&amp;"!"&amp;'Технический лист'!K251&amp;'Технический лист'!N9))+IF(ISBLANK(INDIRECT("A7")), 0, INDIRECT(INDIRECT("A7")&amp;"!"&amp;'Технический лист'!K251&amp;'Технический лист'!N9))+IF(ISBLANK(INDIRECT("A8")), 0, INDIRECT(INDIRECT("A8")&amp;"!"&amp;'Технический лист'!K251&amp;'Технический лист'!N9))+IF(ISBLANK(INDIRECT("A9")), 0, INDIRECT(INDIRECT("A9")&amp;"!"&amp;'Технический лист'!K251&amp;'Технический лист'!N9))+IF(ISBLANK(INDIRECT("A10")), 0, INDIRECT(INDIRECT("A10")&amp;"!"&amp;'Технический лист'!K251&amp;'Технический лист'!N9))+IF(ISBLANK(INDIRECT("A11")), 0, INDIRECT(INDIRECT("A11")&amp;"!"&amp;'Технический лист'!K251&amp;'Технический лист'!N9))+IF(ISBLANK(INDIRECT("A12")), 0, INDIRECT(INDIRECT("A12")&amp;"!"&amp;'Технический лист'!K251&amp;'Технический лист'!N9))</f>
        <v>0</v>
      </c>
      <c r="L18" s="51">
        <f>IF(ISBLANK(INDIRECT("A3")), 0, INDIRECT(INDIRECT("A3")&amp;"!"&amp;'Технический лист'!L251&amp;'Технический лист'!O9))+IF(ISBLANK(INDIRECT("A4")), 0, INDIRECT(INDIRECT("A4")&amp;"!"&amp;'Технический лист'!L251&amp;'Технический лист'!O9))+IF(ISBLANK(INDIRECT("A5")), 0, INDIRECT(INDIRECT("A5")&amp;"!"&amp;'Технический лист'!L251&amp;'Технический лист'!O9))+IF(ISBLANK(INDIRECT("A6")), 0, INDIRECT(INDIRECT("A6")&amp;"!"&amp;'Технический лист'!L251&amp;'Технический лист'!O9))+IF(ISBLANK(INDIRECT("A7")), 0, INDIRECT(INDIRECT("A7")&amp;"!"&amp;'Технический лист'!L251&amp;'Технический лист'!O9))+IF(ISBLANK(INDIRECT("A8")), 0, INDIRECT(INDIRECT("A8")&amp;"!"&amp;'Технический лист'!L251&amp;'Технический лист'!O9))+IF(ISBLANK(INDIRECT("A9")), 0, INDIRECT(INDIRECT("A9")&amp;"!"&amp;'Технический лист'!L251&amp;'Технический лист'!O9))+IF(ISBLANK(INDIRECT("A10")), 0, INDIRECT(INDIRECT("A10")&amp;"!"&amp;'Технический лист'!L251&amp;'Технический лист'!O9))+IF(ISBLANK(INDIRECT("A11")), 0, INDIRECT(INDIRECT("A11")&amp;"!"&amp;'Технический лист'!L251&amp;'Технический лист'!O9))+IF(ISBLANK(INDIRECT("A12")), 0, INDIRECT(INDIRECT("A12")&amp;"!"&amp;'Технический лист'!L251&amp;'Технический лист'!O9))</f>
        <v>0</v>
      </c>
      <c r="M18" s="53">
        <f>IF(ISBLANK(INDIRECT("A3")), 0, INDIRECT(INDIRECT("A3")&amp;"!"&amp;'Технический лист'!M251&amp;'Технический лист'!P9))+IF(ISBLANK(INDIRECT("A4")), 0, INDIRECT(INDIRECT("A4")&amp;"!"&amp;'Технический лист'!M251&amp;'Технический лист'!P9))+IF(ISBLANK(INDIRECT("A5")), 0, INDIRECT(INDIRECT("A5")&amp;"!"&amp;'Технический лист'!M251&amp;'Технический лист'!P9))+IF(ISBLANK(INDIRECT("A6")), 0, INDIRECT(INDIRECT("A6")&amp;"!"&amp;'Технический лист'!M251&amp;'Технический лист'!P9))+IF(ISBLANK(INDIRECT("A7")), 0, INDIRECT(INDIRECT("A7")&amp;"!"&amp;'Технический лист'!M251&amp;'Технический лист'!P9))+IF(ISBLANK(INDIRECT("A8")), 0, INDIRECT(INDIRECT("A8")&amp;"!"&amp;'Технический лист'!M251&amp;'Технический лист'!P9))+IF(ISBLANK(INDIRECT("A9")), 0, INDIRECT(INDIRECT("A9")&amp;"!"&amp;'Технический лист'!M251&amp;'Технический лист'!P9))+IF(ISBLANK(INDIRECT("A10")), 0, INDIRECT(INDIRECT("A10")&amp;"!"&amp;'Технический лист'!M251&amp;'Технический лист'!P9))+IF(ISBLANK(INDIRECT("A11")), 0, INDIRECT(INDIRECT("A11")&amp;"!"&amp;'Технический лист'!M251&amp;'Технический лист'!P9))+IF(ISBLANK(INDIRECT("A12")), 0, INDIRECT(INDIRECT("A12")&amp;"!"&amp;'Технический лист'!M251&amp;'Технический лист'!P9))</f>
        <v>0</v>
      </c>
    </row>
    <row r="19">
      <c r="A19" s="66" t="str">
        <f>IFERROR(__xludf.DUMMYFUNCTION("""COMPUTED_VALUE"""),"Логистика")</f>
        <v>Логистика</v>
      </c>
      <c r="B19" s="51">
        <f>IF(ISBLANK(INDIRECT("A3")), 0, INDIRECT(INDIRECT("A3")&amp;"!"&amp;'Технический лист'!B252&amp;'Технический лист'!E10))+IF(ISBLANK(INDIRECT("A4")), 0, INDIRECT(INDIRECT("A4")&amp;"!"&amp;'Технический лист'!B252&amp;'Технический лист'!E10))+IF(ISBLANK(INDIRECT("A5")), 0, INDIRECT(INDIRECT("A5")&amp;"!"&amp;'Технический лист'!B252&amp;'Технический лист'!E10))+IF(ISBLANK(INDIRECT("A6")), 0, INDIRECT(INDIRECT("A6")&amp;"!"&amp;'Технический лист'!B252&amp;'Технический лист'!E10))+IF(ISBLANK(INDIRECT("A7")), 0, INDIRECT(INDIRECT("A7")&amp;"!"&amp;'Технический лист'!B252&amp;'Технический лист'!E10))+IF(ISBLANK(INDIRECT("A8")), 0, INDIRECT(INDIRECT("A8")&amp;"!"&amp;'Технический лист'!B252&amp;'Технический лист'!E10))+IF(ISBLANK(INDIRECT("A9")), 0, INDIRECT(INDIRECT("A9")&amp;"!"&amp;'Технический лист'!B252&amp;'Технический лист'!E10))+IF(ISBLANK(INDIRECT("A10")), 0, INDIRECT(INDIRECT("A10")&amp;"!"&amp;'Технический лист'!B252&amp;'Технический лист'!E10))+IF(ISBLANK(INDIRECT("A11")), 0, INDIRECT(INDIRECT("A11")&amp;"!"&amp;'Технический лист'!B252&amp;'Технический лист'!E10))+IF(ISBLANK(INDIRECT("A12")), 0, INDIRECT(INDIRECT("A12")&amp;"!"&amp;'Технический лист'!B252&amp;'Технический лист'!E10))</f>
        <v>-20000</v>
      </c>
      <c r="C19" s="51">
        <f>IF(ISBLANK(INDIRECT("A3")), 0, INDIRECT(INDIRECT("A3")&amp;"!"&amp;'Технический лист'!C252&amp;'Технический лист'!F10))+IF(ISBLANK(INDIRECT("A4")), 0, INDIRECT(INDIRECT("A4")&amp;"!"&amp;'Технический лист'!C252&amp;'Технический лист'!F10))+IF(ISBLANK(INDIRECT("A5")), 0, INDIRECT(INDIRECT("A5")&amp;"!"&amp;'Технический лист'!C252&amp;'Технический лист'!F10))+IF(ISBLANK(INDIRECT("A6")), 0, INDIRECT(INDIRECT("A6")&amp;"!"&amp;'Технический лист'!C252&amp;'Технический лист'!F10))+IF(ISBLANK(INDIRECT("A7")), 0, INDIRECT(INDIRECT("A7")&amp;"!"&amp;'Технический лист'!C252&amp;'Технический лист'!F10))+IF(ISBLANK(INDIRECT("A8")), 0, INDIRECT(INDIRECT("A8")&amp;"!"&amp;'Технический лист'!C252&amp;'Технический лист'!F10))+IF(ISBLANK(INDIRECT("A9")), 0, INDIRECT(INDIRECT("A9")&amp;"!"&amp;'Технический лист'!C252&amp;'Технический лист'!F10))+IF(ISBLANK(INDIRECT("A10")), 0, INDIRECT(INDIRECT("A10")&amp;"!"&amp;'Технический лист'!C252&amp;'Технический лист'!F10))+IF(ISBLANK(INDIRECT("A11")), 0, INDIRECT(INDIRECT("A11")&amp;"!"&amp;'Технический лист'!C252&amp;'Технический лист'!F10))+IF(ISBLANK(INDIRECT("A12")), 0, INDIRECT(INDIRECT("A12")&amp;"!"&amp;'Технический лист'!C252&amp;'Технический лист'!F10))</f>
        <v>0</v>
      </c>
      <c r="D19" s="51">
        <f>IF(ISBLANK(INDIRECT("A3")), 0, INDIRECT(INDIRECT("A3")&amp;"!"&amp;'Технический лист'!D252&amp;'Технический лист'!G10))+IF(ISBLANK(INDIRECT("A4")), 0, INDIRECT(INDIRECT("A4")&amp;"!"&amp;'Технический лист'!D252&amp;'Технический лист'!G10))+IF(ISBLANK(INDIRECT("A5")), 0, INDIRECT(INDIRECT("A5")&amp;"!"&amp;'Технический лист'!D252&amp;'Технический лист'!G10))+IF(ISBLANK(INDIRECT("A6")), 0, INDIRECT(INDIRECT("A6")&amp;"!"&amp;'Технический лист'!D252&amp;'Технический лист'!G10))+IF(ISBLANK(INDIRECT("A7")), 0, INDIRECT(INDIRECT("A7")&amp;"!"&amp;'Технический лист'!D252&amp;'Технический лист'!G10))+IF(ISBLANK(INDIRECT("A8")), 0, INDIRECT(INDIRECT("A8")&amp;"!"&amp;'Технический лист'!D252&amp;'Технический лист'!G10))+IF(ISBLANK(INDIRECT("A9")), 0, INDIRECT(INDIRECT("A9")&amp;"!"&amp;'Технический лист'!D252&amp;'Технический лист'!G10))+IF(ISBLANK(INDIRECT("A10")), 0, INDIRECT(INDIRECT("A10")&amp;"!"&amp;'Технический лист'!D252&amp;'Технический лист'!G10))+IF(ISBLANK(INDIRECT("A11")), 0, INDIRECT(INDIRECT("A11")&amp;"!"&amp;'Технический лист'!D252&amp;'Технический лист'!G10))+IF(ISBLANK(INDIRECT("A12")), 0, INDIRECT(INDIRECT("A12")&amp;"!"&amp;'Технический лист'!D252&amp;'Технический лист'!G10))</f>
        <v>0</v>
      </c>
      <c r="E19" s="51">
        <f>IF(ISBLANK(INDIRECT("A3")), 0, INDIRECT(INDIRECT("A3")&amp;"!"&amp;'Технический лист'!E252&amp;'Технический лист'!H10))+IF(ISBLANK(INDIRECT("A4")), 0, INDIRECT(INDIRECT("A4")&amp;"!"&amp;'Технический лист'!E252&amp;'Технический лист'!H10))+IF(ISBLANK(INDIRECT("A5")), 0, INDIRECT(INDIRECT("A5")&amp;"!"&amp;'Технический лист'!E252&amp;'Технический лист'!H10))+IF(ISBLANK(INDIRECT("A6")), 0, INDIRECT(INDIRECT("A6")&amp;"!"&amp;'Технический лист'!E252&amp;'Технический лист'!H10))+IF(ISBLANK(INDIRECT("A7")), 0, INDIRECT(INDIRECT("A7")&amp;"!"&amp;'Технический лист'!E252&amp;'Технический лист'!H10))+IF(ISBLANK(INDIRECT("A8")), 0, INDIRECT(INDIRECT("A8")&amp;"!"&amp;'Технический лист'!E252&amp;'Технический лист'!H10))+IF(ISBLANK(INDIRECT("A9")), 0, INDIRECT(INDIRECT("A9")&amp;"!"&amp;'Технический лист'!E252&amp;'Технический лист'!H10))+IF(ISBLANK(INDIRECT("A10")), 0, INDIRECT(INDIRECT("A10")&amp;"!"&amp;'Технический лист'!E252&amp;'Технический лист'!H10))+IF(ISBLANK(INDIRECT("A11")), 0, INDIRECT(INDIRECT("A11")&amp;"!"&amp;'Технический лист'!E252&amp;'Технический лист'!H10))+IF(ISBLANK(INDIRECT("A12")), 0, INDIRECT(INDIRECT("A12")&amp;"!"&amp;'Технический лист'!E252&amp;'Технический лист'!H10))</f>
        <v>0</v>
      </c>
      <c r="F19" s="51">
        <f>IF(ISBLANK(INDIRECT("A3")), 0, INDIRECT(INDIRECT("A3")&amp;"!"&amp;'Технический лист'!F252&amp;'Технический лист'!I10))+IF(ISBLANK(INDIRECT("A4")), 0, INDIRECT(INDIRECT("A4")&amp;"!"&amp;'Технический лист'!F252&amp;'Технический лист'!I10))+IF(ISBLANK(INDIRECT("A5")), 0, INDIRECT(INDIRECT("A5")&amp;"!"&amp;'Технический лист'!F252&amp;'Технический лист'!I10))+IF(ISBLANK(INDIRECT("A6")), 0, INDIRECT(INDIRECT("A6")&amp;"!"&amp;'Технический лист'!F252&amp;'Технический лист'!I10))+IF(ISBLANK(INDIRECT("A7")), 0, INDIRECT(INDIRECT("A7")&amp;"!"&amp;'Технический лист'!F252&amp;'Технический лист'!I10))+IF(ISBLANK(INDIRECT("A8")), 0, INDIRECT(INDIRECT("A8")&amp;"!"&amp;'Технический лист'!F252&amp;'Технический лист'!I10))+IF(ISBLANK(INDIRECT("A9")), 0, INDIRECT(INDIRECT("A9")&amp;"!"&amp;'Технический лист'!F252&amp;'Технический лист'!I10))+IF(ISBLANK(INDIRECT("A10")), 0, INDIRECT(INDIRECT("A10")&amp;"!"&amp;'Технический лист'!F252&amp;'Технический лист'!I10))+IF(ISBLANK(INDIRECT("A11")), 0, INDIRECT(INDIRECT("A11")&amp;"!"&amp;'Технический лист'!F252&amp;'Технический лист'!I10))+IF(ISBLANK(INDIRECT("A12")), 0, INDIRECT(INDIRECT("A12")&amp;"!"&amp;'Технический лист'!F252&amp;'Технический лист'!I10))</f>
        <v>-10000</v>
      </c>
      <c r="G19" s="51">
        <f>IF(ISBLANK(INDIRECT("A3")), 0, INDIRECT(INDIRECT("A3")&amp;"!"&amp;'Технический лист'!G252&amp;'Технический лист'!J10))+IF(ISBLANK(INDIRECT("A4")), 0, INDIRECT(INDIRECT("A4")&amp;"!"&amp;'Технический лист'!G252&amp;'Технический лист'!J10))+IF(ISBLANK(INDIRECT("A5")), 0, INDIRECT(INDIRECT("A5")&amp;"!"&amp;'Технический лист'!G252&amp;'Технический лист'!J10))+IF(ISBLANK(INDIRECT("A6")), 0, INDIRECT(INDIRECT("A6")&amp;"!"&amp;'Технический лист'!G252&amp;'Технический лист'!J10))+IF(ISBLANK(INDIRECT("A7")), 0, INDIRECT(INDIRECT("A7")&amp;"!"&amp;'Технический лист'!G252&amp;'Технический лист'!J10))+IF(ISBLANK(INDIRECT("A8")), 0, INDIRECT(INDIRECT("A8")&amp;"!"&amp;'Технический лист'!G252&amp;'Технический лист'!J10))+IF(ISBLANK(INDIRECT("A9")), 0, INDIRECT(INDIRECT("A9")&amp;"!"&amp;'Технический лист'!G252&amp;'Технический лист'!J10))+IF(ISBLANK(INDIRECT("A10")), 0, INDIRECT(INDIRECT("A10")&amp;"!"&amp;'Технический лист'!G252&amp;'Технический лист'!J10))+IF(ISBLANK(INDIRECT("A11")), 0, INDIRECT(INDIRECT("A11")&amp;"!"&amp;'Технический лист'!G252&amp;'Технический лист'!J10))+IF(ISBLANK(INDIRECT("A12")), 0, INDIRECT(INDIRECT("A12")&amp;"!"&amp;'Технический лист'!G252&amp;'Технический лист'!J10))</f>
        <v>0</v>
      </c>
      <c r="H19" s="51">
        <f>IF(ISBLANK(INDIRECT("A3")), 0, INDIRECT(INDIRECT("A3")&amp;"!"&amp;'Технический лист'!H252&amp;'Технический лист'!K10))+IF(ISBLANK(INDIRECT("A4")), 0, INDIRECT(INDIRECT("A4")&amp;"!"&amp;'Технический лист'!H252&amp;'Технический лист'!K10))+IF(ISBLANK(INDIRECT("A5")), 0, INDIRECT(INDIRECT("A5")&amp;"!"&amp;'Технический лист'!H252&amp;'Технический лист'!K10))+IF(ISBLANK(INDIRECT("A6")), 0, INDIRECT(INDIRECT("A6")&amp;"!"&amp;'Технический лист'!H252&amp;'Технический лист'!K10))+IF(ISBLANK(INDIRECT("A7")), 0, INDIRECT(INDIRECT("A7")&amp;"!"&amp;'Технический лист'!H252&amp;'Технический лист'!K10))+IF(ISBLANK(INDIRECT("A8")), 0, INDIRECT(INDIRECT("A8")&amp;"!"&amp;'Технический лист'!H252&amp;'Технический лист'!K10))+IF(ISBLANK(INDIRECT("A9")), 0, INDIRECT(INDIRECT("A9")&amp;"!"&amp;'Технический лист'!H252&amp;'Технический лист'!K10))+IF(ISBLANK(INDIRECT("A10")), 0, INDIRECT(INDIRECT("A10")&amp;"!"&amp;'Технический лист'!H252&amp;'Технический лист'!K10))+IF(ISBLANK(INDIRECT("A11")), 0, INDIRECT(INDIRECT("A11")&amp;"!"&amp;'Технический лист'!H252&amp;'Технический лист'!K10))+IF(ISBLANK(INDIRECT("A12")), 0, INDIRECT(INDIRECT("A12")&amp;"!"&amp;'Технический лист'!H252&amp;'Технический лист'!K10))</f>
        <v>0</v>
      </c>
      <c r="I19" s="51">
        <f>IF(ISBLANK(INDIRECT("A3")), 0, INDIRECT(INDIRECT("A3")&amp;"!"&amp;'Технический лист'!I252&amp;'Технический лист'!L10))+IF(ISBLANK(INDIRECT("A4")), 0, INDIRECT(INDIRECT("A4")&amp;"!"&amp;'Технический лист'!I252&amp;'Технический лист'!L10))+IF(ISBLANK(INDIRECT("A5")), 0, INDIRECT(INDIRECT("A5")&amp;"!"&amp;'Технический лист'!I252&amp;'Технический лист'!L10))+IF(ISBLANK(INDIRECT("A6")), 0, INDIRECT(INDIRECT("A6")&amp;"!"&amp;'Технический лист'!I252&amp;'Технический лист'!L10))+IF(ISBLANK(INDIRECT("A7")), 0, INDIRECT(INDIRECT("A7")&amp;"!"&amp;'Технический лист'!I252&amp;'Технический лист'!L10))+IF(ISBLANK(INDIRECT("A8")), 0, INDIRECT(INDIRECT("A8")&amp;"!"&amp;'Технический лист'!I252&amp;'Технический лист'!L10))+IF(ISBLANK(INDIRECT("A9")), 0, INDIRECT(INDIRECT("A9")&amp;"!"&amp;'Технический лист'!I252&amp;'Технический лист'!L10))+IF(ISBLANK(INDIRECT("A10")), 0, INDIRECT(INDIRECT("A10")&amp;"!"&amp;'Технический лист'!I252&amp;'Технический лист'!L10))+IF(ISBLANK(INDIRECT("A11")), 0, INDIRECT(INDIRECT("A11")&amp;"!"&amp;'Технический лист'!I252&amp;'Технический лист'!L10))+IF(ISBLANK(INDIRECT("A12")), 0, INDIRECT(INDIRECT("A12")&amp;"!"&amp;'Технический лист'!I252&amp;'Технический лист'!L10))</f>
        <v>0</v>
      </c>
      <c r="J19" s="51">
        <f>IF(ISBLANK(INDIRECT("A3")), 0, INDIRECT(INDIRECT("A3")&amp;"!"&amp;'Технический лист'!J252&amp;'Технический лист'!M10))+IF(ISBLANK(INDIRECT("A4")), 0, INDIRECT(INDIRECT("A4")&amp;"!"&amp;'Технический лист'!J252&amp;'Технический лист'!M10))+IF(ISBLANK(INDIRECT("A5")), 0, INDIRECT(INDIRECT("A5")&amp;"!"&amp;'Технический лист'!J252&amp;'Технический лист'!M10))+IF(ISBLANK(INDIRECT("A6")), 0, INDIRECT(INDIRECT("A6")&amp;"!"&amp;'Технический лист'!J252&amp;'Технический лист'!M10))+IF(ISBLANK(INDIRECT("A7")), 0, INDIRECT(INDIRECT("A7")&amp;"!"&amp;'Технический лист'!J252&amp;'Технический лист'!M10))+IF(ISBLANK(INDIRECT("A8")), 0, INDIRECT(INDIRECT("A8")&amp;"!"&amp;'Технический лист'!J252&amp;'Технический лист'!M10))+IF(ISBLANK(INDIRECT("A9")), 0, INDIRECT(INDIRECT("A9")&amp;"!"&amp;'Технический лист'!J252&amp;'Технический лист'!M10))+IF(ISBLANK(INDIRECT("A10")), 0, INDIRECT(INDIRECT("A10")&amp;"!"&amp;'Технический лист'!J252&amp;'Технический лист'!M10))+IF(ISBLANK(INDIRECT("A11")), 0, INDIRECT(INDIRECT("A11")&amp;"!"&amp;'Технический лист'!J252&amp;'Технический лист'!M10))+IF(ISBLANK(INDIRECT("A12")), 0, INDIRECT(INDIRECT("A12")&amp;"!"&amp;'Технический лист'!J252&amp;'Технический лист'!M10))</f>
        <v>0</v>
      </c>
      <c r="K19" s="51">
        <f>IF(ISBLANK(INDIRECT("A3")), 0, INDIRECT(INDIRECT("A3")&amp;"!"&amp;'Технический лист'!K252&amp;'Технический лист'!N10))+IF(ISBLANK(INDIRECT("A4")), 0, INDIRECT(INDIRECT("A4")&amp;"!"&amp;'Технический лист'!K252&amp;'Технический лист'!N10))+IF(ISBLANK(INDIRECT("A5")), 0, INDIRECT(INDIRECT("A5")&amp;"!"&amp;'Технический лист'!K252&amp;'Технический лист'!N10))+IF(ISBLANK(INDIRECT("A6")), 0, INDIRECT(INDIRECT("A6")&amp;"!"&amp;'Технический лист'!K252&amp;'Технический лист'!N10))+IF(ISBLANK(INDIRECT("A7")), 0, INDIRECT(INDIRECT("A7")&amp;"!"&amp;'Технический лист'!K252&amp;'Технический лист'!N10))+IF(ISBLANK(INDIRECT("A8")), 0, INDIRECT(INDIRECT("A8")&amp;"!"&amp;'Технический лист'!K252&amp;'Технический лист'!N10))+IF(ISBLANK(INDIRECT("A9")), 0, INDIRECT(INDIRECT("A9")&amp;"!"&amp;'Технический лист'!K252&amp;'Технический лист'!N10))+IF(ISBLANK(INDIRECT("A10")), 0, INDIRECT(INDIRECT("A10")&amp;"!"&amp;'Технический лист'!K252&amp;'Технический лист'!N10))+IF(ISBLANK(INDIRECT("A11")), 0, INDIRECT(INDIRECT("A11")&amp;"!"&amp;'Технический лист'!K252&amp;'Технический лист'!N10))+IF(ISBLANK(INDIRECT("A12")), 0, INDIRECT(INDIRECT("A12")&amp;"!"&amp;'Технический лист'!K252&amp;'Технический лист'!N10))</f>
        <v>0</v>
      </c>
      <c r="L19" s="51">
        <f>IF(ISBLANK(INDIRECT("A3")), 0, INDIRECT(INDIRECT("A3")&amp;"!"&amp;'Технический лист'!L252&amp;'Технический лист'!O10))+IF(ISBLANK(INDIRECT("A4")), 0, INDIRECT(INDIRECT("A4")&amp;"!"&amp;'Технический лист'!L252&amp;'Технический лист'!O10))+IF(ISBLANK(INDIRECT("A5")), 0, INDIRECT(INDIRECT("A5")&amp;"!"&amp;'Технический лист'!L252&amp;'Технический лист'!O10))+IF(ISBLANK(INDIRECT("A6")), 0, INDIRECT(INDIRECT("A6")&amp;"!"&amp;'Технический лист'!L252&amp;'Технический лист'!O10))+IF(ISBLANK(INDIRECT("A7")), 0, INDIRECT(INDIRECT("A7")&amp;"!"&amp;'Технический лист'!L252&amp;'Технический лист'!O10))+IF(ISBLANK(INDIRECT("A8")), 0, INDIRECT(INDIRECT("A8")&amp;"!"&amp;'Технический лист'!L252&amp;'Технический лист'!O10))+IF(ISBLANK(INDIRECT("A9")), 0, INDIRECT(INDIRECT("A9")&amp;"!"&amp;'Технический лист'!L252&amp;'Технический лист'!O10))+IF(ISBLANK(INDIRECT("A10")), 0, INDIRECT(INDIRECT("A10")&amp;"!"&amp;'Технический лист'!L252&amp;'Технический лист'!O10))+IF(ISBLANK(INDIRECT("A11")), 0, INDIRECT(INDIRECT("A11")&amp;"!"&amp;'Технический лист'!L252&amp;'Технический лист'!O10))+IF(ISBLANK(INDIRECT("A12")), 0, INDIRECT(INDIRECT("A12")&amp;"!"&amp;'Технический лист'!L252&amp;'Технический лист'!O10))</f>
        <v>0</v>
      </c>
      <c r="M19" s="53">
        <f>IF(ISBLANK(INDIRECT("A3")), 0, INDIRECT(INDIRECT("A3")&amp;"!"&amp;'Технический лист'!M252&amp;'Технический лист'!P10))+IF(ISBLANK(INDIRECT("A4")), 0, INDIRECT(INDIRECT("A4")&amp;"!"&amp;'Технический лист'!M252&amp;'Технический лист'!P10))+IF(ISBLANK(INDIRECT("A5")), 0, INDIRECT(INDIRECT("A5")&amp;"!"&amp;'Технический лист'!M252&amp;'Технический лист'!P10))+IF(ISBLANK(INDIRECT("A6")), 0, INDIRECT(INDIRECT("A6")&amp;"!"&amp;'Технический лист'!M252&amp;'Технический лист'!P10))+IF(ISBLANK(INDIRECT("A7")), 0, INDIRECT(INDIRECT("A7")&amp;"!"&amp;'Технический лист'!M252&amp;'Технический лист'!P10))+IF(ISBLANK(INDIRECT("A8")), 0, INDIRECT(INDIRECT("A8")&amp;"!"&amp;'Технический лист'!M252&amp;'Технический лист'!P10))+IF(ISBLANK(INDIRECT("A9")), 0, INDIRECT(INDIRECT("A9")&amp;"!"&amp;'Технический лист'!M252&amp;'Технический лист'!P10))+IF(ISBLANK(INDIRECT("A10")), 0, INDIRECT(INDIRECT("A10")&amp;"!"&amp;'Технический лист'!M252&amp;'Технический лист'!P10))+IF(ISBLANK(INDIRECT("A11")), 0, INDIRECT(INDIRECT("A11")&amp;"!"&amp;'Технический лист'!M252&amp;'Технический лист'!P10))+IF(ISBLANK(INDIRECT("A12")), 0, INDIRECT(INDIRECT("A12")&amp;"!"&amp;'Технический лист'!M252&amp;'Технический лист'!P10))</f>
        <v>0</v>
      </c>
    </row>
    <row r="20">
      <c r="A20" s="66" t="str">
        <f>IFERROR(__xludf.DUMMYFUNCTION("""COMPUTED_VALUE"""),"Фулфилмент")</f>
        <v>Фулфилмент</v>
      </c>
      <c r="B20" s="51">
        <f>IF(ISBLANK(INDIRECT("A3")), 0, INDIRECT(INDIRECT("A3")&amp;"!"&amp;'Технический лист'!B253&amp;'Технический лист'!E11))+IF(ISBLANK(INDIRECT("A4")), 0, INDIRECT(INDIRECT("A4")&amp;"!"&amp;'Технический лист'!B253&amp;'Технический лист'!E11))+IF(ISBLANK(INDIRECT("A5")), 0, INDIRECT(INDIRECT("A5")&amp;"!"&amp;'Технический лист'!B253&amp;'Технический лист'!E11))+IF(ISBLANK(INDIRECT("A6")), 0, INDIRECT(INDIRECT("A6")&amp;"!"&amp;'Технический лист'!B253&amp;'Технический лист'!E11))+IF(ISBLANK(INDIRECT("A7")), 0, INDIRECT(INDIRECT("A7")&amp;"!"&amp;'Технический лист'!B253&amp;'Технический лист'!E11))+IF(ISBLANK(INDIRECT("A8")), 0, INDIRECT(INDIRECT("A8")&amp;"!"&amp;'Технический лист'!B253&amp;'Технический лист'!E11))+IF(ISBLANK(INDIRECT("A9")), 0, INDIRECT(INDIRECT("A9")&amp;"!"&amp;'Технический лист'!B253&amp;'Технический лист'!E11))+IF(ISBLANK(INDIRECT("A10")), 0, INDIRECT(INDIRECT("A10")&amp;"!"&amp;'Технический лист'!B253&amp;'Технический лист'!E11))+IF(ISBLANK(INDIRECT("A11")), 0, INDIRECT(INDIRECT("A11")&amp;"!"&amp;'Технический лист'!B253&amp;'Технический лист'!E11))+IF(ISBLANK(INDIRECT("A12")), 0, INDIRECT(INDIRECT("A12")&amp;"!"&amp;'Технический лист'!B253&amp;'Технический лист'!E11))</f>
        <v>0</v>
      </c>
      <c r="C20" s="51">
        <f>IF(ISBLANK(INDIRECT("A3")), 0, INDIRECT(INDIRECT("A3")&amp;"!"&amp;'Технический лист'!C253&amp;'Технический лист'!F11))+IF(ISBLANK(INDIRECT("A4")), 0, INDIRECT(INDIRECT("A4")&amp;"!"&amp;'Технический лист'!C253&amp;'Технический лист'!F11))+IF(ISBLANK(INDIRECT("A5")), 0, INDIRECT(INDIRECT("A5")&amp;"!"&amp;'Технический лист'!C253&amp;'Технический лист'!F11))+IF(ISBLANK(INDIRECT("A6")), 0, INDIRECT(INDIRECT("A6")&amp;"!"&amp;'Технический лист'!C253&amp;'Технический лист'!F11))+IF(ISBLANK(INDIRECT("A7")), 0, INDIRECT(INDIRECT("A7")&amp;"!"&amp;'Технический лист'!C253&amp;'Технический лист'!F11))+IF(ISBLANK(INDIRECT("A8")), 0, INDIRECT(INDIRECT("A8")&amp;"!"&amp;'Технический лист'!C253&amp;'Технический лист'!F11))+IF(ISBLANK(INDIRECT("A9")), 0, INDIRECT(INDIRECT("A9")&amp;"!"&amp;'Технический лист'!C253&amp;'Технический лист'!F11))+IF(ISBLANK(INDIRECT("A10")), 0, INDIRECT(INDIRECT("A10")&amp;"!"&amp;'Технический лист'!C253&amp;'Технический лист'!F11))+IF(ISBLANK(INDIRECT("A11")), 0, INDIRECT(INDIRECT("A11")&amp;"!"&amp;'Технический лист'!C253&amp;'Технический лист'!F11))+IF(ISBLANK(INDIRECT("A12")), 0, INDIRECT(INDIRECT("A12")&amp;"!"&amp;'Технический лист'!C253&amp;'Технический лист'!F11))</f>
        <v>0</v>
      </c>
      <c r="D20" s="51">
        <f>IF(ISBLANK(INDIRECT("A3")), 0, INDIRECT(INDIRECT("A3")&amp;"!"&amp;'Технический лист'!D253&amp;'Технический лист'!G11))+IF(ISBLANK(INDIRECT("A4")), 0, INDIRECT(INDIRECT("A4")&amp;"!"&amp;'Технический лист'!D253&amp;'Технический лист'!G11))+IF(ISBLANK(INDIRECT("A5")), 0, INDIRECT(INDIRECT("A5")&amp;"!"&amp;'Технический лист'!D253&amp;'Технический лист'!G11))+IF(ISBLANK(INDIRECT("A6")), 0, INDIRECT(INDIRECT("A6")&amp;"!"&amp;'Технический лист'!D253&amp;'Технический лист'!G11))+IF(ISBLANK(INDIRECT("A7")), 0, INDIRECT(INDIRECT("A7")&amp;"!"&amp;'Технический лист'!D253&amp;'Технический лист'!G11))+IF(ISBLANK(INDIRECT("A8")), 0, INDIRECT(INDIRECT("A8")&amp;"!"&amp;'Технический лист'!D253&amp;'Технический лист'!G11))+IF(ISBLANK(INDIRECT("A9")), 0, INDIRECT(INDIRECT("A9")&amp;"!"&amp;'Технический лист'!D253&amp;'Технический лист'!G11))+IF(ISBLANK(INDIRECT("A10")), 0, INDIRECT(INDIRECT("A10")&amp;"!"&amp;'Технический лист'!D253&amp;'Технический лист'!G11))+IF(ISBLANK(INDIRECT("A11")), 0, INDIRECT(INDIRECT("A11")&amp;"!"&amp;'Технический лист'!D253&amp;'Технический лист'!G11))+IF(ISBLANK(INDIRECT("A12")), 0, INDIRECT(INDIRECT("A12")&amp;"!"&amp;'Технический лист'!D253&amp;'Технический лист'!G11))</f>
        <v>0</v>
      </c>
      <c r="E20" s="51">
        <f>IF(ISBLANK(INDIRECT("A3")), 0, INDIRECT(INDIRECT("A3")&amp;"!"&amp;'Технический лист'!E253&amp;'Технический лист'!H11))+IF(ISBLANK(INDIRECT("A4")), 0, INDIRECT(INDIRECT("A4")&amp;"!"&amp;'Технический лист'!E253&amp;'Технический лист'!H11))+IF(ISBLANK(INDIRECT("A5")), 0, INDIRECT(INDIRECT("A5")&amp;"!"&amp;'Технический лист'!E253&amp;'Технический лист'!H11))+IF(ISBLANK(INDIRECT("A6")), 0, INDIRECT(INDIRECT("A6")&amp;"!"&amp;'Технический лист'!E253&amp;'Технический лист'!H11))+IF(ISBLANK(INDIRECT("A7")), 0, INDIRECT(INDIRECT("A7")&amp;"!"&amp;'Технический лист'!E253&amp;'Технический лист'!H11))+IF(ISBLANK(INDIRECT("A8")), 0, INDIRECT(INDIRECT("A8")&amp;"!"&amp;'Технический лист'!E253&amp;'Технический лист'!H11))+IF(ISBLANK(INDIRECT("A9")), 0, INDIRECT(INDIRECT("A9")&amp;"!"&amp;'Технический лист'!E253&amp;'Технический лист'!H11))+IF(ISBLANK(INDIRECT("A10")), 0, INDIRECT(INDIRECT("A10")&amp;"!"&amp;'Технический лист'!E253&amp;'Технический лист'!H11))+IF(ISBLANK(INDIRECT("A11")), 0, INDIRECT(INDIRECT("A11")&amp;"!"&amp;'Технический лист'!E253&amp;'Технический лист'!H11))+IF(ISBLANK(INDIRECT("A12")), 0, INDIRECT(INDIRECT("A12")&amp;"!"&amp;'Технический лист'!E253&amp;'Технический лист'!H11))</f>
        <v>0</v>
      </c>
      <c r="F20" s="51">
        <f>IF(ISBLANK(INDIRECT("A3")), 0, INDIRECT(INDIRECT("A3")&amp;"!"&amp;'Технический лист'!F253&amp;'Технический лист'!I11))+IF(ISBLANK(INDIRECT("A4")), 0, INDIRECT(INDIRECT("A4")&amp;"!"&amp;'Технический лист'!F253&amp;'Технический лист'!I11))+IF(ISBLANK(INDIRECT("A5")), 0, INDIRECT(INDIRECT("A5")&amp;"!"&amp;'Технический лист'!F253&amp;'Технический лист'!I11))+IF(ISBLANK(INDIRECT("A6")), 0, INDIRECT(INDIRECT("A6")&amp;"!"&amp;'Технический лист'!F253&amp;'Технический лист'!I11))+IF(ISBLANK(INDIRECT("A7")), 0, INDIRECT(INDIRECT("A7")&amp;"!"&amp;'Технический лист'!F253&amp;'Технический лист'!I11))+IF(ISBLANK(INDIRECT("A8")), 0, INDIRECT(INDIRECT("A8")&amp;"!"&amp;'Технический лист'!F253&amp;'Технический лист'!I11))+IF(ISBLANK(INDIRECT("A9")), 0, INDIRECT(INDIRECT("A9")&amp;"!"&amp;'Технический лист'!F253&amp;'Технический лист'!I11))+IF(ISBLANK(INDIRECT("A10")), 0, INDIRECT(INDIRECT("A10")&amp;"!"&amp;'Технический лист'!F253&amp;'Технический лист'!I11))+IF(ISBLANK(INDIRECT("A11")), 0, INDIRECT(INDIRECT("A11")&amp;"!"&amp;'Технический лист'!F253&amp;'Технический лист'!I11))+IF(ISBLANK(INDIRECT("A12")), 0, INDIRECT(INDIRECT("A12")&amp;"!"&amp;'Технический лист'!F253&amp;'Технический лист'!I11))</f>
        <v>0</v>
      </c>
      <c r="G20" s="51">
        <f>IF(ISBLANK(INDIRECT("A3")), 0, INDIRECT(INDIRECT("A3")&amp;"!"&amp;'Технический лист'!G253&amp;'Технический лист'!J11))+IF(ISBLANK(INDIRECT("A4")), 0, INDIRECT(INDIRECT("A4")&amp;"!"&amp;'Технический лист'!G253&amp;'Технический лист'!J11))+IF(ISBLANK(INDIRECT("A5")), 0, INDIRECT(INDIRECT("A5")&amp;"!"&amp;'Технический лист'!G253&amp;'Технический лист'!J11))+IF(ISBLANK(INDIRECT("A6")), 0, INDIRECT(INDIRECT("A6")&amp;"!"&amp;'Технический лист'!G253&amp;'Технический лист'!J11))+IF(ISBLANK(INDIRECT("A7")), 0, INDIRECT(INDIRECT("A7")&amp;"!"&amp;'Технический лист'!G253&amp;'Технический лист'!J11))+IF(ISBLANK(INDIRECT("A8")), 0, INDIRECT(INDIRECT("A8")&amp;"!"&amp;'Технический лист'!G253&amp;'Технический лист'!J11))+IF(ISBLANK(INDIRECT("A9")), 0, INDIRECT(INDIRECT("A9")&amp;"!"&amp;'Технический лист'!G253&amp;'Технический лист'!J11))+IF(ISBLANK(INDIRECT("A10")), 0, INDIRECT(INDIRECT("A10")&amp;"!"&amp;'Технический лист'!G253&amp;'Технический лист'!J11))+IF(ISBLANK(INDIRECT("A11")), 0, INDIRECT(INDIRECT("A11")&amp;"!"&amp;'Технический лист'!G253&amp;'Технический лист'!J11))+IF(ISBLANK(INDIRECT("A12")), 0, INDIRECT(INDIRECT("A12")&amp;"!"&amp;'Технический лист'!G253&amp;'Технический лист'!J11))</f>
        <v>0</v>
      </c>
      <c r="H20" s="51">
        <f>IF(ISBLANK(INDIRECT("A3")), 0, INDIRECT(INDIRECT("A3")&amp;"!"&amp;'Технический лист'!H253&amp;'Технический лист'!K11))+IF(ISBLANK(INDIRECT("A4")), 0, INDIRECT(INDIRECT("A4")&amp;"!"&amp;'Технический лист'!H253&amp;'Технический лист'!K11))+IF(ISBLANK(INDIRECT("A5")), 0, INDIRECT(INDIRECT("A5")&amp;"!"&amp;'Технический лист'!H253&amp;'Технический лист'!K11))+IF(ISBLANK(INDIRECT("A6")), 0, INDIRECT(INDIRECT("A6")&amp;"!"&amp;'Технический лист'!H253&amp;'Технический лист'!K11))+IF(ISBLANK(INDIRECT("A7")), 0, INDIRECT(INDIRECT("A7")&amp;"!"&amp;'Технический лист'!H253&amp;'Технический лист'!K11))+IF(ISBLANK(INDIRECT("A8")), 0, INDIRECT(INDIRECT("A8")&amp;"!"&amp;'Технический лист'!H253&amp;'Технический лист'!K11))+IF(ISBLANK(INDIRECT("A9")), 0, INDIRECT(INDIRECT("A9")&amp;"!"&amp;'Технический лист'!H253&amp;'Технический лист'!K11))+IF(ISBLANK(INDIRECT("A10")), 0, INDIRECT(INDIRECT("A10")&amp;"!"&amp;'Технический лист'!H253&amp;'Технический лист'!K11))+IF(ISBLANK(INDIRECT("A11")), 0, INDIRECT(INDIRECT("A11")&amp;"!"&amp;'Технический лист'!H253&amp;'Технический лист'!K11))+IF(ISBLANK(INDIRECT("A12")), 0, INDIRECT(INDIRECT("A12")&amp;"!"&amp;'Технический лист'!H253&amp;'Технический лист'!K11))</f>
        <v>0</v>
      </c>
      <c r="I20" s="51">
        <f>IF(ISBLANK(INDIRECT("A3")), 0, INDIRECT(INDIRECT("A3")&amp;"!"&amp;'Технический лист'!I253&amp;'Технический лист'!L11))+IF(ISBLANK(INDIRECT("A4")), 0, INDIRECT(INDIRECT("A4")&amp;"!"&amp;'Технический лист'!I253&amp;'Технический лист'!L11))+IF(ISBLANK(INDIRECT("A5")), 0, INDIRECT(INDIRECT("A5")&amp;"!"&amp;'Технический лист'!I253&amp;'Технический лист'!L11))+IF(ISBLANK(INDIRECT("A6")), 0, INDIRECT(INDIRECT("A6")&amp;"!"&amp;'Технический лист'!I253&amp;'Технический лист'!L11))+IF(ISBLANK(INDIRECT("A7")), 0, INDIRECT(INDIRECT("A7")&amp;"!"&amp;'Технический лист'!I253&amp;'Технический лист'!L11))+IF(ISBLANK(INDIRECT("A8")), 0, INDIRECT(INDIRECT("A8")&amp;"!"&amp;'Технический лист'!I253&amp;'Технический лист'!L11))+IF(ISBLANK(INDIRECT("A9")), 0, INDIRECT(INDIRECT("A9")&amp;"!"&amp;'Технический лист'!I253&amp;'Технический лист'!L11))+IF(ISBLANK(INDIRECT("A10")), 0, INDIRECT(INDIRECT("A10")&amp;"!"&amp;'Технический лист'!I253&amp;'Технический лист'!L11))+IF(ISBLANK(INDIRECT("A11")), 0, INDIRECT(INDIRECT("A11")&amp;"!"&amp;'Технический лист'!I253&amp;'Технический лист'!L11))+IF(ISBLANK(INDIRECT("A12")), 0, INDIRECT(INDIRECT("A12")&amp;"!"&amp;'Технический лист'!I253&amp;'Технический лист'!L11))</f>
        <v>0</v>
      </c>
      <c r="J20" s="51">
        <f>IF(ISBLANK(INDIRECT("A3")), 0, INDIRECT(INDIRECT("A3")&amp;"!"&amp;'Технический лист'!J253&amp;'Технический лист'!M11))+IF(ISBLANK(INDIRECT("A4")), 0, INDIRECT(INDIRECT("A4")&amp;"!"&amp;'Технический лист'!J253&amp;'Технический лист'!M11))+IF(ISBLANK(INDIRECT("A5")), 0, INDIRECT(INDIRECT("A5")&amp;"!"&amp;'Технический лист'!J253&amp;'Технический лист'!M11))+IF(ISBLANK(INDIRECT("A6")), 0, INDIRECT(INDIRECT("A6")&amp;"!"&amp;'Технический лист'!J253&amp;'Технический лист'!M11))+IF(ISBLANK(INDIRECT("A7")), 0, INDIRECT(INDIRECT("A7")&amp;"!"&amp;'Технический лист'!J253&amp;'Технический лист'!M11))+IF(ISBLANK(INDIRECT("A8")), 0, INDIRECT(INDIRECT("A8")&amp;"!"&amp;'Технический лист'!J253&amp;'Технический лист'!M11))+IF(ISBLANK(INDIRECT("A9")), 0, INDIRECT(INDIRECT("A9")&amp;"!"&amp;'Технический лист'!J253&amp;'Технический лист'!M11))+IF(ISBLANK(INDIRECT("A10")), 0, INDIRECT(INDIRECT("A10")&amp;"!"&amp;'Технический лист'!J253&amp;'Технический лист'!M11))+IF(ISBLANK(INDIRECT("A11")), 0, INDIRECT(INDIRECT("A11")&amp;"!"&amp;'Технический лист'!J253&amp;'Технический лист'!M11))+IF(ISBLANK(INDIRECT("A12")), 0, INDIRECT(INDIRECT("A12")&amp;"!"&amp;'Технический лист'!J253&amp;'Технический лист'!M11))</f>
        <v>0</v>
      </c>
      <c r="K20" s="51">
        <f>IF(ISBLANK(INDIRECT("A3")), 0, INDIRECT(INDIRECT("A3")&amp;"!"&amp;'Технический лист'!K253&amp;'Технический лист'!N11))+IF(ISBLANK(INDIRECT("A4")), 0, INDIRECT(INDIRECT("A4")&amp;"!"&amp;'Технический лист'!K253&amp;'Технический лист'!N11))+IF(ISBLANK(INDIRECT("A5")), 0, INDIRECT(INDIRECT("A5")&amp;"!"&amp;'Технический лист'!K253&amp;'Технический лист'!N11))+IF(ISBLANK(INDIRECT("A6")), 0, INDIRECT(INDIRECT("A6")&amp;"!"&amp;'Технический лист'!K253&amp;'Технический лист'!N11))+IF(ISBLANK(INDIRECT("A7")), 0, INDIRECT(INDIRECT("A7")&amp;"!"&amp;'Технический лист'!K253&amp;'Технический лист'!N11))+IF(ISBLANK(INDIRECT("A8")), 0, INDIRECT(INDIRECT("A8")&amp;"!"&amp;'Технический лист'!K253&amp;'Технический лист'!N11))+IF(ISBLANK(INDIRECT("A9")), 0, INDIRECT(INDIRECT("A9")&amp;"!"&amp;'Технический лист'!K253&amp;'Технический лист'!N11))+IF(ISBLANK(INDIRECT("A10")), 0, INDIRECT(INDIRECT("A10")&amp;"!"&amp;'Технический лист'!K253&amp;'Технический лист'!N11))+IF(ISBLANK(INDIRECT("A11")), 0, INDIRECT(INDIRECT("A11")&amp;"!"&amp;'Технический лист'!K253&amp;'Технический лист'!N11))+IF(ISBLANK(INDIRECT("A12")), 0, INDIRECT(INDIRECT("A12")&amp;"!"&amp;'Технический лист'!K253&amp;'Технический лист'!N11))</f>
        <v>-30000</v>
      </c>
      <c r="L20" s="51">
        <f>IF(ISBLANK(INDIRECT("A3")), 0, INDIRECT(INDIRECT("A3")&amp;"!"&amp;'Технический лист'!L253&amp;'Технический лист'!O11))+IF(ISBLANK(INDIRECT("A4")), 0, INDIRECT(INDIRECT("A4")&amp;"!"&amp;'Технический лист'!L253&amp;'Технический лист'!O11))+IF(ISBLANK(INDIRECT("A5")), 0, INDIRECT(INDIRECT("A5")&amp;"!"&amp;'Технический лист'!L253&amp;'Технический лист'!O11))+IF(ISBLANK(INDIRECT("A6")), 0, INDIRECT(INDIRECT("A6")&amp;"!"&amp;'Технический лист'!L253&amp;'Технический лист'!O11))+IF(ISBLANK(INDIRECT("A7")), 0, INDIRECT(INDIRECT("A7")&amp;"!"&amp;'Технический лист'!L253&amp;'Технический лист'!O11))+IF(ISBLANK(INDIRECT("A8")), 0, INDIRECT(INDIRECT("A8")&amp;"!"&amp;'Технический лист'!L253&amp;'Технический лист'!O11))+IF(ISBLANK(INDIRECT("A9")), 0, INDIRECT(INDIRECT("A9")&amp;"!"&amp;'Технический лист'!L253&amp;'Технический лист'!O11))+IF(ISBLANK(INDIRECT("A10")), 0, INDIRECT(INDIRECT("A10")&amp;"!"&amp;'Технический лист'!L253&amp;'Технический лист'!O11))+IF(ISBLANK(INDIRECT("A11")), 0, INDIRECT(INDIRECT("A11")&amp;"!"&amp;'Технический лист'!L253&amp;'Технический лист'!O11))+IF(ISBLANK(INDIRECT("A12")), 0, INDIRECT(INDIRECT("A12")&amp;"!"&amp;'Технический лист'!L253&amp;'Технический лист'!O11))</f>
        <v>0</v>
      </c>
      <c r="M20" s="53">
        <f>IF(ISBLANK(INDIRECT("A3")), 0, INDIRECT(INDIRECT("A3")&amp;"!"&amp;'Технический лист'!M253&amp;'Технический лист'!P11))+IF(ISBLANK(INDIRECT("A4")), 0, INDIRECT(INDIRECT("A4")&amp;"!"&amp;'Технический лист'!M253&amp;'Технический лист'!P11))+IF(ISBLANK(INDIRECT("A5")), 0, INDIRECT(INDIRECT("A5")&amp;"!"&amp;'Технический лист'!M253&amp;'Технический лист'!P11))+IF(ISBLANK(INDIRECT("A6")), 0, INDIRECT(INDIRECT("A6")&amp;"!"&amp;'Технический лист'!M253&amp;'Технический лист'!P11))+IF(ISBLANK(INDIRECT("A7")), 0, INDIRECT(INDIRECT("A7")&amp;"!"&amp;'Технический лист'!M253&amp;'Технический лист'!P11))+IF(ISBLANK(INDIRECT("A8")), 0, INDIRECT(INDIRECT("A8")&amp;"!"&amp;'Технический лист'!M253&amp;'Технический лист'!P11))+IF(ISBLANK(INDIRECT("A9")), 0, INDIRECT(INDIRECT("A9")&amp;"!"&amp;'Технический лист'!M253&amp;'Технический лист'!P11))+IF(ISBLANK(INDIRECT("A10")), 0, INDIRECT(INDIRECT("A10")&amp;"!"&amp;'Технический лист'!M253&amp;'Технический лист'!P11))+IF(ISBLANK(INDIRECT("A11")), 0, INDIRECT(INDIRECT("A11")&amp;"!"&amp;'Технический лист'!M253&amp;'Технический лист'!P11))+IF(ISBLANK(INDIRECT("A12")), 0, INDIRECT(INDIRECT("A12")&amp;"!"&amp;'Технический лист'!M253&amp;'Технический лист'!P11))</f>
        <v>0</v>
      </c>
    </row>
    <row r="21">
      <c r="A21" s="66" t="str">
        <f>IFERROR(__xludf.DUMMYFUNCTION("""COMPUTED_VALUE"""),"Возврат ошибочных оплат")</f>
        <v>Возврат ошибочных оплат</v>
      </c>
      <c r="B21" s="51">
        <f>IF(ISBLANK(INDIRECT("A3")), 0, INDIRECT(INDIRECT("A3")&amp;"!"&amp;'Технический лист'!B254&amp;'Технический лист'!E12))+IF(ISBLANK(INDIRECT("A4")), 0, INDIRECT(INDIRECT("A4")&amp;"!"&amp;'Технический лист'!B254&amp;'Технический лист'!E12))+IF(ISBLANK(INDIRECT("A5")), 0, INDIRECT(INDIRECT("A5")&amp;"!"&amp;'Технический лист'!B254&amp;'Технический лист'!E12))+IF(ISBLANK(INDIRECT("A6")), 0, INDIRECT(INDIRECT("A6")&amp;"!"&amp;'Технический лист'!B254&amp;'Технический лист'!E12))+IF(ISBLANK(INDIRECT("A7")), 0, INDIRECT(INDIRECT("A7")&amp;"!"&amp;'Технический лист'!B254&amp;'Технический лист'!E12))+IF(ISBLANK(INDIRECT("A8")), 0, INDIRECT(INDIRECT("A8")&amp;"!"&amp;'Технический лист'!B254&amp;'Технический лист'!E12))+IF(ISBLANK(INDIRECT("A9")), 0, INDIRECT(INDIRECT("A9")&amp;"!"&amp;'Технический лист'!B254&amp;'Технический лист'!E12))+IF(ISBLANK(INDIRECT("A10")), 0, INDIRECT(INDIRECT("A10")&amp;"!"&amp;'Технический лист'!B254&amp;'Технический лист'!E12))+IF(ISBLANK(INDIRECT("A11")), 0, INDIRECT(INDIRECT("A11")&amp;"!"&amp;'Технический лист'!B254&amp;'Технический лист'!E12))+IF(ISBLANK(INDIRECT("A12")), 0, INDIRECT(INDIRECT("A12")&amp;"!"&amp;'Технический лист'!B254&amp;'Технический лист'!E12))</f>
        <v>0</v>
      </c>
      <c r="C21" s="51">
        <f>IF(ISBLANK(INDIRECT("A3")), 0, INDIRECT(INDIRECT("A3")&amp;"!"&amp;'Технический лист'!C254&amp;'Технический лист'!F12))+IF(ISBLANK(INDIRECT("A4")), 0, INDIRECT(INDIRECT("A4")&amp;"!"&amp;'Технический лист'!C254&amp;'Технический лист'!F12))+IF(ISBLANK(INDIRECT("A5")), 0, INDIRECT(INDIRECT("A5")&amp;"!"&amp;'Технический лист'!C254&amp;'Технический лист'!F12))+IF(ISBLANK(INDIRECT("A6")), 0, INDIRECT(INDIRECT("A6")&amp;"!"&amp;'Технический лист'!C254&amp;'Технический лист'!F12))+IF(ISBLANK(INDIRECT("A7")), 0, INDIRECT(INDIRECT("A7")&amp;"!"&amp;'Технический лист'!C254&amp;'Технический лист'!F12))+IF(ISBLANK(INDIRECT("A8")), 0, INDIRECT(INDIRECT("A8")&amp;"!"&amp;'Технический лист'!C254&amp;'Технический лист'!F12))+IF(ISBLANK(INDIRECT("A9")), 0, INDIRECT(INDIRECT("A9")&amp;"!"&amp;'Технический лист'!C254&amp;'Технический лист'!F12))+IF(ISBLANK(INDIRECT("A10")), 0, INDIRECT(INDIRECT("A10")&amp;"!"&amp;'Технический лист'!C254&amp;'Технический лист'!F12))+IF(ISBLANK(INDIRECT("A11")), 0, INDIRECT(INDIRECT("A11")&amp;"!"&amp;'Технический лист'!C254&amp;'Технический лист'!F12))+IF(ISBLANK(INDIRECT("A12")), 0, INDIRECT(INDIRECT("A12")&amp;"!"&amp;'Технический лист'!C254&amp;'Технический лист'!F12))</f>
        <v>0</v>
      </c>
      <c r="D21" s="51">
        <f>IF(ISBLANK(INDIRECT("A3")), 0, INDIRECT(INDIRECT("A3")&amp;"!"&amp;'Технический лист'!D254&amp;'Технический лист'!G12))+IF(ISBLANK(INDIRECT("A4")), 0, INDIRECT(INDIRECT("A4")&amp;"!"&amp;'Технический лист'!D254&amp;'Технический лист'!G12))+IF(ISBLANK(INDIRECT("A5")), 0, INDIRECT(INDIRECT("A5")&amp;"!"&amp;'Технический лист'!D254&amp;'Технический лист'!G12))+IF(ISBLANK(INDIRECT("A6")), 0, INDIRECT(INDIRECT("A6")&amp;"!"&amp;'Технический лист'!D254&amp;'Технический лист'!G12))+IF(ISBLANK(INDIRECT("A7")), 0, INDIRECT(INDIRECT("A7")&amp;"!"&amp;'Технический лист'!D254&amp;'Технический лист'!G12))+IF(ISBLANK(INDIRECT("A8")), 0, INDIRECT(INDIRECT("A8")&amp;"!"&amp;'Технический лист'!D254&amp;'Технический лист'!G12))+IF(ISBLANK(INDIRECT("A9")), 0, INDIRECT(INDIRECT("A9")&amp;"!"&amp;'Технический лист'!D254&amp;'Технический лист'!G12))+IF(ISBLANK(INDIRECT("A10")), 0, INDIRECT(INDIRECT("A10")&amp;"!"&amp;'Технический лист'!D254&amp;'Технический лист'!G12))+IF(ISBLANK(INDIRECT("A11")), 0, INDIRECT(INDIRECT("A11")&amp;"!"&amp;'Технический лист'!D254&amp;'Технический лист'!G12))+IF(ISBLANK(INDIRECT("A12")), 0, INDIRECT(INDIRECT("A12")&amp;"!"&amp;'Технический лист'!D254&amp;'Технический лист'!G12))</f>
        <v>0</v>
      </c>
      <c r="E21" s="51">
        <f>IF(ISBLANK(INDIRECT("A3")), 0, INDIRECT(INDIRECT("A3")&amp;"!"&amp;'Технический лист'!E254&amp;'Технический лист'!H12))+IF(ISBLANK(INDIRECT("A4")), 0, INDIRECT(INDIRECT("A4")&amp;"!"&amp;'Технический лист'!E254&amp;'Технический лист'!H12))+IF(ISBLANK(INDIRECT("A5")), 0, INDIRECT(INDIRECT("A5")&amp;"!"&amp;'Технический лист'!E254&amp;'Технический лист'!H12))+IF(ISBLANK(INDIRECT("A6")), 0, INDIRECT(INDIRECT("A6")&amp;"!"&amp;'Технический лист'!E254&amp;'Технический лист'!H12))+IF(ISBLANK(INDIRECT("A7")), 0, INDIRECT(INDIRECT("A7")&amp;"!"&amp;'Технический лист'!E254&amp;'Технический лист'!H12))+IF(ISBLANK(INDIRECT("A8")), 0, INDIRECT(INDIRECT("A8")&amp;"!"&amp;'Технический лист'!E254&amp;'Технический лист'!H12))+IF(ISBLANK(INDIRECT("A9")), 0, INDIRECT(INDIRECT("A9")&amp;"!"&amp;'Технический лист'!E254&amp;'Технический лист'!H12))+IF(ISBLANK(INDIRECT("A10")), 0, INDIRECT(INDIRECT("A10")&amp;"!"&amp;'Технический лист'!E254&amp;'Технический лист'!H12))+IF(ISBLANK(INDIRECT("A11")), 0, INDIRECT(INDIRECT("A11")&amp;"!"&amp;'Технический лист'!E254&amp;'Технический лист'!H12))+IF(ISBLANK(INDIRECT("A12")), 0, INDIRECT(INDIRECT("A12")&amp;"!"&amp;'Технический лист'!E254&amp;'Технический лист'!H12))</f>
        <v>0</v>
      </c>
      <c r="F21" s="51">
        <f>IF(ISBLANK(INDIRECT("A3")), 0, INDIRECT(INDIRECT("A3")&amp;"!"&amp;'Технический лист'!F254&amp;'Технический лист'!I12))+IF(ISBLANK(INDIRECT("A4")), 0, INDIRECT(INDIRECT("A4")&amp;"!"&amp;'Технический лист'!F254&amp;'Технический лист'!I12))+IF(ISBLANK(INDIRECT("A5")), 0, INDIRECT(INDIRECT("A5")&amp;"!"&amp;'Технический лист'!F254&amp;'Технический лист'!I12))+IF(ISBLANK(INDIRECT("A6")), 0, INDIRECT(INDIRECT("A6")&amp;"!"&amp;'Технический лист'!F254&amp;'Технический лист'!I12))+IF(ISBLANK(INDIRECT("A7")), 0, INDIRECT(INDIRECT("A7")&amp;"!"&amp;'Технический лист'!F254&amp;'Технический лист'!I12))+IF(ISBLANK(INDIRECT("A8")), 0, INDIRECT(INDIRECT("A8")&amp;"!"&amp;'Технический лист'!F254&amp;'Технический лист'!I12))+IF(ISBLANK(INDIRECT("A9")), 0, INDIRECT(INDIRECT("A9")&amp;"!"&amp;'Технический лист'!F254&amp;'Технический лист'!I12))+IF(ISBLANK(INDIRECT("A10")), 0, INDIRECT(INDIRECT("A10")&amp;"!"&amp;'Технический лист'!F254&amp;'Технический лист'!I12))+IF(ISBLANK(INDIRECT("A11")), 0, INDIRECT(INDIRECT("A11")&amp;"!"&amp;'Технический лист'!F254&amp;'Технический лист'!I12))+IF(ISBLANK(INDIRECT("A12")), 0, INDIRECT(INDIRECT("A12")&amp;"!"&amp;'Технический лист'!F254&amp;'Технический лист'!I12))</f>
        <v>0</v>
      </c>
      <c r="G21" s="51">
        <f>IF(ISBLANK(INDIRECT("A3")), 0, INDIRECT(INDIRECT("A3")&amp;"!"&amp;'Технический лист'!G254&amp;'Технический лист'!J12))+IF(ISBLANK(INDIRECT("A4")), 0, INDIRECT(INDIRECT("A4")&amp;"!"&amp;'Технический лист'!G254&amp;'Технический лист'!J12))+IF(ISBLANK(INDIRECT("A5")), 0, INDIRECT(INDIRECT("A5")&amp;"!"&amp;'Технический лист'!G254&amp;'Технический лист'!J12))+IF(ISBLANK(INDIRECT("A6")), 0, INDIRECT(INDIRECT("A6")&amp;"!"&amp;'Технический лист'!G254&amp;'Технический лист'!J12))+IF(ISBLANK(INDIRECT("A7")), 0, INDIRECT(INDIRECT("A7")&amp;"!"&amp;'Технический лист'!G254&amp;'Технический лист'!J12))+IF(ISBLANK(INDIRECT("A8")), 0, INDIRECT(INDIRECT("A8")&amp;"!"&amp;'Технический лист'!G254&amp;'Технический лист'!J12))+IF(ISBLANK(INDIRECT("A9")), 0, INDIRECT(INDIRECT("A9")&amp;"!"&amp;'Технический лист'!G254&amp;'Технический лист'!J12))+IF(ISBLANK(INDIRECT("A10")), 0, INDIRECT(INDIRECT("A10")&amp;"!"&amp;'Технический лист'!G254&amp;'Технический лист'!J12))+IF(ISBLANK(INDIRECT("A11")), 0, INDIRECT(INDIRECT("A11")&amp;"!"&amp;'Технический лист'!G254&amp;'Технический лист'!J12))+IF(ISBLANK(INDIRECT("A12")), 0, INDIRECT(INDIRECT("A12")&amp;"!"&amp;'Технический лист'!G254&amp;'Технический лист'!J12))</f>
        <v>0</v>
      </c>
      <c r="H21" s="51">
        <f>IF(ISBLANK(INDIRECT("A3")), 0, INDIRECT(INDIRECT("A3")&amp;"!"&amp;'Технический лист'!H254&amp;'Технический лист'!K12))+IF(ISBLANK(INDIRECT("A4")), 0, INDIRECT(INDIRECT("A4")&amp;"!"&amp;'Технический лист'!H254&amp;'Технический лист'!K12))+IF(ISBLANK(INDIRECT("A5")), 0, INDIRECT(INDIRECT("A5")&amp;"!"&amp;'Технический лист'!H254&amp;'Технический лист'!K12))+IF(ISBLANK(INDIRECT("A6")), 0, INDIRECT(INDIRECT("A6")&amp;"!"&amp;'Технический лист'!H254&amp;'Технический лист'!K12))+IF(ISBLANK(INDIRECT("A7")), 0, INDIRECT(INDIRECT("A7")&amp;"!"&amp;'Технический лист'!H254&amp;'Технический лист'!K12))+IF(ISBLANK(INDIRECT("A8")), 0, INDIRECT(INDIRECT("A8")&amp;"!"&amp;'Технический лист'!H254&amp;'Технический лист'!K12))+IF(ISBLANK(INDIRECT("A9")), 0, INDIRECT(INDIRECT("A9")&amp;"!"&amp;'Технический лист'!H254&amp;'Технический лист'!K12))+IF(ISBLANK(INDIRECT("A10")), 0, INDIRECT(INDIRECT("A10")&amp;"!"&amp;'Технический лист'!H254&amp;'Технический лист'!K12))+IF(ISBLANK(INDIRECT("A11")), 0, INDIRECT(INDIRECT("A11")&amp;"!"&amp;'Технический лист'!H254&amp;'Технический лист'!K12))+IF(ISBLANK(INDIRECT("A12")), 0, INDIRECT(INDIRECT("A12")&amp;"!"&amp;'Технический лист'!H254&amp;'Технический лист'!K12))</f>
        <v>0</v>
      </c>
      <c r="I21" s="51">
        <f>IF(ISBLANK(INDIRECT("A3")), 0, INDIRECT(INDIRECT("A3")&amp;"!"&amp;'Технический лист'!I254&amp;'Технический лист'!L12))+IF(ISBLANK(INDIRECT("A4")), 0, INDIRECT(INDIRECT("A4")&amp;"!"&amp;'Технический лист'!I254&amp;'Технический лист'!L12))+IF(ISBLANK(INDIRECT("A5")), 0, INDIRECT(INDIRECT("A5")&amp;"!"&amp;'Технический лист'!I254&amp;'Технический лист'!L12))+IF(ISBLANK(INDIRECT("A6")), 0, INDIRECT(INDIRECT("A6")&amp;"!"&amp;'Технический лист'!I254&amp;'Технический лист'!L12))+IF(ISBLANK(INDIRECT("A7")), 0, INDIRECT(INDIRECT("A7")&amp;"!"&amp;'Технический лист'!I254&amp;'Технический лист'!L12))+IF(ISBLANK(INDIRECT("A8")), 0, INDIRECT(INDIRECT("A8")&amp;"!"&amp;'Технический лист'!I254&amp;'Технический лист'!L12))+IF(ISBLANK(INDIRECT("A9")), 0, INDIRECT(INDIRECT("A9")&amp;"!"&amp;'Технический лист'!I254&amp;'Технический лист'!L12))+IF(ISBLANK(INDIRECT("A10")), 0, INDIRECT(INDIRECT("A10")&amp;"!"&amp;'Технический лист'!I254&amp;'Технический лист'!L12))+IF(ISBLANK(INDIRECT("A11")), 0, INDIRECT(INDIRECT("A11")&amp;"!"&amp;'Технический лист'!I254&amp;'Технический лист'!L12))+IF(ISBLANK(INDIRECT("A12")), 0, INDIRECT(INDIRECT("A12")&amp;"!"&amp;'Технический лист'!I254&amp;'Технический лист'!L12))</f>
        <v>0</v>
      </c>
      <c r="J21" s="51">
        <f>IF(ISBLANK(INDIRECT("A3")), 0, INDIRECT(INDIRECT("A3")&amp;"!"&amp;'Технический лист'!J254&amp;'Технический лист'!M12))+IF(ISBLANK(INDIRECT("A4")), 0, INDIRECT(INDIRECT("A4")&amp;"!"&amp;'Технический лист'!J254&amp;'Технический лист'!M12))+IF(ISBLANK(INDIRECT("A5")), 0, INDIRECT(INDIRECT("A5")&amp;"!"&amp;'Технический лист'!J254&amp;'Технический лист'!M12))+IF(ISBLANK(INDIRECT("A6")), 0, INDIRECT(INDIRECT("A6")&amp;"!"&amp;'Технический лист'!J254&amp;'Технический лист'!M12))+IF(ISBLANK(INDIRECT("A7")), 0, INDIRECT(INDIRECT("A7")&amp;"!"&amp;'Технический лист'!J254&amp;'Технический лист'!M12))+IF(ISBLANK(INDIRECT("A8")), 0, INDIRECT(INDIRECT("A8")&amp;"!"&amp;'Технический лист'!J254&amp;'Технический лист'!M12))+IF(ISBLANK(INDIRECT("A9")), 0, INDIRECT(INDIRECT("A9")&amp;"!"&amp;'Технический лист'!J254&amp;'Технический лист'!M12))+IF(ISBLANK(INDIRECT("A10")), 0, INDIRECT(INDIRECT("A10")&amp;"!"&amp;'Технический лист'!J254&amp;'Технический лист'!M12))+IF(ISBLANK(INDIRECT("A11")), 0, INDIRECT(INDIRECT("A11")&amp;"!"&amp;'Технический лист'!J254&amp;'Технический лист'!M12))+IF(ISBLANK(INDIRECT("A12")), 0, INDIRECT(INDIRECT("A12")&amp;"!"&amp;'Технический лист'!J254&amp;'Технический лист'!M12))</f>
        <v>0</v>
      </c>
      <c r="K21" s="51">
        <f>IF(ISBLANK(INDIRECT("A3")), 0, INDIRECT(INDIRECT("A3")&amp;"!"&amp;'Технический лист'!K254&amp;'Технический лист'!N12))+IF(ISBLANK(INDIRECT("A4")), 0, INDIRECT(INDIRECT("A4")&amp;"!"&amp;'Технический лист'!K254&amp;'Технический лист'!N12))+IF(ISBLANK(INDIRECT("A5")), 0, INDIRECT(INDIRECT("A5")&amp;"!"&amp;'Технический лист'!K254&amp;'Технический лист'!N12))+IF(ISBLANK(INDIRECT("A6")), 0, INDIRECT(INDIRECT("A6")&amp;"!"&amp;'Технический лист'!K254&amp;'Технический лист'!N12))+IF(ISBLANK(INDIRECT("A7")), 0, INDIRECT(INDIRECT("A7")&amp;"!"&amp;'Технический лист'!K254&amp;'Технический лист'!N12))+IF(ISBLANK(INDIRECT("A8")), 0, INDIRECT(INDIRECT("A8")&amp;"!"&amp;'Технический лист'!K254&amp;'Технический лист'!N12))+IF(ISBLANK(INDIRECT("A9")), 0, INDIRECT(INDIRECT("A9")&amp;"!"&amp;'Технический лист'!K254&amp;'Технический лист'!N12))+IF(ISBLANK(INDIRECT("A10")), 0, INDIRECT(INDIRECT("A10")&amp;"!"&amp;'Технический лист'!K254&amp;'Технический лист'!N12))+IF(ISBLANK(INDIRECT("A11")), 0, INDIRECT(INDIRECT("A11")&amp;"!"&amp;'Технический лист'!K254&amp;'Технический лист'!N12))+IF(ISBLANK(INDIRECT("A12")), 0, INDIRECT(INDIRECT("A12")&amp;"!"&amp;'Технический лист'!K254&amp;'Технический лист'!N12))</f>
        <v>0</v>
      </c>
      <c r="L21" s="51">
        <f>IF(ISBLANK(INDIRECT("A3")), 0, INDIRECT(INDIRECT("A3")&amp;"!"&amp;'Технический лист'!L254&amp;'Технический лист'!O12))+IF(ISBLANK(INDIRECT("A4")), 0, INDIRECT(INDIRECT("A4")&amp;"!"&amp;'Технический лист'!L254&amp;'Технический лист'!O12))+IF(ISBLANK(INDIRECT("A5")), 0, INDIRECT(INDIRECT("A5")&amp;"!"&amp;'Технический лист'!L254&amp;'Технический лист'!O12))+IF(ISBLANK(INDIRECT("A6")), 0, INDIRECT(INDIRECT("A6")&amp;"!"&amp;'Технический лист'!L254&amp;'Технический лист'!O12))+IF(ISBLANK(INDIRECT("A7")), 0, INDIRECT(INDIRECT("A7")&amp;"!"&amp;'Технический лист'!L254&amp;'Технический лист'!O12))+IF(ISBLANK(INDIRECT("A8")), 0, INDIRECT(INDIRECT("A8")&amp;"!"&amp;'Технический лист'!L254&amp;'Технический лист'!O12))+IF(ISBLANK(INDIRECT("A9")), 0, INDIRECT(INDIRECT("A9")&amp;"!"&amp;'Технический лист'!L254&amp;'Технический лист'!O12))+IF(ISBLANK(INDIRECT("A10")), 0, INDIRECT(INDIRECT("A10")&amp;"!"&amp;'Технический лист'!L254&amp;'Технический лист'!O12))+IF(ISBLANK(INDIRECT("A11")), 0, INDIRECT(INDIRECT("A11")&amp;"!"&amp;'Технический лист'!L254&amp;'Технический лист'!O12))+IF(ISBLANK(INDIRECT("A12")), 0, INDIRECT(INDIRECT("A12")&amp;"!"&amp;'Технический лист'!L254&amp;'Технический лист'!O12))</f>
        <v>0</v>
      </c>
      <c r="M21" s="53">
        <f>IF(ISBLANK(INDIRECT("A3")), 0, INDIRECT(INDIRECT("A3")&amp;"!"&amp;'Технический лист'!M254&amp;'Технический лист'!P12))+IF(ISBLANK(INDIRECT("A4")), 0, INDIRECT(INDIRECT("A4")&amp;"!"&amp;'Технический лист'!M254&amp;'Технический лист'!P12))+IF(ISBLANK(INDIRECT("A5")), 0, INDIRECT(INDIRECT("A5")&amp;"!"&amp;'Технический лист'!M254&amp;'Технический лист'!P12))+IF(ISBLANK(INDIRECT("A6")), 0, INDIRECT(INDIRECT("A6")&amp;"!"&amp;'Технический лист'!M254&amp;'Технический лист'!P12))+IF(ISBLANK(INDIRECT("A7")), 0, INDIRECT(INDIRECT("A7")&amp;"!"&amp;'Технический лист'!M254&amp;'Технический лист'!P12))+IF(ISBLANK(INDIRECT("A8")), 0, INDIRECT(INDIRECT("A8")&amp;"!"&amp;'Технический лист'!M254&amp;'Технический лист'!P12))+IF(ISBLANK(INDIRECT("A9")), 0, INDIRECT(INDIRECT("A9")&amp;"!"&amp;'Технический лист'!M254&amp;'Технический лист'!P12))+IF(ISBLANK(INDIRECT("A10")), 0, INDIRECT(INDIRECT("A10")&amp;"!"&amp;'Технический лист'!M254&amp;'Технический лист'!P12))+IF(ISBLANK(INDIRECT("A11")), 0, INDIRECT(INDIRECT("A11")&amp;"!"&amp;'Технический лист'!M254&amp;'Технический лист'!P12))+IF(ISBLANK(INDIRECT("A12")), 0, INDIRECT(INDIRECT("A12")&amp;"!"&amp;'Технический лист'!M254&amp;'Технический лист'!P12))</f>
        <v>0</v>
      </c>
    </row>
    <row r="22">
      <c r="A22" s="66" t="str">
        <f>IFERROR(__xludf.DUMMYFUNCTION("""COMPUTED_VALUE"""),"Аренда и обслуживание офиса")</f>
        <v>Аренда и обслуживание офиса</v>
      </c>
      <c r="B22" s="51">
        <f>IF(ISBLANK(INDIRECT("A3")), 0, INDIRECT(INDIRECT("A3")&amp;"!"&amp;'Технический лист'!B255&amp;'Технический лист'!E13))+IF(ISBLANK(INDIRECT("A4")), 0, INDIRECT(INDIRECT("A4")&amp;"!"&amp;'Технический лист'!B255&amp;'Технический лист'!E13))+IF(ISBLANK(INDIRECT("A5")), 0, INDIRECT(INDIRECT("A5")&amp;"!"&amp;'Технический лист'!B255&amp;'Технический лист'!E13))+IF(ISBLANK(INDIRECT("A6")), 0, INDIRECT(INDIRECT("A6")&amp;"!"&amp;'Технический лист'!B255&amp;'Технический лист'!E13))+IF(ISBLANK(INDIRECT("A7")), 0, INDIRECT(INDIRECT("A7")&amp;"!"&amp;'Технический лист'!B255&amp;'Технический лист'!E13))+IF(ISBLANK(INDIRECT("A8")), 0, INDIRECT(INDIRECT("A8")&amp;"!"&amp;'Технический лист'!B255&amp;'Технический лист'!E13))+IF(ISBLANK(INDIRECT("A9")), 0, INDIRECT(INDIRECT("A9")&amp;"!"&amp;'Технический лист'!B255&amp;'Технический лист'!E13))+IF(ISBLANK(INDIRECT("A10")), 0, INDIRECT(INDIRECT("A10")&amp;"!"&amp;'Технический лист'!B255&amp;'Технический лист'!E13))+IF(ISBLANK(INDIRECT("A11")), 0, INDIRECT(INDIRECT("A11")&amp;"!"&amp;'Технический лист'!B255&amp;'Технический лист'!E13))+IF(ISBLANK(INDIRECT("A12")), 0, INDIRECT(INDIRECT("A12")&amp;"!"&amp;'Технический лист'!B255&amp;'Технический лист'!E13))</f>
        <v>0</v>
      </c>
      <c r="C22" s="51">
        <f>IF(ISBLANK(INDIRECT("A3")), 0, INDIRECT(INDIRECT("A3")&amp;"!"&amp;'Технический лист'!C255&amp;'Технический лист'!F13))+IF(ISBLANK(INDIRECT("A4")), 0, INDIRECT(INDIRECT("A4")&amp;"!"&amp;'Технический лист'!C255&amp;'Технический лист'!F13))+IF(ISBLANK(INDIRECT("A5")), 0, INDIRECT(INDIRECT("A5")&amp;"!"&amp;'Технический лист'!C255&amp;'Технический лист'!F13))+IF(ISBLANK(INDIRECT("A6")), 0, INDIRECT(INDIRECT("A6")&amp;"!"&amp;'Технический лист'!C255&amp;'Технический лист'!F13))+IF(ISBLANK(INDIRECT("A7")), 0, INDIRECT(INDIRECT("A7")&amp;"!"&amp;'Технический лист'!C255&amp;'Технический лист'!F13))+IF(ISBLANK(INDIRECT("A8")), 0, INDIRECT(INDIRECT("A8")&amp;"!"&amp;'Технический лист'!C255&amp;'Технический лист'!F13))+IF(ISBLANK(INDIRECT("A9")), 0, INDIRECT(INDIRECT("A9")&amp;"!"&amp;'Технический лист'!C255&amp;'Технический лист'!F13))+IF(ISBLANK(INDIRECT("A10")), 0, INDIRECT(INDIRECT("A10")&amp;"!"&amp;'Технический лист'!C255&amp;'Технический лист'!F13))+IF(ISBLANK(INDIRECT("A11")), 0, INDIRECT(INDIRECT("A11")&amp;"!"&amp;'Технический лист'!C255&amp;'Технический лист'!F13))+IF(ISBLANK(INDIRECT("A12")), 0, INDIRECT(INDIRECT("A12")&amp;"!"&amp;'Технический лист'!C255&amp;'Технический лист'!F13))</f>
        <v>0</v>
      </c>
      <c r="D22" s="51">
        <f>IF(ISBLANK(INDIRECT("A3")), 0, INDIRECT(INDIRECT("A3")&amp;"!"&amp;'Технический лист'!D255&amp;'Технический лист'!G13))+IF(ISBLANK(INDIRECT("A4")), 0, INDIRECT(INDIRECT("A4")&amp;"!"&amp;'Технический лист'!D255&amp;'Технический лист'!G13))+IF(ISBLANK(INDIRECT("A5")), 0, INDIRECT(INDIRECT("A5")&amp;"!"&amp;'Технический лист'!D255&amp;'Технический лист'!G13))+IF(ISBLANK(INDIRECT("A6")), 0, INDIRECT(INDIRECT("A6")&amp;"!"&amp;'Технический лист'!D255&amp;'Технический лист'!G13))+IF(ISBLANK(INDIRECT("A7")), 0, INDIRECT(INDIRECT("A7")&amp;"!"&amp;'Технический лист'!D255&amp;'Технический лист'!G13))+IF(ISBLANK(INDIRECT("A8")), 0, INDIRECT(INDIRECT("A8")&amp;"!"&amp;'Технический лист'!D255&amp;'Технический лист'!G13))+IF(ISBLANK(INDIRECT("A9")), 0, INDIRECT(INDIRECT("A9")&amp;"!"&amp;'Технический лист'!D255&amp;'Технический лист'!G13))+IF(ISBLANK(INDIRECT("A10")), 0, INDIRECT(INDIRECT("A10")&amp;"!"&amp;'Технический лист'!D255&amp;'Технический лист'!G13))+IF(ISBLANK(INDIRECT("A11")), 0, INDIRECT(INDIRECT("A11")&amp;"!"&amp;'Технический лист'!D255&amp;'Технический лист'!G13))+IF(ISBLANK(INDIRECT("A12")), 0, INDIRECT(INDIRECT("A12")&amp;"!"&amp;'Технический лист'!D255&amp;'Технический лист'!G13))</f>
        <v>0</v>
      </c>
      <c r="E22" s="51">
        <f>IF(ISBLANK(INDIRECT("A3")), 0, INDIRECT(INDIRECT("A3")&amp;"!"&amp;'Технический лист'!E255&amp;'Технический лист'!H13))+IF(ISBLANK(INDIRECT("A4")), 0, INDIRECT(INDIRECT("A4")&amp;"!"&amp;'Технический лист'!E255&amp;'Технический лист'!H13))+IF(ISBLANK(INDIRECT("A5")), 0, INDIRECT(INDIRECT("A5")&amp;"!"&amp;'Технический лист'!E255&amp;'Технический лист'!H13))+IF(ISBLANK(INDIRECT("A6")), 0, INDIRECT(INDIRECT("A6")&amp;"!"&amp;'Технический лист'!E255&amp;'Технический лист'!H13))+IF(ISBLANK(INDIRECT("A7")), 0, INDIRECT(INDIRECT("A7")&amp;"!"&amp;'Технический лист'!E255&amp;'Технический лист'!H13))+IF(ISBLANK(INDIRECT("A8")), 0, INDIRECT(INDIRECT("A8")&amp;"!"&amp;'Технический лист'!E255&amp;'Технический лист'!H13))+IF(ISBLANK(INDIRECT("A9")), 0, INDIRECT(INDIRECT("A9")&amp;"!"&amp;'Технический лист'!E255&amp;'Технический лист'!H13))+IF(ISBLANK(INDIRECT("A10")), 0, INDIRECT(INDIRECT("A10")&amp;"!"&amp;'Технический лист'!E255&amp;'Технический лист'!H13))+IF(ISBLANK(INDIRECT("A11")), 0, INDIRECT(INDIRECT("A11")&amp;"!"&amp;'Технический лист'!E255&amp;'Технический лист'!H13))+IF(ISBLANK(INDIRECT("A12")), 0, INDIRECT(INDIRECT("A12")&amp;"!"&amp;'Технический лист'!E255&amp;'Технический лист'!H13))</f>
        <v>0</v>
      </c>
      <c r="F22" s="51">
        <f>IF(ISBLANK(INDIRECT("A3")), 0, INDIRECT(INDIRECT("A3")&amp;"!"&amp;'Технический лист'!F255&amp;'Технический лист'!I13))+IF(ISBLANK(INDIRECT("A4")), 0, INDIRECT(INDIRECT("A4")&amp;"!"&amp;'Технический лист'!F255&amp;'Технический лист'!I13))+IF(ISBLANK(INDIRECT("A5")), 0, INDIRECT(INDIRECT("A5")&amp;"!"&amp;'Технический лист'!F255&amp;'Технический лист'!I13))+IF(ISBLANK(INDIRECT("A6")), 0, INDIRECT(INDIRECT("A6")&amp;"!"&amp;'Технический лист'!F255&amp;'Технический лист'!I13))+IF(ISBLANK(INDIRECT("A7")), 0, INDIRECT(INDIRECT("A7")&amp;"!"&amp;'Технический лист'!F255&amp;'Технический лист'!I13))+IF(ISBLANK(INDIRECT("A8")), 0, INDIRECT(INDIRECT("A8")&amp;"!"&amp;'Технический лист'!F255&amp;'Технический лист'!I13))+IF(ISBLANK(INDIRECT("A9")), 0, INDIRECT(INDIRECT("A9")&amp;"!"&amp;'Технический лист'!F255&amp;'Технический лист'!I13))+IF(ISBLANK(INDIRECT("A10")), 0, INDIRECT(INDIRECT("A10")&amp;"!"&amp;'Технический лист'!F255&amp;'Технический лист'!I13))+IF(ISBLANK(INDIRECT("A11")), 0, INDIRECT(INDIRECT("A11")&amp;"!"&amp;'Технический лист'!F255&amp;'Технический лист'!I13))+IF(ISBLANK(INDIRECT("A12")), 0, INDIRECT(INDIRECT("A12")&amp;"!"&amp;'Технический лист'!F255&amp;'Технический лист'!I13))</f>
        <v>0</v>
      </c>
      <c r="G22" s="51">
        <f>IF(ISBLANK(INDIRECT("A3")), 0, INDIRECT(INDIRECT("A3")&amp;"!"&amp;'Технический лист'!G255&amp;'Технический лист'!J13))+IF(ISBLANK(INDIRECT("A4")), 0, INDIRECT(INDIRECT("A4")&amp;"!"&amp;'Технический лист'!G255&amp;'Технический лист'!J13))+IF(ISBLANK(INDIRECT("A5")), 0, INDIRECT(INDIRECT("A5")&amp;"!"&amp;'Технический лист'!G255&amp;'Технический лист'!J13))+IF(ISBLANK(INDIRECT("A6")), 0, INDIRECT(INDIRECT("A6")&amp;"!"&amp;'Технический лист'!G255&amp;'Технический лист'!J13))+IF(ISBLANK(INDIRECT("A7")), 0, INDIRECT(INDIRECT("A7")&amp;"!"&amp;'Технический лист'!G255&amp;'Технический лист'!J13))+IF(ISBLANK(INDIRECT("A8")), 0, INDIRECT(INDIRECT("A8")&amp;"!"&amp;'Технический лист'!G255&amp;'Технический лист'!J13))+IF(ISBLANK(INDIRECT("A9")), 0, INDIRECT(INDIRECT("A9")&amp;"!"&amp;'Технический лист'!G255&amp;'Технический лист'!J13))+IF(ISBLANK(INDIRECT("A10")), 0, INDIRECT(INDIRECT("A10")&amp;"!"&amp;'Технический лист'!G255&amp;'Технический лист'!J13))+IF(ISBLANK(INDIRECT("A11")), 0, INDIRECT(INDIRECT("A11")&amp;"!"&amp;'Технический лист'!G255&amp;'Технический лист'!J13))+IF(ISBLANK(INDIRECT("A12")), 0, INDIRECT(INDIRECT("A12")&amp;"!"&amp;'Технический лист'!G255&amp;'Технический лист'!J13))</f>
        <v>0</v>
      </c>
      <c r="H22" s="51">
        <f>IF(ISBLANK(INDIRECT("A3")), 0, INDIRECT(INDIRECT("A3")&amp;"!"&amp;'Технический лист'!H255&amp;'Технический лист'!K13))+IF(ISBLANK(INDIRECT("A4")), 0, INDIRECT(INDIRECT("A4")&amp;"!"&amp;'Технический лист'!H255&amp;'Технический лист'!K13))+IF(ISBLANK(INDIRECT("A5")), 0, INDIRECT(INDIRECT("A5")&amp;"!"&amp;'Технический лист'!H255&amp;'Технический лист'!K13))+IF(ISBLANK(INDIRECT("A6")), 0, INDIRECT(INDIRECT("A6")&amp;"!"&amp;'Технический лист'!H255&amp;'Технический лист'!K13))+IF(ISBLANK(INDIRECT("A7")), 0, INDIRECT(INDIRECT("A7")&amp;"!"&amp;'Технический лист'!H255&amp;'Технический лист'!K13))+IF(ISBLANK(INDIRECT("A8")), 0, INDIRECT(INDIRECT("A8")&amp;"!"&amp;'Технический лист'!H255&amp;'Технический лист'!K13))+IF(ISBLANK(INDIRECT("A9")), 0, INDIRECT(INDIRECT("A9")&amp;"!"&amp;'Технический лист'!H255&amp;'Технический лист'!K13))+IF(ISBLANK(INDIRECT("A10")), 0, INDIRECT(INDIRECT("A10")&amp;"!"&amp;'Технический лист'!H255&amp;'Технический лист'!K13))+IF(ISBLANK(INDIRECT("A11")), 0, INDIRECT(INDIRECT("A11")&amp;"!"&amp;'Технический лист'!H255&amp;'Технический лист'!K13))+IF(ISBLANK(INDIRECT("A12")), 0, INDIRECT(INDIRECT("A12")&amp;"!"&amp;'Технический лист'!H255&amp;'Технический лист'!K13))</f>
        <v>0</v>
      </c>
      <c r="I22" s="51">
        <f>IF(ISBLANK(INDIRECT("A3")), 0, INDIRECT(INDIRECT("A3")&amp;"!"&amp;'Технический лист'!I255&amp;'Технический лист'!L13))+IF(ISBLANK(INDIRECT("A4")), 0, INDIRECT(INDIRECT("A4")&amp;"!"&amp;'Технический лист'!I255&amp;'Технический лист'!L13))+IF(ISBLANK(INDIRECT("A5")), 0, INDIRECT(INDIRECT("A5")&amp;"!"&amp;'Технический лист'!I255&amp;'Технический лист'!L13))+IF(ISBLANK(INDIRECT("A6")), 0, INDIRECT(INDIRECT("A6")&amp;"!"&amp;'Технический лист'!I255&amp;'Технический лист'!L13))+IF(ISBLANK(INDIRECT("A7")), 0, INDIRECT(INDIRECT("A7")&amp;"!"&amp;'Технический лист'!I255&amp;'Технический лист'!L13))+IF(ISBLANK(INDIRECT("A8")), 0, INDIRECT(INDIRECT("A8")&amp;"!"&amp;'Технический лист'!I255&amp;'Технический лист'!L13))+IF(ISBLANK(INDIRECT("A9")), 0, INDIRECT(INDIRECT("A9")&amp;"!"&amp;'Технический лист'!I255&amp;'Технический лист'!L13))+IF(ISBLANK(INDIRECT("A10")), 0, INDIRECT(INDIRECT("A10")&amp;"!"&amp;'Технический лист'!I255&amp;'Технический лист'!L13))+IF(ISBLANK(INDIRECT("A11")), 0, INDIRECT(INDIRECT("A11")&amp;"!"&amp;'Технический лист'!I255&amp;'Технический лист'!L13))+IF(ISBLANK(INDIRECT("A12")), 0, INDIRECT(INDIRECT("A12")&amp;"!"&amp;'Технический лист'!I255&amp;'Технический лист'!L13))</f>
        <v>0</v>
      </c>
      <c r="J22" s="51">
        <f>IF(ISBLANK(INDIRECT("A3")), 0, INDIRECT(INDIRECT("A3")&amp;"!"&amp;'Технический лист'!J255&amp;'Технический лист'!M13))+IF(ISBLANK(INDIRECT("A4")), 0, INDIRECT(INDIRECT("A4")&amp;"!"&amp;'Технический лист'!J255&amp;'Технический лист'!M13))+IF(ISBLANK(INDIRECT("A5")), 0, INDIRECT(INDIRECT("A5")&amp;"!"&amp;'Технический лист'!J255&amp;'Технический лист'!M13))+IF(ISBLANK(INDIRECT("A6")), 0, INDIRECT(INDIRECT("A6")&amp;"!"&amp;'Технический лист'!J255&amp;'Технический лист'!M13))+IF(ISBLANK(INDIRECT("A7")), 0, INDIRECT(INDIRECT("A7")&amp;"!"&amp;'Технический лист'!J255&amp;'Технический лист'!M13))+IF(ISBLANK(INDIRECT("A8")), 0, INDIRECT(INDIRECT("A8")&amp;"!"&amp;'Технический лист'!J255&amp;'Технический лист'!M13))+IF(ISBLANK(INDIRECT("A9")), 0, INDIRECT(INDIRECT("A9")&amp;"!"&amp;'Технический лист'!J255&amp;'Технический лист'!M13))+IF(ISBLANK(INDIRECT("A10")), 0, INDIRECT(INDIRECT("A10")&amp;"!"&amp;'Технический лист'!J255&amp;'Технический лист'!M13))+IF(ISBLANK(INDIRECT("A11")), 0, INDIRECT(INDIRECT("A11")&amp;"!"&amp;'Технический лист'!J255&amp;'Технический лист'!M13))+IF(ISBLANK(INDIRECT("A12")), 0, INDIRECT(INDIRECT("A12")&amp;"!"&amp;'Технический лист'!J255&amp;'Технический лист'!M13))</f>
        <v>0</v>
      </c>
      <c r="K22" s="51">
        <f>IF(ISBLANK(INDIRECT("A3")), 0, INDIRECT(INDIRECT("A3")&amp;"!"&amp;'Технический лист'!K255&amp;'Технический лист'!N13))+IF(ISBLANK(INDIRECT("A4")), 0, INDIRECT(INDIRECT("A4")&amp;"!"&amp;'Технический лист'!K255&amp;'Технический лист'!N13))+IF(ISBLANK(INDIRECT("A5")), 0, INDIRECT(INDIRECT("A5")&amp;"!"&amp;'Технический лист'!K255&amp;'Технический лист'!N13))+IF(ISBLANK(INDIRECT("A6")), 0, INDIRECT(INDIRECT("A6")&amp;"!"&amp;'Технический лист'!K255&amp;'Технический лист'!N13))+IF(ISBLANK(INDIRECT("A7")), 0, INDIRECT(INDIRECT("A7")&amp;"!"&amp;'Технический лист'!K255&amp;'Технический лист'!N13))+IF(ISBLANK(INDIRECT("A8")), 0, INDIRECT(INDIRECT("A8")&amp;"!"&amp;'Технический лист'!K255&amp;'Технический лист'!N13))+IF(ISBLANK(INDIRECT("A9")), 0, INDIRECT(INDIRECT("A9")&amp;"!"&amp;'Технический лист'!K255&amp;'Технический лист'!N13))+IF(ISBLANK(INDIRECT("A10")), 0, INDIRECT(INDIRECT("A10")&amp;"!"&amp;'Технический лист'!K255&amp;'Технический лист'!N13))+IF(ISBLANK(INDIRECT("A11")), 0, INDIRECT(INDIRECT("A11")&amp;"!"&amp;'Технический лист'!K255&amp;'Технический лист'!N13))+IF(ISBLANK(INDIRECT("A12")), 0, INDIRECT(INDIRECT("A12")&amp;"!"&amp;'Технический лист'!K255&amp;'Технический лист'!N13))</f>
        <v>0</v>
      </c>
      <c r="L22" s="51">
        <f>IF(ISBLANK(INDIRECT("A3")), 0, INDIRECT(INDIRECT("A3")&amp;"!"&amp;'Технический лист'!L255&amp;'Технический лист'!O13))+IF(ISBLANK(INDIRECT("A4")), 0, INDIRECT(INDIRECT("A4")&amp;"!"&amp;'Технический лист'!L255&amp;'Технический лист'!O13))+IF(ISBLANK(INDIRECT("A5")), 0, INDIRECT(INDIRECT("A5")&amp;"!"&amp;'Технический лист'!L255&amp;'Технический лист'!O13))+IF(ISBLANK(INDIRECT("A6")), 0, INDIRECT(INDIRECT("A6")&amp;"!"&amp;'Технический лист'!L255&amp;'Технический лист'!O13))+IF(ISBLANK(INDIRECT("A7")), 0, INDIRECT(INDIRECT("A7")&amp;"!"&amp;'Технический лист'!L255&amp;'Технический лист'!O13))+IF(ISBLANK(INDIRECT("A8")), 0, INDIRECT(INDIRECT("A8")&amp;"!"&amp;'Технический лист'!L255&amp;'Технический лист'!O13))+IF(ISBLANK(INDIRECT("A9")), 0, INDIRECT(INDIRECT("A9")&amp;"!"&amp;'Технический лист'!L255&amp;'Технический лист'!O13))+IF(ISBLANK(INDIRECT("A10")), 0, INDIRECT(INDIRECT("A10")&amp;"!"&amp;'Технический лист'!L255&amp;'Технический лист'!O13))+IF(ISBLANK(INDIRECT("A11")), 0, INDIRECT(INDIRECT("A11")&amp;"!"&amp;'Технический лист'!L255&amp;'Технический лист'!O13))+IF(ISBLANK(INDIRECT("A12")), 0, INDIRECT(INDIRECT("A12")&amp;"!"&amp;'Технический лист'!L255&amp;'Технический лист'!O13))</f>
        <v>0</v>
      </c>
      <c r="M22" s="53">
        <f>IF(ISBLANK(INDIRECT("A3")), 0, INDIRECT(INDIRECT("A3")&amp;"!"&amp;'Технический лист'!M255&amp;'Технический лист'!P13))+IF(ISBLANK(INDIRECT("A4")), 0, INDIRECT(INDIRECT("A4")&amp;"!"&amp;'Технический лист'!M255&amp;'Технический лист'!P13))+IF(ISBLANK(INDIRECT("A5")), 0, INDIRECT(INDIRECT("A5")&amp;"!"&amp;'Технический лист'!M255&amp;'Технический лист'!P13))+IF(ISBLANK(INDIRECT("A6")), 0, INDIRECT(INDIRECT("A6")&amp;"!"&amp;'Технический лист'!M255&amp;'Технический лист'!P13))+IF(ISBLANK(INDIRECT("A7")), 0, INDIRECT(INDIRECT("A7")&amp;"!"&amp;'Технический лист'!M255&amp;'Технический лист'!P13))+IF(ISBLANK(INDIRECT("A8")), 0, INDIRECT(INDIRECT("A8")&amp;"!"&amp;'Технический лист'!M255&amp;'Технический лист'!P13))+IF(ISBLANK(INDIRECT("A9")), 0, INDIRECT(INDIRECT("A9")&amp;"!"&amp;'Технический лист'!M255&amp;'Технический лист'!P13))+IF(ISBLANK(INDIRECT("A10")), 0, INDIRECT(INDIRECT("A10")&amp;"!"&amp;'Технический лист'!M255&amp;'Технический лист'!P13))+IF(ISBLANK(INDIRECT("A11")), 0, INDIRECT(INDIRECT("A11")&amp;"!"&amp;'Технический лист'!M255&amp;'Технический лист'!P13))+IF(ISBLANK(INDIRECT("A12")), 0, INDIRECT(INDIRECT("A12")&amp;"!"&amp;'Технический лист'!M255&amp;'Технический лист'!P13))</f>
        <v>0</v>
      </c>
    </row>
    <row r="23">
      <c r="A23" s="66" t="str">
        <f>IFERROR(__xludf.DUMMYFUNCTION("""COMPUTED_VALUE"""),"Зарплата адм-х сотрудников")</f>
        <v>Зарплата адм-х сотрудников</v>
      </c>
      <c r="B23" s="51">
        <f>IF(ISBLANK(INDIRECT("A3")), 0, INDIRECT(INDIRECT("A3")&amp;"!"&amp;'Технический лист'!B256&amp;'Технический лист'!E14))+IF(ISBLANK(INDIRECT("A4")), 0, INDIRECT(INDIRECT("A4")&amp;"!"&amp;'Технический лист'!B256&amp;'Технический лист'!E14))+IF(ISBLANK(INDIRECT("A5")), 0, INDIRECT(INDIRECT("A5")&amp;"!"&amp;'Технический лист'!B256&amp;'Технический лист'!E14))+IF(ISBLANK(INDIRECT("A6")), 0, INDIRECT(INDIRECT("A6")&amp;"!"&amp;'Технический лист'!B256&amp;'Технический лист'!E14))+IF(ISBLANK(INDIRECT("A7")), 0, INDIRECT(INDIRECT("A7")&amp;"!"&amp;'Технический лист'!B256&amp;'Технический лист'!E14))+IF(ISBLANK(INDIRECT("A8")), 0, INDIRECT(INDIRECT("A8")&amp;"!"&amp;'Технический лист'!B256&amp;'Технический лист'!E14))+IF(ISBLANK(INDIRECT("A9")), 0, INDIRECT(INDIRECT("A9")&amp;"!"&amp;'Технический лист'!B256&amp;'Технический лист'!E14))+IF(ISBLANK(INDIRECT("A10")), 0, INDIRECT(INDIRECT("A10")&amp;"!"&amp;'Технический лист'!B256&amp;'Технический лист'!E14))+IF(ISBLANK(INDIRECT("A11")), 0, INDIRECT(INDIRECT("A11")&amp;"!"&amp;'Технический лист'!B256&amp;'Технический лист'!E14))+IF(ISBLANK(INDIRECT("A12")), 0, INDIRECT(INDIRECT("A12")&amp;"!"&amp;'Технический лист'!B256&amp;'Технический лист'!E14))</f>
        <v>0</v>
      </c>
      <c r="C23" s="51">
        <f>IF(ISBLANK(INDIRECT("A3")), 0, INDIRECT(INDIRECT("A3")&amp;"!"&amp;'Технический лист'!C256&amp;'Технический лист'!F14))+IF(ISBLANK(INDIRECT("A4")), 0, INDIRECT(INDIRECT("A4")&amp;"!"&amp;'Технический лист'!C256&amp;'Технический лист'!F14))+IF(ISBLANK(INDIRECT("A5")), 0, INDIRECT(INDIRECT("A5")&amp;"!"&amp;'Технический лист'!C256&amp;'Технический лист'!F14))+IF(ISBLANK(INDIRECT("A6")), 0, INDIRECT(INDIRECT("A6")&amp;"!"&amp;'Технический лист'!C256&amp;'Технический лист'!F14))+IF(ISBLANK(INDIRECT("A7")), 0, INDIRECT(INDIRECT("A7")&amp;"!"&amp;'Технический лист'!C256&amp;'Технический лист'!F14))+IF(ISBLANK(INDIRECT("A8")), 0, INDIRECT(INDIRECT("A8")&amp;"!"&amp;'Технический лист'!C256&amp;'Технический лист'!F14))+IF(ISBLANK(INDIRECT("A9")), 0, INDIRECT(INDIRECT("A9")&amp;"!"&amp;'Технический лист'!C256&amp;'Технический лист'!F14))+IF(ISBLANK(INDIRECT("A10")), 0, INDIRECT(INDIRECT("A10")&amp;"!"&amp;'Технический лист'!C256&amp;'Технический лист'!F14))+IF(ISBLANK(INDIRECT("A11")), 0, INDIRECT(INDIRECT("A11")&amp;"!"&amp;'Технический лист'!C256&amp;'Технический лист'!F14))+IF(ISBLANK(INDIRECT("A12")), 0, INDIRECT(INDIRECT("A12")&amp;"!"&amp;'Технический лист'!C256&amp;'Технический лист'!F14))</f>
        <v>0</v>
      </c>
      <c r="D23" s="51">
        <f>IF(ISBLANK(INDIRECT("A3")), 0, INDIRECT(INDIRECT("A3")&amp;"!"&amp;'Технический лист'!D256&amp;'Технический лист'!G14))+IF(ISBLANK(INDIRECT("A4")), 0, INDIRECT(INDIRECT("A4")&amp;"!"&amp;'Технический лист'!D256&amp;'Технический лист'!G14))+IF(ISBLANK(INDIRECT("A5")), 0, INDIRECT(INDIRECT("A5")&amp;"!"&amp;'Технический лист'!D256&amp;'Технический лист'!G14))+IF(ISBLANK(INDIRECT("A6")), 0, INDIRECT(INDIRECT("A6")&amp;"!"&amp;'Технический лист'!D256&amp;'Технический лист'!G14))+IF(ISBLANK(INDIRECT("A7")), 0, INDIRECT(INDIRECT("A7")&amp;"!"&amp;'Технический лист'!D256&amp;'Технический лист'!G14))+IF(ISBLANK(INDIRECT("A8")), 0, INDIRECT(INDIRECT("A8")&amp;"!"&amp;'Технический лист'!D256&amp;'Технический лист'!G14))+IF(ISBLANK(INDIRECT("A9")), 0, INDIRECT(INDIRECT("A9")&amp;"!"&amp;'Технический лист'!D256&amp;'Технический лист'!G14))+IF(ISBLANK(INDIRECT("A10")), 0, INDIRECT(INDIRECT("A10")&amp;"!"&amp;'Технический лист'!D256&amp;'Технический лист'!G14))+IF(ISBLANK(INDIRECT("A11")), 0, INDIRECT(INDIRECT("A11")&amp;"!"&amp;'Технический лист'!D256&amp;'Технический лист'!G14))+IF(ISBLANK(INDIRECT("A12")), 0, INDIRECT(INDIRECT("A12")&amp;"!"&amp;'Технический лист'!D256&amp;'Технический лист'!G14))</f>
        <v>0</v>
      </c>
      <c r="E23" s="51">
        <f>IF(ISBLANK(INDIRECT("A3")), 0, INDIRECT(INDIRECT("A3")&amp;"!"&amp;'Технический лист'!E256&amp;'Технический лист'!H14))+IF(ISBLANK(INDIRECT("A4")), 0, INDIRECT(INDIRECT("A4")&amp;"!"&amp;'Технический лист'!E256&amp;'Технический лист'!H14))+IF(ISBLANK(INDIRECT("A5")), 0, INDIRECT(INDIRECT("A5")&amp;"!"&amp;'Технический лист'!E256&amp;'Технический лист'!H14))+IF(ISBLANK(INDIRECT("A6")), 0, INDIRECT(INDIRECT("A6")&amp;"!"&amp;'Технический лист'!E256&amp;'Технический лист'!H14))+IF(ISBLANK(INDIRECT("A7")), 0, INDIRECT(INDIRECT("A7")&amp;"!"&amp;'Технический лист'!E256&amp;'Технический лист'!H14))+IF(ISBLANK(INDIRECT("A8")), 0, INDIRECT(INDIRECT("A8")&amp;"!"&amp;'Технический лист'!E256&amp;'Технический лист'!H14))+IF(ISBLANK(INDIRECT("A9")), 0, INDIRECT(INDIRECT("A9")&amp;"!"&amp;'Технический лист'!E256&amp;'Технический лист'!H14))+IF(ISBLANK(INDIRECT("A10")), 0, INDIRECT(INDIRECT("A10")&amp;"!"&amp;'Технический лист'!E256&amp;'Технический лист'!H14))+IF(ISBLANK(INDIRECT("A11")), 0, INDIRECT(INDIRECT("A11")&amp;"!"&amp;'Технический лист'!E256&amp;'Технический лист'!H14))+IF(ISBLANK(INDIRECT("A12")), 0, INDIRECT(INDIRECT("A12")&amp;"!"&amp;'Технический лист'!E256&amp;'Технический лист'!H14))</f>
        <v>0</v>
      </c>
      <c r="F23" s="51">
        <f>IF(ISBLANK(INDIRECT("A3")), 0, INDIRECT(INDIRECT("A3")&amp;"!"&amp;'Технический лист'!F256&amp;'Технический лист'!I14))+IF(ISBLANK(INDIRECT("A4")), 0, INDIRECT(INDIRECT("A4")&amp;"!"&amp;'Технический лист'!F256&amp;'Технический лист'!I14))+IF(ISBLANK(INDIRECT("A5")), 0, INDIRECT(INDIRECT("A5")&amp;"!"&amp;'Технический лист'!F256&amp;'Технический лист'!I14))+IF(ISBLANK(INDIRECT("A6")), 0, INDIRECT(INDIRECT("A6")&amp;"!"&amp;'Технический лист'!F256&amp;'Технический лист'!I14))+IF(ISBLANK(INDIRECT("A7")), 0, INDIRECT(INDIRECT("A7")&amp;"!"&amp;'Технический лист'!F256&amp;'Технический лист'!I14))+IF(ISBLANK(INDIRECT("A8")), 0, INDIRECT(INDIRECT("A8")&amp;"!"&amp;'Технический лист'!F256&amp;'Технический лист'!I14))+IF(ISBLANK(INDIRECT("A9")), 0, INDIRECT(INDIRECT("A9")&amp;"!"&amp;'Технический лист'!F256&amp;'Технический лист'!I14))+IF(ISBLANK(INDIRECT("A10")), 0, INDIRECT(INDIRECT("A10")&amp;"!"&amp;'Технический лист'!F256&amp;'Технический лист'!I14))+IF(ISBLANK(INDIRECT("A11")), 0, INDIRECT(INDIRECT("A11")&amp;"!"&amp;'Технический лист'!F256&amp;'Технический лист'!I14))+IF(ISBLANK(INDIRECT("A12")), 0, INDIRECT(INDIRECT("A12")&amp;"!"&amp;'Технический лист'!F256&amp;'Технический лист'!I14))</f>
        <v>0</v>
      </c>
      <c r="G23" s="51">
        <f>IF(ISBLANK(INDIRECT("A3")), 0, INDIRECT(INDIRECT("A3")&amp;"!"&amp;'Технический лист'!G256&amp;'Технический лист'!J14))+IF(ISBLANK(INDIRECT("A4")), 0, INDIRECT(INDIRECT("A4")&amp;"!"&amp;'Технический лист'!G256&amp;'Технический лист'!J14))+IF(ISBLANK(INDIRECT("A5")), 0, INDIRECT(INDIRECT("A5")&amp;"!"&amp;'Технический лист'!G256&amp;'Технический лист'!J14))+IF(ISBLANK(INDIRECT("A6")), 0, INDIRECT(INDIRECT("A6")&amp;"!"&amp;'Технический лист'!G256&amp;'Технический лист'!J14))+IF(ISBLANK(INDIRECT("A7")), 0, INDIRECT(INDIRECT("A7")&amp;"!"&amp;'Технический лист'!G256&amp;'Технический лист'!J14))+IF(ISBLANK(INDIRECT("A8")), 0, INDIRECT(INDIRECT("A8")&amp;"!"&amp;'Технический лист'!G256&amp;'Технический лист'!J14))+IF(ISBLANK(INDIRECT("A9")), 0, INDIRECT(INDIRECT("A9")&amp;"!"&amp;'Технический лист'!G256&amp;'Технический лист'!J14))+IF(ISBLANK(INDIRECT("A10")), 0, INDIRECT(INDIRECT("A10")&amp;"!"&amp;'Технический лист'!G256&amp;'Технический лист'!J14))+IF(ISBLANK(INDIRECT("A11")), 0, INDIRECT(INDIRECT("A11")&amp;"!"&amp;'Технический лист'!G256&amp;'Технический лист'!J14))+IF(ISBLANK(INDIRECT("A12")), 0, INDIRECT(INDIRECT("A12")&amp;"!"&amp;'Технический лист'!G256&amp;'Технический лист'!J14))</f>
        <v>0</v>
      </c>
      <c r="H23" s="51">
        <f>IF(ISBLANK(INDIRECT("A3")), 0, INDIRECT(INDIRECT("A3")&amp;"!"&amp;'Технический лист'!H256&amp;'Технический лист'!K14))+IF(ISBLANK(INDIRECT("A4")), 0, INDIRECT(INDIRECT("A4")&amp;"!"&amp;'Технический лист'!H256&amp;'Технический лист'!K14))+IF(ISBLANK(INDIRECT("A5")), 0, INDIRECT(INDIRECT("A5")&amp;"!"&amp;'Технический лист'!H256&amp;'Технический лист'!K14))+IF(ISBLANK(INDIRECT("A6")), 0, INDIRECT(INDIRECT("A6")&amp;"!"&amp;'Технический лист'!H256&amp;'Технический лист'!K14))+IF(ISBLANK(INDIRECT("A7")), 0, INDIRECT(INDIRECT("A7")&amp;"!"&amp;'Технический лист'!H256&amp;'Технический лист'!K14))+IF(ISBLANK(INDIRECT("A8")), 0, INDIRECT(INDIRECT("A8")&amp;"!"&amp;'Технический лист'!H256&amp;'Технический лист'!K14))+IF(ISBLANK(INDIRECT("A9")), 0, INDIRECT(INDIRECT("A9")&amp;"!"&amp;'Технический лист'!H256&amp;'Технический лист'!K14))+IF(ISBLANK(INDIRECT("A10")), 0, INDIRECT(INDIRECT("A10")&amp;"!"&amp;'Технический лист'!H256&amp;'Технический лист'!K14))+IF(ISBLANK(INDIRECT("A11")), 0, INDIRECT(INDIRECT("A11")&amp;"!"&amp;'Технический лист'!H256&amp;'Технический лист'!K14))+IF(ISBLANK(INDIRECT("A12")), 0, INDIRECT(INDIRECT("A12")&amp;"!"&amp;'Технический лист'!H256&amp;'Технический лист'!K14))</f>
        <v>0</v>
      </c>
      <c r="I23" s="51">
        <f>IF(ISBLANK(INDIRECT("A3")), 0, INDIRECT(INDIRECT("A3")&amp;"!"&amp;'Технический лист'!I256&amp;'Технический лист'!L14))+IF(ISBLANK(INDIRECT("A4")), 0, INDIRECT(INDIRECT("A4")&amp;"!"&amp;'Технический лист'!I256&amp;'Технический лист'!L14))+IF(ISBLANK(INDIRECT("A5")), 0, INDIRECT(INDIRECT("A5")&amp;"!"&amp;'Технический лист'!I256&amp;'Технический лист'!L14))+IF(ISBLANK(INDIRECT("A6")), 0, INDIRECT(INDIRECT("A6")&amp;"!"&amp;'Технический лист'!I256&amp;'Технический лист'!L14))+IF(ISBLANK(INDIRECT("A7")), 0, INDIRECT(INDIRECT("A7")&amp;"!"&amp;'Технический лист'!I256&amp;'Технический лист'!L14))+IF(ISBLANK(INDIRECT("A8")), 0, INDIRECT(INDIRECT("A8")&amp;"!"&amp;'Технический лист'!I256&amp;'Технический лист'!L14))+IF(ISBLANK(INDIRECT("A9")), 0, INDIRECT(INDIRECT("A9")&amp;"!"&amp;'Технический лист'!I256&amp;'Технический лист'!L14))+IF(ISBLANK(INDIRECT("A10")), 0, INDIRECT(INDIRECT("A10")&amp;"!"&amp;'Технический лист'!I256&amp;'Технический лист'!L14))+IF(ISBLANK(INDIRECT("A11")), 0, INDIRECT(INDIRECT("A11")&amp;"!"&amp;'Технический лист'!I256&amp;'Технический лист'!L14))+IF(ISBLANK(INDIRECT("A12")), 0, INDIRECT(INDIRECT("A12")&amp;"!"&amp;'Технический лист'!I256&amp;'Технический лист'!L14))</f>
        <v>0</v>
      </c>
      <c r="J23" s="51">
        <f>IF(ISBLANK(INDIRECT("A3")), 0, INDIRECT(INDIRECT("A3")&amp;"!"&amp;'Технический лист'!J256&amp;'Технический лист'!M14))+IF(ISBLANK(INDIRECT("A4")), 0, INDIRECT(INDIRECT("A4")&amp;"!"&amp;'Технический лист'!J256&amp;'Технический лист'!M14))+IF(ISBLANK(INDIRECT("A5")), 0, INDIRECT(INDIRECT("A5")&amp;"!"&amp;'Технический лист'!J256&amp;'Технический лист'!M14))+IF(ISBLANK(INDIRECT("A6")), 0, INDIRECT(INDIRECT("A6")&amp;"!"&amp;'Технический лист'!J256&amp;'Технический лист'!M14))+IF(ISBLANK(INDIRECT("A7")), 0, INDIRECT(INDIRECT("A7")&amp;"!"&amp;'Технический лист'!J256&amp;'Технический лист'!M14))+IF(ISBLANK(INDIRECT("A8")), 0, INDIRECT(INDIRECT("A8")&amp;"!"&amp;'Технический лист'!J256&amp;'Технический лист'!M14))+IF(ISBLANK(INDIRECT("A9")), 0, INDIRECT(INDIRECT("A9")&amp;"!"&amp;'Технический лист'!J256&amp;'Технический лист'!M14))+IF(ISBLANK(INDIRECT("A10")), 0, INDIRECT(INDIRECT("A10")&amp;"!"&amp;'Технический лист'!J256&amp;'Технический лист'!M14))+IF(ISBLANK(INDIRECT("A11")), 0, INDIRECT(INDIRECT("A11")&amp;"!"&amp;'Технический лист'!J256&amp;'Технический лист'!M14))+IF(ISBLANK(INDIRECT("A12")), 0, INDIRECT(INDIRECT("A12")&amp;"!"&amp;'Технический лист'!J256&amp;'Технический лист'!M14))</f>
        <v>0</v>
      </c>
      <c r="K23" s="51">
        <f>IF(ISBLANK(INDIRECT("A3")), 0, INDIRECT(INDIRECT("A3")&amp;"!"&amp;'Технический лист'!K256&amp;'Технический лист'!N14))+IF(ISBLANK(INDIRECT("A4")), 0, INDIRECT(INDIRECT("A4")&amp;"!"&amp;'Технический лист'!K256&amp;'Технический лист'!N14))+IF(ISBLANK(INDIRECT("A5")), 0, INDIRECT(INDIRECT("A5")&amp;"!"&amp;'Технический лист'!K256&amp;'Технический лист'!N14))+IF(ISBLANK(INDIRECT("A6")), 0, INDIRECT(INDIRECT("A6")&amp;"!"&amp;'Технический лист'!K256&amp;'Технический лист'!N14))+IF(ISBLANK(INDIRECT("A7")), 0, INDIRECT(INDIRECT("A7")&amp;"!"&amp;'Технический лист'!K256&amp;'Технический лист'!N14))+IF(ISBLANK(INDIRECT("A8")), 0, INDIRECT(INDIRECT("A8")&amp;"!"&amp;'Технический лист'!K256&amp;'Технический лист'!N14))+IF(ISBLANK(INDIRECT("A9")), 0, INDIRECT(INDIRECT("A9")&amp;"!"&amp;'Технический лист'!K256&amp;'Технический лист'!N14))+IF(ISBLANK(INDIRECT("A10")), 0, INDIRECT(INDIRECT("A10")&amp;"!"&amp;'Технический лист'!K256&amp;'Технический лист'!N14))+IF(ISBLANK(INDIRECT("A11")), 0, INDIRECT(INDIRECT("A11")&amp;"!"&amp;'Технический лист'!K256&amp;'Технический лист'!N14))+IF(ISBLANK(INDIRECT("A12")), 0, INDIRECT(INDIRECT("A12")&amp;"!"&amp;'Технический лист'!K256&amp;'Технический лист'!N14))</f>
        <v>0</v>
      </c>
      <c r="L23" s="51">
        <f>IF(ISBLANK(INDIRECT("A3")), 0, INDIRECT(INDIRECT("A3")&amp;"!"&amp;'Технический лист'!L256&amp;'Технический лист'!O14))+IF(ISBLANK(INDIRECT("A4")), 0, INDIRECT(INDIRECT("A4")&amp;"!"&amp;'Технический лист'!L256&amp;'Технический лист'!O14))+IF(ISBLANK(INDIRECT("A5")), 0, INDIRECT(INDIRECT("A5")&amp;"!"&amp;'Технический лист'!L256&amp;'Технический лист'!O14))+IF(ISBLANK(INDIRECT("A6")), 0, INDIRECT(INDIRECT("A6")&amp;"!"&amp;'Технический лист'!L256&amp;'Технический лист'!O14))+IF(ISBLANK(INDIRECT("A7")), 0, INDIRECT(INDIRECT("A7")&amp;"!"&amp;'Технический лист'!L256&amp;'Технический лист'!O14))+IF(ISBLANK(INDIRECT("A8")), 0, INDIRECT(INDIRECT("A8")&amp;"!"&amp;'Технический лист'!L256&amp;'Технический лист'!O14))+IF(ISBLANK(INDIRECT("A9")), 0, INDIRECT(INDIRECT("A9")&amp;"!"&amp;'Технический лист'!L256&amp;'Технический лист'!O14))+IF(ISBLANK(INDIRECT("A10")), 0, INDIRECT(INDIRECT("A10")&amp;"!"&amp;'Технический лист'!L256&amp;'Технический лист'!O14))+IF(ISBLANK(INDIRECT("A11")), 0, INDIRECT(INDIRECT("A11")&amp;"!"&amp;'Технический лист'!L256&amp;'Технический лист'!O14))+IF(ISBLANK(INDIRECT("A12")), 0, INDIRECT(INDIRECT("A12")&amp;"!"&amp;'Технический лист'!L256&amp;'Технический лист'!O14))</f>
        <v>0</v>
      </c>
      <c r="M23" s="53">
        <f>IF(ISBLANK(INDIRECT("A3")), 0, INDIRECT(INDIRECT("A3")&amp;"!"&amp;'Технический лист'!M256&amp;'Технический лист'!P14))+IF(ISBLANK(INDIRECT("A4")), 0, INDIRECT(INDIRECT("A4")&amp;"!"&amp;'Технический лист'!M256&amp;'Технический лист'!P14))+IF(ISBLANK(INDIRECT("A5")), 0, INDIRECT(INDIRECT("A5")&amp;"!"&amp;'Технический лист'!M256&amp;'Технический лист'!P14))+IF(ISBLANK(INDIRECT("A6")), 0, INDIRECT(INDIRECT("A6")&amp;"!"&amp;'Технический лист'!M256&amp;'Технический лист'!P14))+IF(ISBLANK(INDIRECT("A7")), 0, INDIRECT(INDIRECT("A7")&amp;"!"&amp;'Технический лист'!M256&amp;'Технический лист'!P14))+IF(ISBLANK(INDIRECT("A8")), 0, INDIRECT(INDIRECT("A8")&amp;"!"&amp;'Технический лист'!M256&amp;'Технический лист'!P14))+IF(ISBLANK(INDIRECT("A9")), 0, INDIRECT(INDIRECT("A9")&amp;"!"&amp;'Технический лист'!M256&amp;'Технический лист'!P14))+IF(ISBLANK(INDIRECT("A10")), 0, INDIRECT(INDIRECT("A10")&amp;"!"&amp;'Технический лист'!M256&amp;'Технический лист'!P14))+IF(ISBLANK(INDIRECT("A11")), 0, INDIRECT(INDIRECT("A11")&amp;"!"&amp;'Технический лист'!M256&amp;'Технический лист'!P14))+IF(ISBLANK(INDIRECT("A12")), 0, INDIRECT(INDIRECT("A12")&amp;"!"&amp;'Технический лист'!M256&amp;'Технический лист'!P14))</f>
        <v>0</v>
      </c>
    </row>
    <row r="24">
      <c r="A24" s="66" t="str">
        <f>IFERROR(__xludf.DUMMYFUNCTION("""COMPUTED_VALUE"""),"Прочие поставщики и подрядчики")</f>
        <v>Прочие поставщики и подрядчики</v>
      </c>
      <c r="B24" s="51">
        <f>IF(ISBLANK(INDIRECT("A3")), 0, INDIRECT(INDIRECT("A3")&amp;"!"&amp;'Технический лист'!B257&amp;'Технический лист'!E15))+IF(ISBLANK(INDIRECT("A4")), 0, INDIRECT(INDIRECT("A4")&amp;"!"&amp;'Технический лист'!B257&amp;'Технический лист'!E15))+IF(ISBLANK(INDIRECT("A5")), 0, INDIRECT(INDIRECT("A5")&amp;"!"&amp;'Технический лист'!B257&amp;'Технический лист'!E15))+IF(ISBLANK(INDIRECT("A6")), 0, INDIRECT(INDIRECT("A6")&amp;"!"&amp;'Технический лист'!B257&amp;'Технический лист'!E15))+IF(ISBLANK(INDIRECT("A7")), 0, INDIRECT(INDIRECT("A7")&amp;"!"&amp;'Технический лист'!B257&amp;'Технический лист'!E15))+IF(ISBLANK(INDIRECT("A8")), 0, INDIRECT(INDIRECT("A8")&amp;"!"&amp;'Технический лист'!B257&amp;'Технический лист'!E15))+IF(ISBLANK(INDIRECT("A9")), 0, INDIRECT(INDIRECT("A9")&amp;"!"&amp;'Технический лист'!B257&amp;'Технический лист'!E15))+IF(ISBLANK(INDIRECT("A10")), 0, INDIRECT(INDIRECT("A10")&amp;"!"&amp;'Технический лист'!B257&amp;'Технический лист'!E15))+IF(ISBLANK(INDIRECT("A11")), 0, INDIRECT(INDIRECT("A11")&amp;"!"&amp;'Технический лист'!B257&amp;'Технический лист'!E15))+IF(ISBLANK(INDIRECT("A12")), 0, INDIRECT(INDIRECT("A12")&amp;"!"&amp;'Технический лист'!B257&amp;'Технический лист'!E15))</f>
        <v>0</v>
      </c>
      <c r="C24" s="51">
        <f>IF(ISBLANK(INDIRECT("A3")), 0, INDIRECT(INDIRECT("A3")&amp;"!"&amp;'Технический лист'!C257&amp;'Технический лист'!F15))+IF(ISBLANK(INDIRECT("A4")), 0, INDIRECT(INDIRECT("A4")&amp;"!"&amp;'Технический лист'!C257&amp;'Технический лист'!F15))+IF(ISBLANK(INDIRECT("A5")), 0, INDIRECT(INDIRECT("A5")&amp;"!"&amp;'Технический лист'!C257&amp;'Технический лист'!F15))+IF(ISBLANK(INDIRECT("A6")), 0, INDIRECT(INDIRECT("A6")&amp;"!"&amp;'Технический лист'!C257&amp;'Технический лист'!F15))+IF(ISBLANK(INDIRECT("A7")), 0, INDIRECT(INDIRECT("A7")&amp;"!"&amp;'Технический лист'!C257&amp;'Технический лист'!F15))+IF(ISBLANK(INDIRECT("A8")), 0, INDIRECT(INDIRECT("A8")&amp;"!"&amp;'Технический лист'!C257&amp;'Технический лист'!F15))+IF(ISBLANK(INDIRECT("A9")), 0, INDIRECT(INDIRECT("A9")&amp;"!"&amp;'Технический лист'!C257&amp;'Технический лист'!F15))+IF(ISBLANK(INDIRECT("A10")), 0, INDIRECT(INDIRECT("A10")&amp;"!"&amp;'Технический лист'!C257&amp;'Технический лист'!F15))+IF(ISBLANK(INDIRECT("A11")), 0, INDIRECT(INDIRECT("A11")&amp;"!"&amp;'Технический лист'!C257&amp;'Технический лист'!F15))+IF(ISBLANK(INDIRECT("A12")), 0, INDIRECT(INDIRECT("A12")&amp;"!"&amp;'Технический лист'!C257&amp;'Технический лист'!F15))</f>
        <v>0</v>
      </c>
      <c r="D24" s="51">
        <f>IF(ISBLANK(INDIRECT("A3")), 0, INDIRECT(INDIRECT("A3")&amp;"!"&amp;'Технический лист'!D257&amp;'Технический лист'!G15))+IF(ISBLANK(INDIRECT("A4")), 0, INDIRECT(INDIRECT("A4")&amp;"!"&amp;'Технический лист'!D257&amp;'Технический лист'!G15))+IF(ISBLANK(INDIRECT("A5")), 0, INDIRECT(INDIRECT("A5")&amp;"!"&amp;'Технический лист'!D257&amp;'Технический лист'!G15))+IF(ISBLANK(INDIRECT("A6")), 0, INDIRECT(INDIRECT("A6")&amp;"!"&amp;'Технический лист'!D257&amp;'Технический лист'!G15))+IF(ISBLANK(INDIRECT("A7")), 0, INDIRECT(INDIRECT("A7")&amp;"!"&amp;'Технический лист'!D257&amp;'Технический лист'!G15))+IF(ISBLANK(INDIRECT("A8")), 0, INDIRECT(INDIRECT("A8")&amp;"!"&amp;'Технический лист'!D257&amp;'Технический лист'!G15))+IF(ISBLANK(INDIRECT("A9")), 0, INDIRECT(INDIRECT("A9")&amp;"!"&amp;'Технический лист'!D257&amp;'Технический лист'!G15))+IF(ISBLANK(INDIRECT("A10")), 0, INDIRECT(INDIRECT("A10")&amp;"!"&amp;'Технический лист'!D257&amp;'Технический лист'!G15))+IF(ISBLANK(INDIRECT("A11")), 0, INDIRECT(INDIRECT("A11")&amp;"!"&amp;'Технический лист'!D257&amp;'Технический лист'!G15))+IF(ISBLANK(INDIRECT("A12")), 0, INDIRECT(INDIRECT("A12")&amp;"!"&amp;'Технический лист'!D257&amp;'Технический лист'!G15))</f>
        <v>0</v>
      </c>
      <c r="E24" s="51">
        <f>IF(ISBLANK(INDIRECT("A3")), 0, INDIRECT(INDIRECT("A3")&amp;"!"&amp;'Технический лист'!E257&amp;'Технический лист'!H15))+IF(ISBLANK(INDIRECT("A4")), 0, INDIRECT(INDIRECT("A4")&amp;"!"&amp;'Технический лист'!E257&amp;'Технический лист'!H15))+IF(ISBLANK(INDIRECT("A5")), 0, INDIRECT(INDIRECT("A5")&amp;"!"&amp;'Технический лист'!E257&amp;'Технический лист'!H15))+IF(ISBLANK(INDIRECT("A6")), 0, INDIRECT(INDIRECT("A6")&amp;"!"&amp;'Технический лист'!E257&amp;'Технический лист'!H15))+IF(ISBLANK(INDIRECT("A7")), 0, INDIRECT(INDIRECT("A7")&amp;"!"&amp;'Технический лист'!E257&amp;'Технический лист'!H15))+IF(ISBLANK(INDIRECT("A8")), 0, INDIRECT(INDIRECT("A8")&amp;"!"&amp;'Технический лист'!E257&amp;'Технический лист'!H15))+IF(ISBLANK(INDIRECT("A9")), 0, INDIRECT(INDIRECT("A9")&amp;"!"&amp;'Технический лист'!E257&amp;'Технический лист'!H15))+IF(ISBLANK(INDIRECT("A10")), 0, INDIRECT(INDIRECT("A10")&amp;"!"&amp;'Технический лист'!E257&amp;'Технический лист'!H15))+IF(ISBLANK(INDIRECT("A11")), 0, INDIRECT(INDIRECT("A11")&amp;"!"&amp;'Технический лист'!E257&amp;'Технический лист'!H15))+IF(ISBLANK(INDIRECT("A12")), 0, INDIRECT(INDIRECT("A12")&amp;"!"&amp;'Технический лист'!E257&amp;'Технический лист'!H15))</f>
        <v>0</v>
      </c>
      <c r="F24" s="51">
        <f>IF(ISBLANK(INDIRECT("A3")), 0, INDIRECT(INDIRECT("A3")&amp;"!"&amp;'Технический лист'!F257&amp;'Технический лист'!I15))+IF(ISBLANK(INDIRECT("A4")), 0, INDIRECT(INDIRECT("A4")&amp;"!"&amp;'Технический лист'!F257&amp;'Технический лист'!I15))+IF(ISBLANK(INDIRECT("A5")), 0, INDIRECT(INDIRECT("A5")&amp;"!"&amp;'Технический лист'!F257&amp;'Технический лист'!I15))+IF(ISBLANK(INDIRECT("A6")), 0, INDIRECT(INDIRECT("A6")&amp;"!"&amp;'Технический лист'!F257&amp;'Технический лист'!I15))+IF(ISBLANK(INDIRECT("A7")), 0, INDIRECT(INDIRECT("A7")&amp;"!"&amp;'Технический лист'!F257&amp;'Технический лист'!I15))+IF(ISBLANK(INDIRECT("A8")), 0, INDIRECT(INDIRECT("A8")&amp;"!"&amp;'Технический лист'!F257&amp;'Технический лист'!I15))+IF(ISBLANK(INDIRECT("A9")), 0, INDIRECT(INDIRECT("A9")&amp;"!"&amp;'Технический лист'!F257&amp;'Технический лист'!I15))+IF(ISBLANK(INDIRECT("A10")), 0, INDIRECT(INDIRECT("A10")&amp;"!"&amp;'Технический лист'!F257&amp;'Технический лист'!I15))+IF(ISBLANK(INDIRECT("A11")), 0, INDIRECT(INDIRECT("A11")&amp;"!"&amp;'Технический лист'!F257&amp;'Технический лист'!I15))+IF(ISBLANK(INDIRECT("A12")), 0, INDIRECT(INDIRECT("A12")&amp;"!"&amp;'Технический лист'!F257&amp;'Технический лист'!I15))</f>
        <v>0</v>
      </c>
      <c r="G24" s="51">
        <f>IF(ISBLANK(INDIRECT("A3")), 0, INDIRECT(INDIRECT("A3")&amp;"!"&amp;'Технический лист'!G257&amp;'Технический лист'!J15))+IF(ISBLANK(INDIRECT("A4")), 0, INDIRECT(INDIRECT("A4")&amp;"!"&amp;'Технический лист'!G257&amp;'Технический лист'!J15))+IF(ISBLANK(INDIRECT("A5")), 0, INDIRECT(INDIRECT("A5")&amp;"!"&amp;'Технический лист'!G257&amp;'Технический лист'!J15))+IF(ISBLANK(INDIRECT("A6")), 0, INDIRECT(INDIRECT("A6")&amp;"!"&amp;'Технический лист'!G257&amp;'Технический лист'!J15))+IF(ISBLANK(INDIRECT("A7")), 0, INDIRECT(INDIRECT("A7")&amp;"!"&amp;'Технический лист'!G257&amp;'Технический лист'!J15))+IF(ISBLANK(INDIRECT("A8")), 0, INDIRECT(INDIRECT("A8")&amp;"!"&amp;'Технический лист'!G257&amp;'Технический лист'!J15))+IF(ISBLANK(INDIRECT("A9")), 0, INDIRECT(INDIRECT("A9")&amp;"!"&amp;'Технический лист'!G257&amp;'Технический лист'!J15))+IF(ISBLANK(INDIRECT("A10")), 0, INDIRECT(INDIRECT("A10")&amp;"!"&amp;'Технический лист'!G257&amp;'Технический лист'!J15))+IF(ISBLANK(INDIRECT("A11")), 0, INDIRECT(INDIRECT("A11")&amp;"!"&amp;'Технический лист'!G257&amp;'Технический лист'!J15))+IF(ISBLANK(INDIRECT("A12")), 0, INDIRECT(INDIRECT("A12")&amp;"!"&amp;'Технический лист'!G257&amp;'Технический лист'!J15))</f>
        <v>0</v>
      </c>
      <c r="H24" s="51">
        <f>IF(ISBLANK(INDIRECT("A3")), 0, INDIRECT(INDIRECT("A3")&amp;"!"&amp;'Технический лист'!H257&amp;'Технический лист'!K15))+IF(ISBLANK(INDIRECT("A4")), 0, INDIRECT(INDIRECT("A4")&amp;"!"&amp;'Технический лист'!H257&amp;'Технический лист'!K15))+IF(ISBLANK(INDIRECT("A5")), 0, INDIRECT(INDIRECT("A5")&amp;"!"&amp;'Технический лист'!H257&amp;'Технический лист'!K15))+IF(ISBLANK(INDIRECT("A6")), 0, INDIRECT(INDIRECT("A6")&amp;"!"&amp;'Технический лист'!H257&amp;'Технический лист'!K15))+IF(ISBLANK(INDIRECT("A7")), 0, INDIRECT(INDIRECT("A7")&amp;"!"&amp;'Технический лист'!H257&amp;'Технический лист'!K15))+IF(ISBLANK(INDIRECT("A8")), 0, INDIRECT(INDIRECT("A8")&amp;"!"&amp;'Технический лист'!H257&amp;'Технический лист'!K15))+IF(ISBLANK(INDIRECT("A9")), 0, INDIRECT(INDIRECT("A9")&amp;"!"&amp;'Технический лист'!H257&amp;'Технический лист'!K15))+IF(ISBLANK(INDIRECT("A10")), 0, INDIRECT(INDIRECT("A10")&amp;"!"&amp;'Технический лист'!H257&amp;'Технический лист'!K15))+IF(ISBLANK(INDIRECT("A11")), 0, INDIRECT(INDIRECT("A11")&amp;"!"&amp;'Технический лист'!H257&amp;'Технический лист'!K15))+IF(ISBLANK(INDIRECT("A12")), 0, INDIRECT(INDIRECT("A12")&amp;"!"&amp;'Технический лист'!H257&amp;'Технический лист'!K15))</f>
        <v>0</v>
      </c>
      <c r="I24" s="51">
        <f>IF(ISBLANK(INDIRECT("A3")), 0, INDIRECT(INDIRECT("A3")&amp;"!"&amp;'Технический лист'!I257&amp;'Технический лист'!L15))+IF(ISBLANK(INDIRECT("A4")), 0, INDIRECT(INDIRECT("A4")&amp;"!"&amp;'Технический лист'!I257&amp;'Технический лист'!L15))+IF(ISBLANK(INDIRECT("A5")), 0, INDIRECT(INDIRECT("A5")&amp;"!"&amp;'Технический лист'!I257&amp;'Технический лист'!L15))+IF(ISBLANK(INDIRECT("A6")), 0, INDIRECT(INDIRECT("A6")&amp;"!"&amp;'Технический лист'!I257&amp;'Технический лист'!L15))+IF(ISBLANK(INDIRECT("A7")), 0, INDIRECT(INDIRECT("A7")&amp;"!"&amp;'Технический лист'!I257&amp;'Технический лист'!L15))+IF(ISBLANK(INDIRECT("A8")), 0, INDIRECT(INDIRECT("A8")&amp;"!"&amp;'Технический лист'!I257&amp;'Технический лист'!L15))+IF(ISBLANK(INDIRECT("A9")), 0, INDIRECT(INDIRECT("A9")&amp;"!"&amp;'Технический лист'!I257&amp;'Технический лист'!L15))+IF(ISBLANK(INDIRECT("A10")), 0, INDIRECT(INDIRECT("A10")&amp;"!"&amp;'Технический лист'!I257&amp;'Технический лист'!L15))+IF(ISBLANK(INDIRECT("A11")), 0, INDIRECT(INDIRECT("A11")&amp;"!"&amp;'Технический лист'!I257&amp;'Технический лист'!L15))+IF(ISBLANK(INDIRECT("A12")), 0, INDIRECT(INDIRECT("A12")&amp;"!"&amp;'Технический лист'!I257&amp;'Технический лист'!L15))</f>
        <v>0</v>
      </c>
      <c r="J24" s="51">
        <f>IF(ISBLANK(INDIRECT("A3")), 0, INDIRECT(INDIRECT("A3")&amp;"!"&amp;'Технический лист'!J257&amp;'Технический лист'!M15))+IF(ISBLANK(INDIRECT("A4")), 0, INDIRECT(INDIRECT("A4")&amp;"!"&amp;'Технический лист'!J257&amp;'Технический лист'!M15))+IF(ISBLANK(INDIRECT("A5")), 0, INDIRECT(INDIRECT("A5")&amp;"!"&amp;'Технический лист'!J257&amp;'Технический лист'!M15))+IF(ISBLANK(INDIRECT("A6")), 0, INDIRECT(INDIRECT("A6")&amp;"!"&amp;'Технический лист'!J257&amp;'Технический лист'!M15))+IF(ISBLANK(INDIRECT("A7")), 0, INDIRECT(INDIRECT("A7")&amp;"!"&amp;'Технический лист'!J257&amp;'Технический лист'!M15))+IF(ISBLANK(INDIRECT("A8")), 0, INDIRECT(INDIRECT("A8")&amp;"!"&amp;'Технический лист'!J257&amp;'Технический лист'!M15))+IF(ISBLANK(INDIRECT("A9")), 0, INDIRECT(INDIRECT("A9")&amp;"!"&amp;'Технический лист'!J257&amp;'Технический лист'!M15))+IF(ISBLANK(INDIRECT("A10")), 0, INDIRECT(INDIRECT("A10")&amp;"!"&amp;'Технический лист'!J257&amp;'Технический лист'!M15))+IF(ISBLANK(INDIRECT("A11")), 0, INDIRECT(INDIRECT("A11")&amp;"!"&amp;'Технический лист'!J257&amp;'Технический лист'!M15))+IF(ISBLANK(INDIRECT("A12")), 0, INDIRECT(INDIRECT("A12")&amp;"!"&amp;'Технический лист'!J257&amp;'Технический лист'!M15))</f>
        <v>0</v>
      </c>
      <c r="K24" s="51">
        <f>IF(ISBLANK(INDIRECT("A3")), 0, INDIRECT(INDIRECT("A3")&amp;"!"&amp;'Технический лист'!K257&amp;'Технический лист'!N15))+IF(ISBLANK(INDIRECT("A4")), 0, INDIRECT(INDIRECT("A4")&amp;"!"&amp;'Технический лист'!K257&amp;'Технический лист'!N15))+IF(ISBLANK(INDIRECT("A5")), 0, INDIRECT(INDIRECT("A5")&amp;"!"&amp;'Технический лист'!K257&amp;'Технический лист'!N15))+IF(ISBLANK(INDIRECT("A6")), 0, INDIRECT(INDIRECT("A6")&amp;"!"&amp;'Технический лист'!K257&amp;'Технический лист'!N15))+IF(ISBLANK(INDIRECT("A7")), 0, INDIRECT(INDIRECT("A7")&amp;"!"&amp;'Технический лист'!K257&amp;'Технический лист'!N15))+IF(ISBLANK(INDIRECT("A8")), 0, INDIRECT(INDIRECT("A8")&amp;"!"&amp;'Технический лист'!K257&amp;'Технический лист'!N15))+IF(ISBLANK(INDIRECT("A9")), 0, INDIRECT(INDIRECT("A9")&amp;"!"&amp;'Технический лист'!K257&amp;'Технический лист'!N15))+IF(ISBLANK(INDIRECT("A10")), 0, INDIRECT(INDIRECT("A10")&amp;"!"&amp;'Технический лист'!K257&amp;'Технический лист'!N15))+IF(ISBLANK(INDIRECT("A11")), 0, INDIRECT(INDIRECT("A11")&amp;"!"&amp;'Технический лист'!K257&amp;'Технический лист'!N15))+IF(ISBLANK(INDIRECT("A12")), 0, INDIRECT(INDIRECT("A12")&amp;"!"&amp;'Технический лист'!K257&amp;'Технический лист'!N15))</f>
        <v>0</v>
      </c>
      <c r="L24" s="51">
        <f>IF(ISBLANK(INDIRECT("A3")), 0, INDIRECT(INDIRECT("A3")&amp;"!"&amp;'Технический лист'!L257&amp;'Технический лист'!O15))+IF(ISBLANK(INDIRECT("A4")), 0, INDIRECT(INDIRECT("A4")&amp;"!"&amp;'Технический лист'!L257&amp;'Технический лист'!O15))+IF(ISBLANK(INDIRECT("A5")), 0, INDIRECT(INDIRECT("A5")&amp;"!"&amp;'Технический лист'!L257&amp;'Технический лист'!O15))+IF(ISBLANK(INDIRECT("A6")), 0, INDIRECT(INDIRECT("A6")&amp;"!"&amp;'Технический лист'!L257&amp;'Технический лист'!O15))+IF(ISBLANK(INDIRECT("A7")), 0, INDIRECT(INDIRECT("A7")&amp;"!"&amp;'Технический лист'!L257&amp;'Технический лист'!O15))+IF(ISBLANK(INDIRECT("A8")), 0, INDIRECT(INDIRECT("A8")&amp;"!"&amp;'Технический лист'!L257&amp;'Технический лист'!O15))+IF(ISBLANK(INDIRECT("A9")), 0, INDIRECT(INDIRECT("A9")&amp;"!"&amp;'Технический лист'!L257&amp;'Технический лист'!O15))+IF(ISBLANK(INDIRECT("A10")), 0, INDIRECT(INDIRECT("A10")&amp;"!"&amp;'Технический лист'!L257&amp;'Технический лист'!O15))+IF(ISBLANK(INDIRECT("A11")), 0, INDIRECT(INDIRECT("A11")&amp;"!"&amp;'Технический лист'!L257&amp;'Технический лист'!O15))+IF(ISBLANK(INDIRECT("A12")), 0, INDIRECT(INDIRECT("A12")&amp;"!"&amp;'Технический лист'!L257&amp;'Технический лист'!O15))</f>
        <v>0</v>
      </c>
      <c r="M24" s="53">
        <f>IF(ISBLANK(INDIRECT("A3")), 0, INDIRECT(INDIRECT("A3")&amp;"!"&amp;'Технический лист'!M257&amp;'Технический лист'!P15))+IF(ISBLANK(INDIRECT("A4")), 0, INDIRECT(INDIRECT("A4")&amp;"!"&amp;'Технический лист'!M257&amp;'Технический лист'!P15))+IF(ISBLANK(INDIRECT("A5")), 0, INDIRECT(INDIRECT("A5")&amp;"!"&amp;'Технический лист'!M257&amp;'Технический лист'!P15))+IF(ISBLANK(INDIRECT("A6")), 0, INDIRECT(INDIRECT("A6")&amp;"!"&amp;'Технический лист'!M257&amp;'Технический лист'!P15))+IF(ISBLANK(INDIRECT("A7")), 0, INDIRECT(INDIRECT("A7")&amp;"!"&amp;'Технический лист'!M257&amp;'Технический лист'!P15))+IF(ISBLANK(INDIRECT("A8")), 0, INDIRECT(INDIRECT("A8")&amp;"!"&amp;'Технический лист'!M257&amp;'Технический лист'!P15))+IF(ISBLANK(INDIRECT("A9")), 0, INDIRECT(INDIRECT("A9")&amp;"!"&amp;'Технический лист'!M257&amp;'Технический лист'!P15))+IF(ISBLANK(INDIRECT("A10")), 0, INDIRECT(INDIRECT("A10")&amp;"!"&amp;'Технический лист'!M257&amp;'Технический лист'!P15))+IF(ISBLANK(INDIRECT("A11")), 0, INDIRECT(INDIRECT("A11")&amp;"!"&amp;'Технический лист'!M257&amp;'Технический лист'!P15))+IF(ISBLANK(INDIRECT("A12")), 0, INDIRECT(INDIRECT("A12")&amp;"!"&amp;'Технический лист'!M257&amp;'Технический лист'!P15))</f>
        <v>0</v>
      </c>
    </row>
    <row r="25">
      <c r="A25" s="66" t="str">
        <f>IFERROR(__xludf.DUMMYFUNCTION("""COMPUTED_VALUE"""),"РКО")</f>
        <v>РКО</v>
      </c>
      <c r="B25" s="51">
        <f>IF(ISBLANK(INDIRECT("A3")), 0, INDIRECT(INDIRECT("A3")&amp;"!"&amp;'Технический лист'!B258&amp;'Технический лист'!E16))+IF(ISBLANK(INDIRECT("A4")), 0, INDIRECT(INDIRECT("A4")&amp;"!"&amp;'Технический лист'!B258&amp;'Технический лист'!E16))+IF(ISBLANK(INDIRECT("A5")), 0, INDIRECT(INDIRECT("A5")&amp;"!"&amp;'Технический лист'!B258&amp;'Технический лист'!E16))+IF(ISBLANK(INDIRECT("A6")), 0, INDIRECT(INDIRECT("A6")&amp;"!"&amp;'Технический лист'!B258&amp;'Технический лист'!E16))+IF(ISBLANK(INDIRECT("A7")), 0, INDIRECT(INDIRECT("A7")&amp;"!"&amp;'Технический лист'!B258&amp;'Технический лист'!E16))+IF(ISBLANK(INDIRECT("A8")), 0, INDIRECT(INDIRECT("A8")&amp;"!"&amp;'Технический лист'!B258&amp;'Технический лист'!E16))+IF(ISBLANK(INDIRECT("A9")), 0, INDIRECT(INDIRECT("A9")&amp;"!"&amp;'Технический лист'!B258&amp;'Технический лист'!E16))+IF(ISBLANK(INDIRECT("A10")), 0, INDIRECT(INDIRECT("A10")&amp;"!"&amp;'Технический лист'!B258&amp;'Технический лист'!E16))+IF(ISBLANK(INDIRECT("A11")), 0, INDIRECT(INDIRECT("A11")&amp;"!"&amp;'Технический лист'!B258&amp;'Технический лист'!E16))+IF(ISBLANK(INDIRECT("A12")), 0, INDIRECT(INDIRECT("A12")&amp;"!"&amp;'Технический лист'!B258&amp;'Технический лист'!E16))</f>
        <v>0</v>
      </c>
      <c r="C25" s="51">
        <f>IF(ISBLANK(INDIRECT("A3")), 0, INDIRECT(INDIRECT("A3")&amp;"!"&amp;'Технический лист'!C258&amp;'Технический лист'!F16))+IF(ISBLANK(INDIRECT("A4")), 0, INDIRECT(INDIRECT("A4")&amp;"!"&amp;'Технический лист'!C258&amp;'Технический лист'!F16))+IF(ISBLANK(INDIRECT("A5")), 0, INDIRECT(INDIRECT("A5")&amp;"!"&amp;'Технический лист'!C258&amp;'Технический лист'!F16))+IF(ISBLANK(INDIRECT("A6")), 0, INDIRECT(INDIRECT("A6")&amp;"!"&amp;'Технический лист'!C258&amp;'Технический лист'!F16))+IF(ISBLANK(INDIRECT("A7")), 0, INDIRECT(INDIRECT("A7")&amp;"!"&amp;'Технический лист'!C258&amp;'Технический лист'!F16))+IF(ISBLANK(INDIRECT("A8")), 0, INDIRECT(INDIRECT("A8")&amp;"!"&amp;'Технический лист'!C258&amp;'Технический лист'!F16))+IF(ISBLANK(INDIRECT("A9")), 0, INDIRECT(INDIRECT("A9")&amp;"!"&amp;'Технический лист'!C258&amp;'Технический лист'!F16))+IF(ISBLANK(INDIRECT("A10")), 0, INDIRECT(INDIRECT("A10")&amp;"!"&amp;'Технический лист'!C258&amp;'Технический лист'!F16))+IF(ISBLANK(INDIRECT("A11")), 0, INDIRECT(INDIRECT("A11")&amp;"!"&amp;'Технический лист'!C258&amp;'Технический лист'!F16))+IF(ISBLANK(INDIRECT("A12")), 0, INDIRECT(INDIRECT("A12")&amp;"!"&amp;'Технический лист'!C258&amp;'Технический лист'!F16))</f>
        <v>0</v>
      </c>
      <c r="D25" s="51">
        <f>IF(ISBLANK(INDIRECT("A3")), 0, INDIRECT(INDIRECT("A3")&amp;"!"&amp;'Технический лист'!D258&amp;'Технический лист'!G16))+IF(ISBLANK(INDIRECT("A4")), 0, INDIRECT(INDIRECT("A4")&amp;"!"&amp;'Технический лист'!D258&amp;'Технический лист'!G16))+IF(ISBLANK(INDIRECT("A5")), 0, INDIRECT(INDIRECT("A5")&amp;"!"&amp;'Технический лист'!D258&amp;'Технический лист'!G16))+IF(ISBLANK(INDIRECT("A6")), 0, INDIRECT(INDIRECT("A6")&amp;"!"&amp;'Технический лист'!D258&amp;'Технический лист'!G16))+IF(ISBLANK(INDIRECT("A7")), 0, INDIRECT(INDIRECT("A7")&amp;"!"&amp;'Технический лист'!D258&amp;'Технический лист'!G16))+IF(ISBLANK(INDIRECT("A8")), 0, INDIRECT(INDIRECT("A8")&amp;"!"&amp;'Технический лист'!D258&amp;'Технический лист'!G16))+IF(ISBLANK(INDIRECT("A9")), 0, INDIRECT(INDIRECT("A9")&amp;"!"&amp;'Технический лист'!D258&amp;'Технический лист'!G16))+IF(ISBLANK(INDIRECT("A10")), 0, INDIRECT(INDIRECT("A10")&amp;"!"&amp;'Технический лист'!D258&amp;'Технический лист'!G16))+IF(ISBLANK(INDIRECT("A11")), 0, INDIRECT(INDIRECT("A11")&amp;"!"&amp;'Технический лист'!D258&amp;'Технический лист'!G16))+IF(ISBLANK(INDIRECT("A12")), 0, INDIRECT(INDIRECT("A12")&amp;"!"&amp;'Технический лист'!D258&amp;'Технический лист'!G16))</f>
        <v>0</v>
      </c>
      <c r="E25" s="51">
        <f>IF(ISBLANK(INDIRECT("A3")), 0, INDIRECT(INDIRECT("A3")&amp;"!"&amp;'Технический лист'!E258&amp;'Технический лист'!H16))+IF(ISBLANK(INDIRECT("A4")), 0, INDIRECT(INDIRECT("A4")&amp;"!"&amp;'Технический лист'!E258&amp;'Технический лист'!H16))+IF(ISBLANK(INDIRECT("A5")), 0, INDIRECT(INDIRECT("A5")&amp;"!"&amp;'Технический лист'!E258&amp;'Технический лист'!H16))+IF(ISBLANK(INDIRECT("A6")), 0, INDIRECT(INDIRECT("A6")&amp;"!"&amp;'Технический лист'!E258&amp;'Технический лист'!H16))+IF(ISBLANK(INDIRECT("A7")), 0, INDIRECT(INDIRECT("A7")&amp;"!"&amp;'Технический лист'!E258&amp;'Технический лист'!H16))+IF(ISBLANK(INDIRECT("A8")), 0, INDIRECT(INDIRECT("A8")&amp;"!"&amp;'Технический лист'!E258&amp;'Технический лист'!H16))+IF(ISBLANK(INDIRECT("A9")), 0, INDIRECT(INDIRECT("A9")&amp;"!"&amp;'Технический лист'!E258&amp;'Технический лист'!H16))+IF(ISBLANK(INDIRECT("A10")), 0, INDIRECT(INDIRECT("A10")&amp;"!"&amp;'Технический лист'!E258&amp;'Технический лист'!H16))+IF(ISBLANK(INDIRECT("A11")), 0, INDIRECT(INDIRECT("A11")&amp;"!"&amp;'Технический лист'!E258&amp;'Технический лист'!H16))+IF(ISBLANK(INDIRECT("A12")), 0, INDIRECT(INDIRECT("A12")&amp;"!"&amp;'Технический лист'!E258&amp;'Технический лист'!H16))</f>
        <v>0</v>
      </c>
      <c r="F25" s="51">
        <f>IF(ISBLANK(INDIRECT("A3")), 0, INDIRECT(INDIRECT("A3")&amp;"!"&amp;'Технический лист'!F258&amp;'Технический лист'!I16))+IF(ISBLANK(INDIRECT("A4")), 0, INDIRECT(INDIRECT("A4")&amp;"!"&amp;'Технический лист'!F258&amp;'Технический лист'!I16))+IF(ISBLANK(INDIRECT("A5")), 0, INDIRECT(INDIRECT("A5")&amp;"!"&amp;'Технический лист'!F258&amp;'Технический лист'!I16))+IF(ISBLANK(INDIRECT("A6")), 0, INDIRECT(INDIRECT("A6")&amp;"!"&amp;'Технический лист'!F258&amp;'Технический лист'!I16))+IF(ISBLANK(INDIRECT("A7")), 0, INDIRECT(INDIRECT("A7")&amp;"!"&amp;'Технический лист'!F258&amp;'Технический лист'!I16))+IF(ISBLANK(INDIRECT("A8")), 0, INDIRECT(INDIRECT("A8")&amp;"!"&amp;'Технический лист'!F258&amp;'Технический лист'!I16))+IF(ISBLANK(INDIRECT("A9")), 0, INDIRECT(INDIRECT("A9")&amp;"!"&amp;'Технический лист'!F258&amp;'Технический лист'!I16))+IF(ISBLANK(INDIRECT("A10")), 0, INDIRECT(INDIRECT("A10")&amp;"!"&amp;'Технический лист'!F258&amp;'Технический лист'!I16))+IF(ISBLANK(INDIRECT("A11")), 0, INDIRECT(INDIRECT("A11")&amp;"!"&amp;'Технический лист'!F258&amp;'Технический лист'!I16))+IF(ISBLANK(INDIRECT("A12")), 0, INDIRECT(INDIRECT("A12")&amp;"!"&amp;'Технический лист'!F258&amp;'Технический лист'!I16))</f>
        <v>0</v>
      </c>
      <c r="G25" s="51">
        <f>IF(ISBLANK(INDIRECT("A3")), 0, INDIRECT(INDIRECT("A3")&amp;"!"&amp;'Технический лист'!G258&amp;'Технический лист'!J16))+IF(ISBLANK(INDIRECT("A4")), 0, INDIRECT(INDIRECT("A4")&amp;"!"&amp;'Технический лист'!G258&amp;'Технический лист'!J16))+IF(ISBLANK(INDIRECT("A5")), 0, INDIRECT(INDIRECT("A5")&amp;"!"&amp;'Технический лист'!G258&amp;'Технический лист'!J16))+IF(ISBLANK(INDIRECT("A6")), 0, INDIRECT(INDIRECT("A6")&amp;"!"&amp;'Технический лист'!G258&amp;'Технический лист'!J16))+IF(ISBLANK(INDIRECT("A7")), 0, INDIRECT(INDIRECT("A7")&amp;"!"&amp;'Технический лист'!G258&amp;'Технический лист'!J16))+IF(ISBLANK(INDIRECT("A8")), 0, INDIRECT(INDIRECT("A8")&amp;"!"&amp;'Технический лист'!G258&amp;'Технический лист'!J16))+IF(ISBLANK(INDIRECT("A9")), 0, INDIRECT(INDIRECT("A9")&amp;"!"&amp;'Технический лист'!G258&amp;'Технический лист'!J16))+IF(ISBLANK(INDIRECT("A10")), 0, INDIRECT(INDIRECT("A10")&amp;"!"&amp;'Технический лист'!G258&amp;'Технический лист'!J16))+IF(ISBLANK(INDIRECT("A11")), 0, INDIRECT(INDIRECT("A11")&amp;"!"&amp;'Технический лист'!G258&amp;'Технический лист'!J16))+IF(ISBLANK(INDIRECT("A12")), 0, INDIRECT(INDIRECT("A12")&amp;"!"&amp;'Технический лист'!G258&amp;'Технический лист'!J16))</f>
        <v>0</v>
      </c>
      <c r="H25" s="51">
        <f>IF(ISBLANK(INDIRECT("A3")), 0, INDIRECT(INDIRECT("A3")&amp;"!"&amp;'Технический лист'!H258&amp;'Технический лист'!K16))+IF(ISBLANK(INDIRECT("A4")), 0, INDIRECT(INDIRECT("A4")&amp;"!"&amp;'Технический лист'!H258&amp;'Технический лист'!K16))+IF(ISBLANK(INDIRECT("A5")), 0, INDIRECT(INDIRECT("A5")&amp;"!"&amp;'Технический лист'!H258&amp;'Технический лист'!K16))+IF(ISBLANK(INDIRECT("A6")), 0, INDIRECT(INDIRECT("A6")&amp;"!"&amp;'Технический лист'!H258&amp;'Технический лист'!K16))+IF(ISBLANK(INDIRECT("A7")), 0, INDIRECT(INDIRECT("A7")&amp;"!"&amp;'Технический лист'!H258&amp;'Технический лист'!K16))+IF(ISBLANK(INDIRECT("A8")), 0, INDIRECT(INDIRECT("A8")&amp;"!"&amp;'Технический лист'!H258&amp;'Технический лист'!K16))+IF(ISBLANK(INDIRECT("A9")), 0, INDIRECT(INDIRECT("A9")&amp;"!"&amp;'Технический лист'!H258&amp;'Технический лист'!K16))+IF(ISBLANK(INDIRECT("A10")), 0, INDIRECT(INDIRECT("A10")&amp;"!"&amp;'Технический лист'!H258&amp;'Технический лист'!K16))+IF(ISBLANK(INDIRECT("A11")), 0, INDIRECT(INDIRECT("A11")&amp;"!"&amp;'Технический лист'!H258&amp;'Технический лист'!K16))+IF(ISBLANK(INDIRECT("A12")), 0, INDIRECT(INDIRECT("A12")&amp;"!"&amp;'Технический лист'!H258&amp;'Технический лист'!K16))</f>
        <v>0</v>
      </c>
      <c r="I25" s="51">
        <f>IF(ISBLANK(INDIRECT("A3")), 0, INDIRECT(INDIRECT("A3")&amp;"!"&amp;'Технический лист'!I258&amp;'Технический лист'!L16))+IF(ISBLANK(INDIRECT("A4")), 0, INDIRECT(INDIRECT("A4")&amp;"!"&amp;'Технический лист'!I258&amp;'Технический лист'!L16))+IF(ISBLANK(INDIRECT("A5")), 0, INDIRECT(INDIRECT("A5")&amp;"!"&amp;'Технический лист'!I258&amp;'Технический лист'!L16))+IF(ISBLANK(INDIRECT("A6")), 0, INDIRECT(INDIRECT("A6")&amp;"!"&amp;'Технический лист'!I258&amp;'Технический лист'!L16))+IF(ISBLANK(INDIRECT("A7")), 0, INDIRECT(INDIRECT("A7")&amp;"!"&amp;'Технический лист'!I258&amp;'Технический лист'!L16))+IF(ISBLANK(INDIRECT("A8")), 0, INDIRECT(INDIRECT("A8")&amp;"!"&amp;'Технический лист'!I258&amp;'Технический лист'!L16))+IF(ISBLANK(INDIRECT("A9")), 0, INDIRECT(INDIRECT("A9")&amp;"!"&amp;'Технический лист'!I258&amp;'Технический лист'!L16))+IF(ISBLANK(INDIRECT("A10")), 0, INDIRECT(INDIRECT("A10")&amp;"!"&amp;'Технический лист'!I258&amp;'Технический лист'!L16))+IF(ISBLANK(INDIRECT("A11")), 0, INDIRECT(INDIRECT("A11")&amp;"!"&amp;'Технический лист'!I258&amp;'Технический лист'!L16))+IF(ISBLANK(INDIRECT("A12")), 0, INDIRECT(INDIRECT("A12")&amp;"!"&amp;'Технический лист'!I258&amp;'Технический лист'!L16))</f>
        <v>0</v>
      </c>
      <c r="J25" s="51">
        <f>IF(ISBLANK(INDIRECT("A3")), 0, INDIRECT(INDIRECT("A3")&amp;"!"&amp;'Технический лист'!J258&amp;'Технический лист'!M16))+IF(ISBLANK(INDIRECT("A4")), 0, INDIRECT(INDIRECT("A4")&amp;"!"&amp;'Технический лист'!J258&amp;'Технический лист'!M16))+IF(ISBLANK(INDIRECT("A5")), 0, INDIRECT(INDIRECT("A5")&amp;"!"&amp;'Технический лист'!J258&amp;'Технический лист'!M16))+IF(ISBLANK(INDIRECT("A6")), 0, INDIRECT(INDIRECT("A6")&amp;"!"&amp;'Технический лист'!J258&amp;'Технический лист'!M16))+IF(ISBLANK(INDIRECT("A7")), 0, INDIRECT(INDIRECT("A7")&amp;"!"&amp;'Технический лист'!J258&amp;'Технический лист'!M16))+IF(ISBLANK(INDIRECT("A8")), 0, INDIRECT(INDIRECT("A8")&amp;"!"&amp;'Технический лист'!J258&amp;'Технический лист'!M16))+IF(ISBLANK(INDIRECT("A9")), 0, INDIRECT(INDIRECT("A9")&amp;"!"&amp;'Технический лист'!J258&amp;'Технический лист'!M16))+IF(ISBLANK(INDIRECT("A10")), 0, INDIRECT(INDIRECT("A10")&amp;"!"&amp;'Технический лист'!J258&amp;'Технический лист'!M16))+IF(ISBLANK(INDIRECT("A11")), 0, INDIRECT(INDIRECT("A11")&amp;"!"&amp;'Технический лист'!J258&amp;'Технический лист'!M16))+IF(ISBLANK(INDIRECT("A12")), 0, INDIRECT(INDIRECT("A12")&amp;"!"&amp;'Технический лист'!J258&amp;'Технический лист'!M16))</f>
        <v>0</v>
      </c>
      <c r="K25" s="51">
        <f>IF(ISBLANK(INDIRECT("A3")), 0, INDIRECT(INDIRECT("A3")&amp;"!"&amp;'Технический лист'!K258&amp;'Технический лист'!N16))+IF(ISBLANK(INDIRECT("A4")), 0, INDIRECT(INDIRECT("A4")&amp;"!"&amp;'Технический лист'!K258&amp;'Технический лист'!N16))+IF(ISBLANK(INDIRECT("A5")), 0, INDIRECT(INDIRECT("A5")&amp;"!"&amp;'Технический лист'!K258&amp;'Технический лист'!N16))+IF(ISBLANK(INDIRECT("A6")), 0, INDIRECT(INDIRECT("A6")&amp;"!"&amp;'Технический лист'!K258&amp;'Технический лист'!N16))+IF(ISBLANK(INDIRECT("A7")), 0, INDIRECT(INDIRECT("A7")&amp;"!"&amp;'Технический лист'!K258&amp;'Технический лист'!N16))+IF(ISBLANK(INDIRECT("A8")), 0, INDIRECT(INDIRECT("A8")&amp;"!"&amp;'Технический лист'!K258&amp;'Технический лист'!N16))+IF(ISBLANK(INDIRECT("A9")), 0, INDIRECT(INDIRECT("A9")&amp;"!"&amp;'Технический лист'!K258&amp;'Технический лист'!N16))+IF(ISBLANK(INDIRECT("A10")), 0, INDIRECT(INDIRECT("A10")&amp;"!"&amp;'Технический лист'!K258&amp;'Технический лист'!N16))+IF(ISBLANK(INDIRECT("A11")), 0, INDIRECT(INDIRECT("A11")&amp;"!"&amp;'Технический лист'!K258&amp;'Технический лист'!N16))+IF(ISBLANK(INDIRECT("A12")), 0, INDIRECT(INDIRECT("A12")&amp;"!"&amp;'Технический лист'!K258&amp;'Технический лист'!N16))</f>
        <v>0</v>
      </c>
      <c r="L25" s="51">
        <f>IF(ISBLANK(INDIRECT("A3")), 0, INDIRECT(INDIRECT("A3")&amp;"!"&amp;'Технический лист'!L258&amp;'Технический лист'!O16))+IF(ISBLANK(INDIRECT("A4")), 0, INDIRECT(INDIRECT("A4")&amp;"!"&amp;'Технический лист'!L258&amp;'Технический лист'!O16))+IF(ISBLANK(INDIRECT("A5")), 0, INDIRECT(INDIRECT("A5")&amp;"!"&amp;'Технический лист'!L258&amp;'Технический лист'!O16))+IF(ISBLANK(INDIRECT("A6")), 0, INDIRECT(INDIRECT("A6")&amp;"!"&amp;'Технический лист'!L258&amp;'Технический лист'!O16))+IF(ISBLANK(INDIRECT("A7")), 0, INDIRECT(INDIRECT("A7")&amp;"!"&amp;'Технический лист'!L258&amp;'Технический лист'!O16))+IF(ISBLANK(INDIRECT("A8")), 0, INDIRECT(INDIRECT("A8")&amp;"!"&amp;'Технический лист'!L258&amp;'Технический лист'!O16))+IF(ISBLANK(INDIRECT("A9")), 0, INDIRECT(INDIRECT("A9")&amp;"!"&amp;'Технический лист'!L258&amp;'Технический лист'!O16))+IF(ISBLANK(INDIRECT("A10")), 0, INDIRECT(INDIRECT("A10")&amp;"!"&amp;'Технический лист'!L258&amp;'Технический лист'!O16))+IF(ISBLANK(INDIRECT("A11")), 0, INDIRECT(INDIRECT("A11")&amp;"!"&amp;'Технический лист'!L258&amp;'Технический лист'!O16))+IF(ISBLANK(INDIRECT("A12")), 0, INDIRECT(INDIRECT("A12")&amp;"!"&amp;'Технический лист'!L258&amp;'Технический лист'!O16))</f>
        <v>0</v>
      </c>
      <c r="M25" s="53">
        <f>IF(ISBLANK(INDIRECT("A3")), 0, INDIRECT(INDIRECT("A3")&amp;"!"&amp;'Технический лист'!M258&amp;'Технический лист'!P16))+IF(ISBLANK(INDIRECT("A4")), 0, INDIRECT(INDIRECT("A4")&amp;"!"&amp;'Технический лист'!M258&amp;'Технический лист'!P16))+IF(ISBLANK(INDIRECT("A5")), 0, INDIRECT(INDIRECT("A5")&amp;"!"&amp;'Технический лист'!M258&amp;'Технический лист'!P16))+IF(ISBLANK(INDIRECT("A6")), 0, INDIRECT(INDIRECT("A6")&amp;"!"&amp;'Технический лист'!M258&amp;'Технический лист'!P16))+IF(ISBLANK(INDIRECT("A7")), 0, INDIRECT(INDIRECT("A7")&amp;"!"&amp;'Технический лист'!M258&amp;'Технический лист'!P16))+IF(ISBLANK(INDIRECT("A8")), 0, INDIRECT(INDIRECT("A8")&amp;"!"&amp;'Технический лист'!M258&amp;'Технический лист'!P16))+IF(ISBLANK(INDIRECT("A9")), 0, INDIRECT(INDIRECT("A9")&amp;"!"&amp;'Технический лист'!M258&amp;'Технический лист'!P16))+IF(ISBLANK(INDIRECT("A10")), 0, INDIRECT(INDIRECT("A10")&amp;"!"&amp;'Технический лист'!M258&amp;'Технический лист'!P16))+IF(ISBLANK(INDIRECT("A11")), 0, INDIRECT(INDIRECT("A11")&amp;"!"&amp;'Технический лист'!M258&amp;'Технический лист'!P16))+IF(ISBLANK(INDIRECT("A12")), 0, INDIRECT(INDIRECT("A12")&amp;"!"&amp;'Технический лист'!M258&amp;'Технический лист'!P16))</f>
        <v>0</v>
      </c>
    </row>
    <row r="26">
      <c r="A26" s="66" t="str">
        <f>IFERROR(__xludf.DUMMYFUNCTION("""COMPUTED_VALUE"""),"Связь и почтовые расходы")</f>
        <v>Связь и почтовые расходы</v>
      </c>
      <c r="B26" s="51">
        <f>IF(ISBLANK(INDIRECT("A3")), 0, INDIRECT(INDIRECT("A3")&amp;"!"&amp;'Технический лист'!B259&amp;'Технический лист'!E17))+IF(ISBLANK(INDIRECT("A4")), 0, INDIRECT(INDIRECT("A4")&amp;"!"&amp;'Технический лист'!B259&amp;'Технический лист'!E17))+IF(ISBLANK(INDIRECT("A5")), 0, INDIRECT(INDIRECT("A5")&amp;"!"&amp;'Технический лист'!B259&amp;'Технический лист'!E17))+IF(ISBLANK(INDIRECT("A6")), 0, INDIRECT(INDIRECT("A6")&amp;"!"&amp;'Технический лист'!B259&amp;'Технический лист'!E17))+IF(ISBLANK(INDIRECT("A7")), 0, INDIRECT(INDIRECT("A7")&amp;"!"&amp;'Технический лист'!B259&amp;'Технический лист'!E17))+IF(ISBLANK(INDIRECT("A8")), 0, INDIRECT(INDIRECT("A8")&amp;"!"&amp;'Технический лист'!B259&amp;'Технический лист'!E17))+IF(ISBLANK(INDIRECT("A9")), 0, INDIRECT(INDIRECT("A9")&amp;"!"&amp;'Технический лист'!B259&amp;'Технический лист'!E17))+IF(ISBLANK(INDIRECT("A10")), 0, INDIRECT(INDIRECT("A10")&amp;"!"&amp;'Технический лист'!B259&amp;'Технический лист'!E17))+IF(ISBLANK(INDIRECT("A11")), 0, INDIRECT(INDIRECT("A11")&amp;"!"&amp;'Технический лист'!B259&amp;'Технический лист'!E17))+IF(ISBLANK(INDIRECT("A12")), 0, INDIRECT(INDIRECT("A12")&amp;"!"&amp;'Технический лист'!B259&amp;'Технический лист'!E17))</f>
        <v>0</v>
      </c>
      <c r="C26" s="51">
        <f>IF(ISBLANK(INDIRECT("A3")), 0, INDIRECT(INDIRECT("A3")&amp;"!"&amp;'Технический лист'!C259&amp;'Технический лист'!F17))+IF(ISBLANK(INDIRECT("A4")), 0, INDIRECT(INDIRECT("A4")&amp;"!"&amp;'Технический лист'!C259&amp;'Технический лист'!F17))+IF(ISBLANK(INDIRECT("A5")), 0, INDIRECT(INDIRECT("A5")&amp;"!"&amp;'Технический лист'!C259&amp;'Технический лист'!F17))+IF(ISBLANK(INDIRECT("A6")), 0, INDIRECT(INDIRECT("A6")&amp;"!"&amp;'Технический лист'!C259&amp;'Технический лист'!F17))+IF(ISBLANK(INDIRECT("A7")), 0, INDIRECT(INDIRECT("A7")&amp;"!"&amp;'Технический лист'!C259&amp;'Технический лист'!F17))+IF(ISBLANK(INDIRECT("A8")), 0, INDIRECT(INDIRECT("A8")&amp;"!"&amp;'Технический лист'!C259&amp;'Технический лист'!F17))+IF(ISBLANK(INDIRECT("A9")), 0, INDIRECT(INDIRECT("A9")&amp;"!"&amp;'Технический лист'!C259&amp;'Технический лист'!F17))+IF(ISBLANK(INDIRECT("A10")), 0, INDIRECT(INDIRECT("A10")&amp;"!"&amp;'Технический лист'!C259&amp;'Технический лист'!F17))+IF(ISBLANK(INDIRECT("A11")), 0, INDIRECT(INDIRECT("A11")&amp;"!"&amp;'Технический лист'!C259&amp;'Технический лист'!F17))+IF(ISBLANK(INDIRECT("A12")), 0, INDIRECT(INDIRECT("A12")&amp;"!"&amp;'Технический лист'!C259&amp;'Технический лист'!F17))</f>
        <v>0</v>
      </c>
      <c r="D26" s="51">
        <f>IF(ISBLANK(INDIRECT("A3")), 0, INDIRECT(INDIRECT("A3")&amp;"!"&amp;'Технический лист'!D259&amp;'Технический лист'!G17))+IF(ISBLANK(INDIRECT("A4")), 0, INDIRECT(INDIRECT("A4")&amp;"!"&amp;'Технический лист'!D259&amp;'Технический лист'!G17))+IF(ISBLANK(INDIRECT("A5")), 0, INDIRECT(INDIRECT("A5")&amp;"!"&amp;'Технический лист'!D259&amp;'Технический лист'!G17))+IF(ISBLANK(INDIRECT("A6")), 0, INDIRECT(INDIRECT("A6")&amp;"!"&amp;'Технический лист'!D259&amp;'Технический лист'!G17))+IF(ISBLANK(INDIRECT("A7")), 0, INDIRECT(INDIRECT("A7")&amp;"!"&amp;'Технический лист'!D259&amp;'Технический лист'!G17))+IF(ISBLANK(INDIRECT("A8")), 0, INDIRECT(INDIRECT("A8")&amp;"!"&amp;'Технический лист'!D259&amp;'Технический лист'!G17))+IF(ISBLANK(INDIRECT("A9")), 0, INDIRECT(INDIRECT("A9")&amp;"!"&amp;'Технический лист'!D259&amp;'Технический лист'!G17))+IF(ISBLANK(INDIRECT("A10")), 0, INDIRECT(INDIRECT("A10")&amp;"!"&amp;'Технический лист'!D259&amp;'Технический лист'!G17))+IF(ISBLANK(INDIRECT("A11")), 0, INDIRECT(INDIRECT("A11")&amp;"!"&amp;'Технический лист'!D259&amp;'Технический лист'!G17))+IF(ISBLANK(INDIRECT("A12")), 0, INDIRECT(INDIRECT("A12")&amp;"!"&amp;'Технический лист'!D259&amp;'Технический лист'!G17))</f>
        <v>0</v>
      </c>
      <c r="E26" s="51">
        <f>IF(ISBLANK(INDIRECT("A3")), 0, INDIRECT(INDIRECT("A3")&amp;"!"&amp;'Технический лист'!E259&amp;'Технический лист'!H17))+IF(ISBLANK(INDIRECT("A4")), 0, INDIRECT(INDIRECT("A4")&amp;"!"&amp;'Технический лист'!E259&amp;'Технический лист'!H17))+IF(ISBLANK(INDIRECT("A5")), 0, INDIRECT(INDIRECT("A5")&amp;"!"&amp;'Технический лист'!E259&amp;'Технический лист'!H17))+IF(ISBLANK(INDIRECT("A6")), 0, INDIRECT(INDIRECT("A6")&amp;"!"&amp;'Технический лист'!E259&amp;'Технический лист'!H17))+IF(ISBLANK(INDIRECT("A7")), 0, INDIRECT(INDIRECT("A7")&amp;"!"&amp;'Технический лист'!E259&amp;'Технический лист'!H17))+IF(ISBLANK(INDIRECT("A8")), 0, INDIRECT(INDIRECT("A8")&amp;"!"&amp;'Технический лист'!E259&amp;'Технический лист'!H17))+IF(ISBLANK(INDIRECT("A9")), 0, INDIRECT(INDIRECT("A9")&amp;"!"&amp;'Технический лист'!E259&amp;'Технический лист'!H17))+IF(ISBLANK(INDIRECT("A10")), 0, INDIRECT(INDIRECT("A10")&amp;"!"&amp;'Технический лист'!E259&amp;'Технический лист'!H17))+IF(ISBLANK(INDIRECT("A11")), 0, INDIRECT(INDIRECT("A11")&amp;"!"&amp;'Технический лист'!E259&amp;'Технический лист'!H17))+IF(ISBLANK(INDIRECT("A12")), 0, INDIRECT(INDIRECT("A12")&amp;"!"&amp;'Технический лист'!E259&amp;'Технический лист'!H17))</f>
        <v>0</v>
      </c>
      <c r="F26" s="51">
        <f>IF(ISBLANK(INDIRECT("A3")), 0, INDIRECT(INDIRECT("A3")&amp;"!"&amp;'Технический лист'!F259&amp;'Технический лист'!I17))+IF(ISBLANK(INDIRECT("A4")), 0, INDIRECT(INDIRECT("A4")&amp;"!"&amp;'Технический лист'!F259&amp;'Технический лист'!I17))+IF(ISBLANK(INDIRECT("A5")), 0, INDIRECT(INDIRECT("A5")&amp;"!"&amp;'Технический лист'!F259&amp;'Технический лист'!I17))+IF(ISBLANK(INDIRECT("A6")), 0, INDIRECT(INDIRECT("A6")&amp;"!"&amp;'Технический лист'!F259&amp;'Технический лист'!I17))+IF(ISBLANK(INDIRECT("A7")), 0, INDIRECT(INDIRECT("A7")&amp;"!"&amp;'Технический лист'!F259&amp;'Технический лист'!I17))+IF(ISBLANK(INDIRECT("A8")), 0, INDIRECT(INDIRECT("A8")&amp;"!"&amp;'Технический лист'!F259&amp;'Технический лист'!I17))+IF(ISBLANK(INDIRECT("A9")), 0, INDIRECT(INDIRECT("A9")&amp;"!"&amp;'Технический лист'!F259&amp;'Технический лист'!I17))+IF(ISBLANK(INDIRECT("A10")), 0, INDIRECT(INDIRECT("A10")&amp;"!"&amp;'Технический лист'!F259&amp;'Технический лист'!I17))+IF(ISBLANK(INDIRECT("A11")), 0, INDIRECT(INDIRECT("A11")&amp;"!"&amp;'Технический лист'!F259&amp;'Технический лист'!I17))+IF(ISBLANK(INDIRECT("A12")), 0, INDIRECT(INDIRECT("A12")&amp;"!"&amp;'Технический лист'!F259&amp;'Технический лист'!I17))</f>
        <v>0</v>
      </c>
      <c r="G26" s="51">
        <f>IF(ISBLANK(INDIRECT("A3")), 0, INDIRECT(INDIRECT("A3")&amp;"!"&amp;'Технический лист'!G259&amp;'Технический лист'!J17))+IF(ISBLANK(INDIRECT("A4")), 0, INDIRECT(INDIRECT("A4")&amp;"!"&amp;'Технический лист'!G259&amp;'Технический лист'!J17))+IF(ISBLANK(INDIRECT("A5")), 0, INDIRECT(INDIRECT("A5")&amp;"!"&amp;'Технический лист'!G259&amp;'Технический лист'!J17))+IF(ISBLANK(INDIRECT("A6")), 0, INDIRECT(INDIRECT("A6")&amp;"!"&amp;'Технический лист'!G259&amp;'Технический лист'!J17))+IF(ISBLANK(INDIRECT("A7")), 0, INDIRECT(INDIRECT("A7")&amp;"!"&amp;'Технический лист'!G259&amp;'Технический лист'!J17))+IF(ISBLANK(INDIRECT("A8")), 0, INDIRECT(INDIRECT("A8")&amp;"!"&amp;'Технический лист'!G259&amp;'Технический лист'!J17))+IF(ISBLANK(INDIRECT("A9")), 0, INDIRECT(INDIRECT("A9")&amp;"!"&amp;'Технический лист'!G259&amp;'Технический лист'!J17))+IF(ISBLANK(INDIRECT("A10")), 0, INDIRECT(INDIRECT("A10")&amp;"!"&amp;'Технический лист'!G259&amp;'Технический лист'!J17))+IF(ISBLANK(INDIRECT("A11")), 0, INDIRECT(INDIRECT("A11")&amp;"!"&amp;'Технический лист'!G259&amp;'Технический лист'!J17))+IF(ISBLANK(INDIRECT("A12")), 0, INDIRECT(INDIRECT("A12")&amp;"!"&amp;'Технический лист'!G259&amp;'Технический лист'!J17))</f>
        <v>0</v>
      </c>
      <c r="H26" s="51">
        <f>IF(ISBLANK(INDIRECT("A3")), 0, INDIRECT(INDIRECT("A3")&amp;"!"&amp;'Технический лист'!H259&amp;'Технический лист'!K17))+IF(ISBLANK(INDIRECT("A4")), 0, INDIRECT(INDIRECT("A4")&amp;"!"&amp;'Технический лист'!H259&amp;'Технический лист'!K17))+IF(ISBLANK(INDIRECT("A5")), 0, INDIRECT(INDIRECT("A5")&amp;"!"&amp;'Технический лист'!H259&amp;'Технический лист'!K17))+IF(ISBLANK(INDIRECT("A6")), 0, INDIRECT(INDIRECT("A6")&amp;"!"&amp;'Технический лист'!H259&amp;'Технический лист'!K17))+IF(ISBLANK(INDIRECT("A7")), 0, INDIRECT(INDIRECT("A7")&amp;"!"&amp;'Технический лист'!H259&amp;'Технический лист'!K17))+IF(ISBLANK(INDIRECT("A8")), 0, INDIRECT(INDIRECT("A8")&amp;"!"&amp;'Технический лист'!H259&amp;'Технический лист'!K17))+IF(ISBLANK(INDIRECT("A9")), 0, INDIRECT(INDIRECT("A9")&amp;"!"&amp;'Технический лист'!H259&amp;'Технический лист'!K17))+IF(ISBLANK(INDIRECT("A10")), 0, INDIRECT(INDIRECT("A10")&amp;"!"&amp;'Технический лист'!H259&amp;'Технический лист'!K17))+IF(ISBLANK(INDIRECT("A11")), 0, INDIRECT(INDIRECT("A11")&amp;"!"&amp;'Технический лист'!H259&amp;'Технический лист'!K17))+IF(ISBLANK(INDIRECT("A12")), 0, INDIRECT(INDIRECT("A12")&amp;"!"&amp;'Технический лист'!H259&amp;'Технический лист'!K17))</f>
        <v>0</v>
      </c>
      <c r="I26" s="51">
        <f>IF(ISBLANK(INDIRECT("A3")), 0, INDIRECT(INDIRECT("A3")&amp;"!"&amp;'Технический лист'!I259&amp;'Технический лист'!L17))+IF(ISBLANK(INDIRECT("A4")), 0, INDIRECT(INDIRECT("A4")&amp;"!"&amp;'Технический лист'!I259&amp;'Технический лист'!L17))+IF(ISBLANK(INDIRECT("A5")), 0, INDIRECT(INDIRECT("A5")&amp;"!"&amp;'Технический лист'!I259&amp;'Технический лист'!L17))+IF(ISBLANK(INDIRECT("A6")), 0, INDIRECT(INDIRECT("A6")&amp;"!"&amp;'Технический лист'!I259&amp;'Технический лист'!L17))+IF(ISBLANK(INDIRECT("A7")), 0, INDIRECT(INDIRECT("A7")&amp;"!"&amp;'Технический лист'!I259&amp;'Технический лист'!L17))+IF(ISBLANK(INDIRECT("A8")), 0, INDIRECT(INDIRECT("A8")&amp;"!"&amp;'Технический лист'!I259&amp;'Технический лист'!L17))+IF(ISBLANK(INDIRECT("A9")), 0, INDIRECT(INDIRECT("A9")&amp;"!"&amp;'Технический лист'!I259&amp;'Технический лист'!L17))+IF(ISBLANK(INDIRECT("A10")), 0, INDIRECT(INDIRECT("A10")&amp;"!"&amp;'Технический лист'!I259&amp;'Технический лист'!L17))+IF(ISBLANK(INDIRECT("A11")), 0, INDIRECT(INDIRECT("A11")&amp;"!"&amp;'Технический лист'!I259&amp;'Технический лист'!L17))+IF(ISBLANK(INDIRECT("A12")), 0, INDIRECT(INDIRECT("A12")&amp;"!"&amp;'Технический лист'!I259&amp;'Технический лист'!L17))</f>
        <v>0</v>
      </c>
      <c r="J26" s="51">
        <f>IF(ISBLANK(INDIRECT("A3")), 0, INDIRECT(INDIRECT("A3")&amp;"!"&amp;'Технический лист'!J259&amp;'Технический лист'!M17))+IF(ISBLANK(INDIRECT("A4")), 0, INDIRECT(INDIRECT("A4")&amp;"!"&amp;'Технический лист'!J259&amp;'Технический лист'!M17))+IF(ISBLANK(INDIRECT("A5")), 0, INDIRECT(INDIRECT("A5")&amp;"!"&amp;'Технический лист'!J259&amp;'Технический лист'!M17))+IF(ISBLANK(INDIRECT("A6")), 0, INDIRECT(INDIRECT("A6")&amp;"!"&amp;'Технический лист'!J259&amp;'Технический лист'!M17))+IF(ISBLANK(INDIRECT("A7")), 0, INDIRECT(INDIRECT("A7")&amp;"!"&amp;'Технический лист'!J259&amp;'Технический лист'!M17))+IF(ISBLANK(INDIRECT("A8")), 0, INDIRECT(INDIRECT("A8")&amp;"!"&amp;'Технический лист'!J259&amp;'Технический лист'!M17))+IF(ISBLANK(INDIRECT("A9")), 0, INDIRECT(INDIRECT("A9")&amp;"!"&amp;'Технический лист'!J259&amp;'Технический лист'!M17))+IF(ISBLANK(INDIRECT("A10")), 0, INDIRECT(INDIRECT("A10")&amp;"!"&amp;'Технический лист'!J259&amp;'Технический лист'!M17))+IF(ISBLANK(INDIRECT("A11")), 0, INDIRECT(INDIRECT("A11")&amp;"!"&amp;'Технический лист'!J259&amp;'Технический лист'!M17))+IF(ISBLANK(INDIRECT("A12")), 0, INDIRECT(INDIRECT("A12")&amp;"!"&amp;'Технический лист'!J259&amp;'Технический лист'!M17))</f>
        <v>0</v>
      </c>
      <c r="K26" s="51">
        <f>IF(ISBLANK(INDIRECT("A3")), 0, INDIRECT(INDIRECT("A3")&amp;"!"&amp;'Технический лист'!K259&amp;'Технический лист'!N17))+IF(ISBLANK(INDIRECT("A4")), 0, INDIRECT(INDIRECT("A4")&amp;"!"&amp;'Технический лист'!K259&amp;'Технический лист'!N17))+IF(ISBLANK(INDIRECT("A5")), 0, INDIRECT(INDIRECT("A5")&amp;"!"&amp;'Технический лист'!K259&amp;'Технический лист'!N17))+IF(ISBLANK(INDIRECT("A6")), 0, INDIRECT(INDIRECT("A6")&amp;"!"&amp;'Технический лист'!K259&amp;'Технический лист'!N17))+IF(ISBLANK(INDIRECT("A7")), 0, INDIRECT(INDIRECT("A7")&amp;"!"&amp;'Технический лист'!K259&amp;'Технический лист'!N17))+IF(ISBLANK(INDIRECT("A8")), 0, INDIRECT(INDIRECT("A8")&amp;"!"&amp;'Технический лист'!K259&amp;'Технический лист'!N17))+IF(ISBLANK(INDIRECT("A9")), 0, INDIRECT(INDIRECT("A9")&amp;"!"&amp;'Технический лист'!K259&amp;'Технический лист'!N17))+IF(ISBLANK(INDIRECT("A10")), 0, INDIRECT(INDIRECT("A10")&amp;"!"&amp;'Технический лист'!K259&amp;'Технический лист'!N17))+IF(ISBLANK(INDIRECT("A11")), 0, INDIRECT(INDIRECT("A11")&amp;"!"&amp;'Технический лист'!K259&amp;'Технический лист'!N17))+IF(ISBLANK(INDIRECT("A12")), 0, INDIRECT(INDIRECT("A12")&amp;"!"&amp;'Технический лист'!K259&amp;'Технический лист'!N17))</f>
        <v>0</v>
      </c>
      <c r="L26" s="51">
        <f>IF(ISBLANK(INDIRECT("A3")), 0, INDIRECT(INDIRECT("A3")&amp;"!"&amp;'Технический лист'!L259&amp;'Технический лист'!O17))+IF(ISBLANK(INDIRECT("A4")), 0, INDIRECT(INDIRECT("A4")&amp;"!"&amp;'Технический лист'!L259&amp;'Технический лист'!O17))+IF(ISBLANK(INDIRECT("A5")), 0, INDIRECT(INDIRECT("A5")&amp;"!"&amp;'Технический лист'!L259&amp;'Технический лист'!O17))+IF(ISBLANK(INDIRECT("A6")), 0, INDIRECT(INDIRECT("A6")&amp;"!"&amp;'Технический лист'!L259&amp;'Технический лист'!O17))+IF(ISBLANK(INDIRECT("A7")), 0, INDIRECT(INDIRECT("A7")&amp;"!"&amp;'Технический лист'!L259&amp;'Технический лист'!O17))+IF(ISBLANK(INDIRECT("A8")), 0, INDIRECT(INDIRECT("A8")&amp;"!"&amp;'Технический лист'!L259&amp;'Технический лист'!O17))+IF(ISBLANK(INDIRECT("A9")), 0, INDIRECT(INDIRECT("A9")&amp;"!"&amp;'Технический лист'!L259&amp;'Технический лист'!O17))+IF(ISBLANK(INDIRECT("A10")), 0, INDIRECT(INDIRECT("A10")&amp;"!"&amp;'Технический лист'!L259&amp;'Технический лист'!O17))+IF(ISBLANK(INDIRECT("A11")), 0, INDIRECT(INDIRECT("A11")&amp;"!"&amp;'Технический лист'!L259&amp;'Технический лист'!O17))+IF(ISBLANK(INDIRECT("A12")), 0, INDIRECT(INDIRECT("A12")&amp;"!"&amp;'Технический лист'!L259&amp;'Технический лист'!O17))</f>
        <v>0</v>
      </c>
      <c r="M26" s="53">
        <f>IF(ISBLANK(INDIRECT("A3")), 0, INDIRECT(INDIRECT("A3")&amp;"!"&amp;'Технический лист'!M259&amp;'Технический лист'!P17))+IF(ISBLANK(INDIRECT("A4")), 0, INDIRECT(INDIRECT("A4")&amp;"!"&amp;'Технический лист'!M259&amp;'Технический лист'!P17))+IF(ISBLANK(INDIRECT("A5")), 0, INDIRECT(INDIRECT("A5")&amp;"!"&amp;'Технический лист'!M259&amp;'Технический лист'!P17))+IF(ISBLANK(INDIRECT("A6")), 0, INDIRECT(INDIRECT("A6")&amp;"!"&amp;'Технический лист'!M259&amp;'Технический лист'!P17))+IF(ISBLANK(INDIRECT("A7")), 0, INDIRECT(INDIRECT("A7")&amp;"!"&amp;'Технический лист'!M259&amp;'Технический лист'!P17))+IF(ISBLANK(INDIRECT("A8")), 0, INDIRECT(INDIRECT("A8")&amp;"!"&amp;'Технический лист'!M259&amp;'Технический лист'!P17))+IF(ISBLANK(INDIRECT("A9")), 0, INDIRECT(INDIRECT("A9")&amp;"!"&amp;'Технический лист'!M259&amp;'Технический лист'!P17))+IF(ISBLANK(INDIRECT("A10")), 0, INDIRECT(INDIRECT("A10")&amp;"!"&amp;'Технический лист'!M259&amp;'Технический лист'!P17))+IF(ISBLANK(INDIRECT("A11")), 0, INDIRECT(INDIRECT("A11")&amp;"!"&amp;'Технический лист'!M259&amp;'Технический лист'!P17))+IF(ISBLANK(INDIRECT("A12")), 0, INDIRECT(INDIRECT("A12")&amp;"!"&amp;'Технический лист'!M259&amp;'Технический лист'!P17))</f>
        <v>0</v>
      </c>
    </row>
    <row r="27">
      <c r="A27" s="66" t="str">
        <f>IFERROR(__xludf.DUMMYFUNCTION("""COMPUTED_VALUE"""),"Приобретение оргтехники")</f>
        <v>Приобретение оргтехники</v>
      </c>
      <c r="B27" s="51">
        <f>IF(ISBLANK(INDIRECT("A3")), 0, INDIRECT(INDIRECT("A3")&amp;"!"&amp;'Технический лист'!B260&amp;'Технический лист'!E18))+IF(ISBLANK(INDIRECT("A4")), 0, INDIRECT(INDIRECT("A4")&amp;"!"&amp;'Технический лист'!B260&amp;'Технический лист'!E18))+IF(ISBLANK(INDIRECT("A5")), 0, INDIRECT(INDIRECT("A5")&amp;"!"&amp;'Технический лист'!B260&amp;'Технический лист'!E18))+IF(ISBLANK(INDIRECT("A6")), 0, INDIRECT(INDIRECT("A6")&amp;"!"&amp;'Технический лист'!B260&amp;'Технический лист'!E18))+IF(ISBLANK(INDIRECT("A7")), 0, INDIRECT(INDIRECT("A7")&amp;"!"&amp;'Технический лист'!B260&amp;'Технический лист'!E18))+IF(ISBLANK(INDIRECT("A8")), 0, INDIRECT(INDIRECT("A8")&amp;"!"&amp;'Технический лист'!B260&amp;'Технический лист'!E18))+IF(ISBLANK(INDIRECT("A9")), 0, INDIRECT(INDIRECT("A9")&amp;"!"&amp;'Технический лист'!B260&amp;'Технический лист'!E18))+IF(ISBLANK(INDIRECT("A10")), 0, INDIRECT(INDIRECT("A10")&amp;"!"&amp;'Технический лист'!B260&amp;'Технический лист'!E18))+IF(ISBLANK(INDIRECT("A11")), 0, INDIRECT(INDIRECT("A11")&amp;"!"&amp;'Технический лист'!B260&amp;'Технический лист'!E18))+IF(ISBLANK(INDIRECT("A12")), 0, INDIRECT(INDIRECT("A12")&amp;"!"&amp;'Технический лист'!B260&amp;'Технический лист'!E18))</f>
        <v>0</v>
      </c>
      <c r="C27" s="51">
        <f>IF(ISBLANK(INDIRECT("A3")), 0, INDIRECT(INDIRECT("A3")&amp;"!"&amp;'Технический лист'!C260&amp;'Технический лист'!F18))+IF(ISBLANK(INDIRECT("A4")), 0, INDIRECT(INDIRECT("A4")&amp;"!"&amp;'Технический лист'!C260&amp;'Технический лист'!F18))+IF(ISBLANK(INDIRECT("A5")), 0, INDIRECT(INDIRECT("A5")&amp;"!"&amp;'Технический лист'!C260&amp;'Технический лист'!F18))+IF(ISBLANK(INDIRECT("A6")), 0, INDIRECT(INDIRECT("A6")&amp;"!"&amp;'Технический лист'!C260&amp;'Технический лист'!F18))+IF(ISBLANK(INDIRECT("A7")), 0, INDIRECT(INDIRECT("A7")&amp;"!"&amp;'Технический лист'!C260&amp;'Технический лист'!F18))+IF(ISBLANK(INDIRECT("A8")), 0, INDIRECT(INDIRECT("A8")&amp;"!"&amp;'Технический лист'!C260&amp;'Технический лист'!F18))+IF(ISBLANK(INDIRECT("A9")), 0, INDIRECT(INDIRECT("A9")&amp;"!"&amp;'Технический лист'!C260&amp;'Технический лист'!F18))+IF(ISBLANK(INDIRECT("A10")), 0, INDIRECT(INDIRECT("A10")&amp;"!"&amp;'Технический лист'!C260&amp;'Технический лист'!F18))+IF(ISBLANK(INDIRECT("A11")), 0, INDIRECT(INDIRECT("A11")&amp;"!"&amp;'Технический лист'!C260&amp;'Технический лист'!F18))+IF(ISBLANK(INDIRECT("A12")), 0, INDIRECT(INDIRECT("A12")&amp;"!"&amp;'Технический лист'!C260&amp;'Технический лист'!F18))</f>
        <v>0</v>
      </c>
      <c r="D27" s="51">
        <f>IF(ISBLANK(INDIRECT("A3")), 0, INDIRECT(INDIRECT("A3")&amp;"!"&amp;'Технический лист'!D260&amp;'Технический лист'!G18))+IF(ISBLANK(INDIRECT("A4")), 0, INDIRECT(INDIRECT("A4")&amp;"!"&amp;'Технический лист'!D260&amp;'Технический лист'!G18))+IF(ISBLANK(INDIRECT("A5")), 0, INDIRECT(INDIRECT("A5")&amp;"!"&amp;'Технический лист'!D260&amp;'Технический лист'!G18))+IF(ISBLANK(INDIRECT("A6")), 0, INDIRECT(INDIRECT("A6")&amp;"!"&amp;'Технический лист'!D260&amp;'Технический лист'!G18))+IF(ISBLANK(INDIRECT("A7")), 0, INDIRECT(INDIRECT("A7")&amp;"!"&amp;'Технический лист'!D260&amp;'Технический лист'!G18))+IF(ISBLANK(INDIRECT("A8")), 0, INDIRECT(INDIRECT("A8")&amp;"!"&amp;'Технический лист'!D260&amp;'Технический лист'!G18))+IF(ISBLANK(INDIRECT("A9")), 0, INDIRECT(INDIRECT("A9")&amp;"!"&amp;'Технический лист'!D260&amp;'Технический лист'!G18))+IF(ISBLANK(INDIRECT("A10")), 0, INDIRECT(INDIRECT("A10")&amp;"!"&amp;'Технический лист'!D260&amp;'Технический лист'!G18))+IF(ISBLANK(INDIRECT("A11")), 0, INDIRECT(INDIRECT("A11")&amp;"!"&amp;'Технический лист'!D260&amp;'Технический лист'!G18))+IF(ISBLANK(INDIRECT("A12")), 0, INDIRECT(INDIRECT("A12")&amp;"!"&amp;'Технический лист'!D260&amp;'Технический лист'!G18))</f>
        <v>0</v>
      </c>
      <c r="E27" s="51">
        <f>IF(ISBLANK(INDIRECT("A3")), 0, INDIRECT(INDIRECT("A3")&amp;"!"&amp;'Технический лист'!E260&amp;'Технический лист'!H18))+IF(ISBLANK(INDIRECT("A4")), 0, INDIRECT(INDIRECT("A4")&amp;"!"&amp;'Технический лист'!E260&amp;'Технический лист'!H18))+IF(ISBLANK(INDIRECT("A5")), 0, INDIRECT(INDIRECT("A5")&amp;"!"&amp;'Технический лист'!E260&amp;'Технический лист'!H18))+IF(ISBLANK(INDIRECT("A6")), 0, INDIRECT(INDIRECT("A6")&amp;"!"&amp;'Технический лист'!E260&amp;'Технический лист'!H18))+IF(ISBLANK(INDIRECT("A7")), 0, INDIRECT(INDIRECT("A7")&amp;"!"&amp;'Технический лист'!E260&amp;'Технический лист'!H18))+IF(ISBLANK(INDIRECT("A8")), 0, INDIRECT(INDIRECT("A8")&amp;"!"&amp;'Технический лист'!E260&amp;'Технический лист'!H18))+IF(ISBLANK(INDIRECT("A9")), 0, INDIRECT(INDIRECT("A9")&amp;"!"&amp;'Технический лист'!E260&amp;'Технический лист'!H18))+IF(ISBLANK(INDIRECT("A10")), 0, INDIRECT(INDIRECT("A10")&amp;"!"&amp;'Технический лист'!E260&amp;'Технический лист'!H18))+IF(ISBLANK(INDIRECT("A11")), 0, INDIRECT(INDIRECT("A11")&amp;"!"&amp;'Технический лист'!E260&amp;'Технический лист'!H18))+IF(ISBLANK(INDIRECT("A12")), 0, INDIRECT(INDIRECT("A12")&amp;"!"&amp;'Технический лист'!E260&amp;'Технический лист'!H18))</f>
        <v>0</v>
      </c>
      <c r="F27" s="51">
        <f>IF(ISBLANK(INDIRECT("A3")), 0, INDIRECT(INDIRECT("A3")&amp;"!"&amp;'Технический лист'!F260&amp;'Технический лист'!I18))+IF(ISBLANK(INDIRECT("A4")), 0, INDIRECT(INDIRECT("A4")&amp;"!"&amp;'Технический лист'!F260&amp;'Технический лист'!I18))+IF(ISBLANK(INDIRECT("A5")), 0, INDIRECT(INDIRECT("A5")&amp;"!"&amp;'Технический лист'!F260&amp;'Технический лист'!I18))+IF(ISBLANK(INDIRECT("A6")), 0, INDIRECT(INDIRECT("A6")&amp;"!"&amp;'Технический лист'!F260&amp;'Технический лист'!I18))+IF(ISBLANK(INDIRECT("A7")), 0, INDIRECT(INDIRECT("A7")&amp;"!"&amp;'Технический лист'!F260&amp;'Технический лист'!I18))+IF(ISBLANK(INDIRECT("A8")), 0, INDIRECT(INDIRECT("A8")&amp;"!"&amp;'Технический лист'!F260&amp;'Технический лист'!I18))+IF(ISBLANK(INDIRECT("A9")), 0, INDIRECT(INDIRECT("A9")&amp;"!"&amp;'Технический лист'!F260&amp;'Технический лист'!I18))+IF(ISBLANK(INDIRECT("A10")), 0, INDIRECT(INDIRECT("A10")&amp;"!"&amp;'Технический лист'!F260&amp;'Технический лист'!I18))+IF(ISBLANK(INDIRECT("A11")), 0, INDIRECT(INDIRECT("A11")&amp;"!"&amp;'Технический лист'!F260&amp;'Технический лист'!I18))+IF(ISBLANK(INDIRECT("A12")), 0, INDIRECT(INDIRECT("A12")&amp;"!"&amp;'Технический лист'!F260&amp;'Технический лист'!I18))</f>
        <v>0</v>
      </c>
      <c r="G27" s="51">
        <f>IF(ISBLANK(INDIRECT("A3")), 0, INDIRECT(INDIRECT("A3")&amp;"!"&amp;'Технический лист'!G260&amp;'Технический лист'!J18))+IF(ISBLANK(INDIRECT("A4")), 0, INDIRECT(INDIRECT("A4")&amp;"!"&amp;'Технический лист'!G260&amp;'Технический лист'!J18))+IF(ISBLANK(INDIRECT("A5")), 0, INDIRECT(INDIRECT("A5")&amp;"!"&amp;'Технический лист'!G260&amp;'Технический лист'!J18))+IF(ISBLANK(INDIRECT("A6")), 0, INDIRECT(INDIRECT("A6")&amp;"!"&amp;'Технический лист'!G260&amp;'Технический лист'!J18))+IF(ISBLANK(INDIRECT("A7")), 0, INDIRECT(INDIRECT("A7")&amp;"!"&amp;'Технический лист'!G260&amp;'Технический лист'!J18))+IF(ISBLANK(INDIRECT("A8")), 0, INDIRECT(INDIRECT("A8")&amp;"!"&amp;'Технический лист'!G260&amp;'Технический лист'!J18))+IF(ISBLANK(INDIRECT("A9")), 0, INDIRECT(INDIRECT("A9")&amp;"!"&amp;'Технический лист'!G260&amp;'Технический лист'!J18))+IF(ISBLANK(INDIRECT("A10")), 0, INDIRECT(INDIRECT("A10")&amp;"!"&amp;'Технический лист'!G260&amp;'Технический лист'!J18))+IF(ISBLANK(INDIRECT("A11")), 0, INDIRECT(INDIRECT("A11")&amp;"!"&amp;'Технический лист'!G260&amp;'Технический лист'!J18))+IF(ISBLANK(INDIRECT("A12")), 0, INDIRECT(INDIRECT("A12")&amp;"!"&amp;'Технический лист'!G260&amp;'Технический лист'!J18))</f>
        <v>0</v>
      </c>
      <c r="H27" s="51">
        <f>IF(ISBLANK(INDIRECT("A3")), 0, INDIRECT(INDIRECT("A3")&amp;"!"&amp;'Технический лист'!H260&amp;'Технический лист'!K18))+IF(ISBLANK(INDIRECT("A4")), 0, INDIRECT(INDIRECT("A4")&amp;"!"&amp;'Технический лист'!H260&amp;'Технический лист'!K18))+IF(ISBLANK(INDIRECT("A5")), 0, INDIRECT(INDIRECT("A5")&amp;"!"&amp;'Технический лист'!H260&amp;'Технический лист'!K18))+IF(ISBLANK(INDIRECT("A6")), 0, INDIRECT(INDIRECT("A6")&amp;"!"&amp;'Технический лист'!H260&amp;'Технический лист'!K18))+IF(ISBLANK(INDIRECT("A7")), 0, INDIRECT(INDIRECT("A7")&amp;"!"&amp;'Технический лист'!H260&amp;'Технический лист'!K18))+IF(ISBLANK(INDIRECT("A8")), 0, INDIRECT(INDIRECT("A8")&amp;"!"&amp;'Технический лист'!H260&amp;'Технический лист'!K18))+IF(ISBLANK(INDIRECT("A9")), 0, INDIRECT(INDIRECT("A9")&amp;"!"&amp;'Технический лист'!H260&amp;'Технический лист'!K18))+IF(ISBLANK(INDIRECT("A10")), 0, INDIRECT(INDIRECT("A10")&amp;"!"&amp;'Технический лист'!H260&amp;'Технический лист'!K18))+IF(ISBLANK(INDIRECT("A11")), 0, INDIRECT(INDIRECT("A11")&amp;"!"&amp;'Технический лист'!H260&amp;'Технический лист'!K18))+IF(ISBLANK(INDIRECT("A12")), 0, INDIRECT(INDIRECT("A12")&amp;"!"&amp;'Технический лист'!H260&amp;'Технический лист'!K18))</f>
        <v>0</v>
      </c>
      <c r="I27" s="51">
        <f>IF(ISBLANK(INDIRECT("A3")), 0, INDIRECT(INDIRECT("A3")&amp;"!"&amp;'Технический лист'!I260&amp;'Технический лист'!L18))+IF(ISBLANK(INDIRECT("A4")), 0, INDIRECT(INDIRECT("A4")&amp;"!"&amp;'Технический лист'!I260&amp;'Технический лист'!L18))+IF(ISBLANK(INDIRECT("A5")), 0, INDIRECT(INDIRECT("A5")&amp;"!"&amp;'Технический лист'!I260&amp;'Технический лист'!L18))+IF(ISBLANK(INDIRECT("A6")), 0, INDIRECT(INDIRECT("A6")&amp;"!"&amp;'Технический лист'!I260&amp;'Технический лист'!L18))+IF(ISBLANK(INDIRECT("A7")), 0, INDIRECT(INDIRECT("A7")&amp;"!"&amp;'Технический лист'!I260&amp;'Технический лист'!L18))+IF(ISBLANK(INDIRECT("A8")), 0, INDIRECT(INDIRECT("A8")&amp;"!"&amp;'Технический лист'!I260&amp;'Технический лист'!L18))+IF(ISBLANK(INDIRECT("A9")), 0, INDIRECT(INDIRECT("A9")&amp;"!"&amp;'Технический лист'!I260&amp;'Технический лист'!L18))+IF(ISBLANK(INDIRECT("A10")), 0, INDIRECT(INDIRECT("A10")&amp;"!"&amp;'Технический лист'!I260&amp;'Технический лист'!L18))+IF(ISBLANK(INDIRECT("A11")), 0, INDIRECT(INDIRECT("A11")&amp;"!"&amp;'Технический лист'!I260&amp;'Технический лист'!L18))+IF(ISBLANK(INDIRECT("A12")), 0, INDIRECT(INDIRECT("A12")&amp;"!"&amp;'Технический лист'!I260&amp;'Технический лист'!L18))</f>
        <v>0</v>
      </c>
      <c r="J27" s="51">
        <f>IF(ISBLANK(INDIRECT("A3")), 0, INDIRECT(INDIRECT("A3")&amp;"!"&amp;'Технический лист'!J260&amp;'Технический лист'!M18))+IF(ISBLANK(INDIRECT("A4")), 0, INDIRECT(INDIRECT("A4")&amp;"!"&amp;'Технический лист'!J260&amp;'Технический лист'!M18))+IF(ISBLANK(INDIRECT("A5")), 0, INDIRECT(INDIRECT("A5")&amp;"!"&amp;'Технический лист'!J260&amp;'Технический лист'!M18))+IF(ISBLANK(INDIRECT("A6")), 0, INDIRECT(INDIRECT("A6")&amp;"!"&amp;'Технический лист'!J260&amp;'Технический лист'!M18))+IF(ISBLANK(INDIRECT("A7")), 0, INDIRECT(INDIRECT("A7")&amp;"!"&amp;'Технический лист'!J260&amp;'Технический лист'!M18))+IF(ISBLANK(INDIRECT("A8")), 0, INDIRECT(INDIRECT("A8")&amp;"!"&amp;'Технический лист'!J260&amp;'Технический лист'!M18))+IF(ISBLANK(INDIRECT("A9")), 0, INDIRECT(INDIRECT("A9")&amp;"!"&amp;'Технический лист'!J260&amp;'Технический лист'!M18))+IF(ISBLANK(INDIRECT("A10")), 0, INDIRECT(INDIRECT("A10")&amp;"!"&amp;'Технический лист'!J260&amp;'Технический лист'!M18))+IF(ISBLANK(INDIRECT("A11")), 0, INDIRECT(INDIRECT("A11")&amp;"!"&amp;'Технический лист'!J260&amp;'Технический лист'!M18))+IF(ISBLANK(INDIRECT("A12")), 0, INDIRECT(INDIRECT("A12")&amp;"!"&amp;'Технический лист'!J260&amp;'Технический лист'!M18))</f>
        <v>0</v>
      </c>
      <c r="K27" s="51">
        <f>IF(ISBLANK(INDIRECT("A3")), 0, INDIRECT(INDIRECT("A3")&amp;"!"&amp;'Технический лист'!K260&amp;'Технический лист'!N18))+IF(ISBLANK(INDIRECT("A4")), 0, INDIRECT(INDIRECT("A4")&amp;"!"&amp;'Технический лист'!K260&amp;'Технический лист'!N18))+IF(ISBLANK(INDIRECT("A5")), 0, INDIRECT(INDIRECT("A5")&amp;"!"&amp;'Технический лист'!K260&amp;'Технический лист'!N18))+IF(ISBLANK(INDIRECT("A6")), 0, INDIRECT(INDIRECT("A6")&amp;"!"&amp;'Технический лист'!K260&amp;'Технический лист'!N18))+IF(ISBLANK(INDIRECT("A7")), 0, INDIRECT(INDIRECT("A7")&amp;"!"&amp;'Технический лист'!K260&amp;'Технический лист'!N18))+IF(ISBLANK(INDIRECT("A8")), 0, INDIRECT(INDIRECT("A8")&amp;"!"&amp;'Технический лист'!K260&amp;'Технический лист'!N18))+IF(ISBLANK(INDIRECT("A9")), 0, INDIRECT(INDIRECT("A9")&amp;"!"&amp;'Технический лист'!K260&amp;'Технический лист'!N18))+IF(ISBLANK(INDIRECT("A10")), 0, INDIRECT(INDIRECT("A10")&amp;"!"&amp;'Технический лист'!K260&amp;'Технический лист'!N18))+IF(ISBLANK(INDIRECT("A11")), 0, INDIRECT(INDIRECT("A11")&amp;"!"&amp;'Технический лист'!K260&amp;'Технический лист'!N18))+IF(ISBLANK(INDIRECT("A12")), 0, INDIRECT(INDIRECT("A12")&amp;"!"&amp;'Технический лист'!K260&amp;'Технический лист'!N18))</f>
        <v>0</v>
      </c>
      <c r="L27" s="51">
        <f>IF(ISBLANK(INDIRECT("A3")), 0, INDIRECT(INDIRECT("A3")&amp;"!"&amp;'Технический лист'!L260&amp;'Технический лист'!O18))+IF(ISBLANK(INDIRECT("A4")), 0, INDIRECT(INDIRECT("A4")&amp;"!"&amp;'Технический лист'!L260&amp;'Технический лист'!O18))+IF(ISBLANK(INDIRECT("A5")), 0, INDIRECT(INDIRECT("A5")&amp;"!"&amp;'Технический лист'!L260&amp;'Технический лист'!O18))+IF(ISBLANK(INDIRECT("A6")), 0, INDIRECT(INDIRECT("A6")&amp;"!"&amp;'Технический лист'!L260&amp;'Технический лист'!O18))+IF(ISBLANK(INDIRECT("A7")), 0, INDIRECT(INDIRECT("A7")&amp;"!"&amp;'Технический лист'!L260&amp;'Технический лист'!O18))+IF(ISBLANK(INDIRECT("A8")), 0, INDIRECT(INDIRECT("A8")&amp;"!"&amp;'Технический лист'!L260&amp;'Технический лист'!O18))+IF(ISBLANK(INDIRECT("A9")), 0, INDIRECT(INDIRECT("A9")&amp;"!"&amp;'Технический лист'!L260&amp;'Технический лист'!O18))+IF(ISBLANK(INDIRECT("A10")), 0, INDIRECT(INDIRECT("A10")&amp;"!"&amp;'Технический лист'!L260&amp;'Технический лист'!O18))+IF(ISBLANK(INDIRECT("A11")), 0, INDIRECT(INDIRECT("A11")&amp;"!"&amp;'Технический лист'!L260&amp;'Технический лист'!O18))+IF(ISBLANK(INDIRECT("A12")), 0, INDIRECT(INDIRECT("A12")&amp;"!"&amp;'Технический лист'!L260&amp;'Технический лист'!O18))</f>
        <v>0</v>
      </c>
      <c r="M27" s="53">
        <f>IF(ISBLANK(INDIRECT("A3")), 0, INDIRECT(INDIRECT("A3")&amp;"!"&amp;'Технический лист'!M260&amp;'Технический лист'!P18))+IF(ISBLANK(INDIRECT("A4")), 0, INDIRECT(INDIRECT("A4")&amp;"!"&amp;'Технический лист'!M260&amp;'Технический лист'!P18))+IF(ISBLANK(INDIRECT("A5")), 0, INDIRECT(INDIRECT("A5")&amp;"!"&amp;'Технический лист'!M260&amp;'Технический лист'!P18))+IF(ISBLANK(INDIRECT("A6")), 0, INDIRECT(INDIRECT("A6")&amp;"!"&amp;'Технический лист'!M260&amp;'Технический лист'!P18))+IF(ISBLANK(INDIRECT("A7")), 0, INDIRECT(INDIRECT("A7")&amp;"!"&amp;'Технический лист'!M260&amp;'Технический лист'!P18))+IF(ISBLANK(INDIRECT("A8")), 0, INDIRECT(INDIRECT("A8")&amp;"!"&amp;'Технический лист'!M260&amp;'Технический лист'!P18))+IF(ISBLANK(INDIRECT("A9")), 0, INDIRECT(INDIRECT("A9")&amp;"!"&amp;'Технический лист'!M260&amp;'Технический лист'!P18))+IF(ISBLANK(INDIRECT("A10")), 0, INDIRECT(INDIRECT("A10")&amp;"!"&amp;'Технический лист'!M260&amp;'Технический лист'!P18))+IF(ISBLANK(INDIRECT("A11")), 0, INDIRECT(INDIRECT("A11")&amp;"!"&amp;'Технический лист'!M260&amp;'Технический лист'!P18))+IF(ISBLANK(INDIRECT("A12")), 0, INDIRECT(INDIRECT("A12")&amp;"!"&amp;'Технический лист'!M260&amp;'Технический лист'!P18))</f>
        <v>0</v>
      </c>
    </row>
    <row r="28">
      <c r="A28" s="66" t="str">
        <f>IFERROR(__xludf.DUMMYFUNCTION("""COMPUTED_VALUE"""),"Поиск персонала")</f>
        <v>Поиск персонала</v>
      </c>
      <c r="B28" s="51">
        <f>IF(ISBLANK(INDIRECT("A3")), 0, INDIRECT(INDIRECT("A3")&amp;"!"&amp;'Технический лист'!B261&amp;'Технический лист'!E19))+IF(ISBLANK(INDIRECT("A4")), 0, INDIRECT(INDIRECT("A4")&amp;"!"&amp;'Технический лист'!B261&amp;'Технический лист'!E19))+IF(ISBLANK(INDIRECT("A5")), 0, INDIRECT(INDIRECT("A5")&amp;"!"&amp;'Технический лист'!B261&amp;'Технический лист'!E19))+IF(ISBLANK(INDIRECT("A6")), 0, INDIRECT(INDIRECT("A6")&amp;"!"&amp;'Технический лист'!B261&amp;'Технический лист'!E19))+IF(ISBLANK(INDIRECT("A7")), 0, INDIRECT(INDIRECT("A7")&amp;"!"&amp;'Технический лист'!B261&amp;'Технический лист'!E19))+IF(ISBLANK(INDIRECT("A8")), 0, INDIRECT(INDIRECT("A8")&amp;"!"&amp;'Технический лист'!B261&amp;'Технический лист'!E19))+IF(ISBLANK(INDIRECT("A9")), 0, INDIRECT(INDIRECT("A9")&amp;"!"&amp;'Технический лист'!B261&amp;'Технический лист'!E19))+IF(ISBLANK(INDIRECT("A10")), 0, INDIRECT(INDIRECT("A10")&amp;"!"&amp;'Технический лист'!B261&amp;'Технический лист'!E19))+IF(ISBLANK(INDIRECT("A11")), 0, INDIRECT(INDIRECT("A11")&amp;"!"&amp;'Технический лист'!B261&amp;'Технический лист'!E19))+IF(ISBLANK(INDIRECT("A12")), 0, INDIRECT(INDIRECT("A12")&amp;"!"&amp;'Технический лист'!B261&amp;'Технический лист'!E19))</f>
        <v>0</v>
      </c>
      <c r="C28" s="51">
        <f>IF(ISBLANK(INDIRECT("A3")), 0, INDIRECT(INDIRECT("A3")&amp;"!"&amp;'Технический лист'!C261&amp;'Технический лист'!F19))+IF(ISBLANK(INDIRECT("A4")), 0, INDIRECT(INDIRECT("A4")&amp;"!"&amp;'Технический лист'!C261&amp;'Технический лист'!F19))+IF(ISBLANK(INDIRECT("A5")), 0, INDIRECT(INDIRECT("A5")&amp;"!"&amp;'Технический лист'!C261&amp;'Технический лист'!F19))+IF(ISBLANK(INDIRECT("A6")), 0, INDIRECT(INDIRECT("A6")&amp;"!"&amp;'Технический лист'!C261&amp;'Технический лист'!F19))+IF(ISBLANK(INDIRECT("A7")), 0, INDIRECT(INDIRECT("A7")&amp;"!"&amp;'Технический лист'!C261&amp;'Технический лист'!F19))+IF(ISBLANK(INDIRECT("A8")), 0, INDIRECT(INDIRECT("A8")&amp;"!"&amp;'Технический лист'!C261&amp;'Технический лист'!F19))+IF(ISBLANK(INDIRECT("A9")), 0, INDIRECT(INDIRECT("A9")&amp;"!"&amp;'Технический лист'!C261&amp;'Технический лист'!F19))+IF(ISBLANK(INDIRECT("A10")), 0, INDIRECT(INDIRECT("A10")&amp;"!"&amp;'Технический лист'!C261&amp;'Технический лист'!F19))+IF(ISBLANK(INDIRECT("A11")), 0, INDIRECT(INDIRECT("A11")&amp;"!"&amp;'Технический лист'!C261&amp;'Технический лист'!F19))+IF(ISBLANK(INDIRECT("A12")), 0, INDIRECT(INDIRECT("A12")&amp;"!"&amp;'Технический лист'!C261&amp;'Технический лист'!F19))</f>
        <v>0</v>
      </c>
      <c r="D28" s="51">
        <f>IF(ISBLANK(INDIRECT("A3")), 0, INDIRECT(INDIRECT("A3")&amp;"!"&amp;'Технический лист'!D261&amp;'Технический лист'!G19))+IF(ISBLANK(INDIRECT("A4")), 0, INDIRECT(INDIRECT("A4")&amp;"!"&amp;'Технический лист'!D261&amp;'Технический лист'!G19))+IF(ISBLANK(INDIRECT("A5")), 0, INDIRECT(INDIRECT("A5")&amp;"!"&amp;'Технический лист'!D261&amp;'Технический лист'!G19))+IF(ISBLANK(INDIRECT("A6")), 0, INDIRECT(INDIRECT("A6")&amp;"!"&amp;'Технический лист'!D261&amp;'Технический лист'!G19))+IF(ISBLANK(INDIRECT("A7")), 0, INDIRECT(INDIRECT("A7")&amp;"!"&amp;'Технический лист'!D261&amp;'Технический лист'!G19))+IF(ISBLANK(INDIRECT("A8")), 0, INDIRECT(INDIRECT("A8")&amp;"!"&amp;'Технический лист'!D261&amp;'Технический лист'!G19))+IF(ISBLANK(INDIRECT("A9")), 0, INDIRECT(INDIRECT("A9")&amp;"!"&amp;'Технический лист'!D261&amp;'Технический лист'!G19))+IF(ISBLANK(INDIRECT("A10")), 0, INDIRECT(INDIRECT("A10")&amp;"!"&amp;'Технический лист'!D261&amp;'Технический лист'!G19))+IF(ISBLANK(INDIRECT("A11")), 0, INDIRECT(INDIRECT("A11")&amp;"!"&amp;'Технический лист'!D261&amp;'Технический лист'!G19))+IF(ISBLANK(INDIRECT("A12")), 0, INDIRECT(INDIRECT("A12")&amp;"!"&amp;'Технический лист'!D261&amp;'Технический лист'!G19))</f>
        <v>0</v>
      </c>
      <c r="E28" s="51">
        <f>IF(ISBLANK(INDIRECT("A3")), 0, INDIRECT(INDIRECT("A3")&amp;"!"&amp;'Технический лист'!E261&amp;'Технический лист'!H19))+IF(ISBLANK(INDIRECT("A4")), 0, INDIRECT(INDIRECT("A4")&amp;"!"&amp;'Технический лист'!E261&amp;'Технический лист'!H19))+IF(ISBLANK(INDIRECT("A5")), 0, INDIRECT(INDIRECT("A5")&amp;"!"&amp;'Технический лист'!E261&amp;'Технический лист'!H19))+IF(ISBLANK(INDIRECT("A6")), 0, INDIRECT(INDIRECT("A6")&amp;"!"&amp;'Технический лист'!E261&amp;'Технический лист'!H19))+IF(ISBLANK(INDIRECT("A7")), 0, INDIRECT(INDIRECT("A7")&amp;"!"&amp;'Технический лист'!E261&amp;'Технический лист'!H19))+IF(ISBLANK(INDIRECT("A8")), 0, INDIRECT(INDIRECT("A8")&amp;"!"&amp;'Технический лист'!E261&amp;'Технический лист'!H19))+IF(ISBLANK(INDIRECT("A9")), 0, INDIRECT(INDIRECT("A9")&amp;"!"&amp;'Технический лист'!E261&amp;'Технический лист'!H19))+IF(ISBLANK(INDIRECT("A10")), 0, INDIRECT(INDIRECT("A10")&amp;"!"&amp;'Технический лист'!E261&amp;'Технический лист'!H19))+IF(ISBLANK(INDIRECT("A11")), 0, INDIRECT(INDIRECT("A11")&amp;"!"&amp;'Технический лист'!E261&amp;'Технический лист'!H19))+IF(ISBLANK(INDIRECT("A12")), 0, INDIRECT(INDIRECT("A12")&amp;"!"&amp;'Технический лист'!E261&amp;'Технический лист'!H19))</f>
        <v>0</v>
      </c>
      <c r="F28" s="51">
        <f>IF(ISBLANK(INDIRECT("A3")), 0, INDIRECT(INDIRECT("A3")&amp;"!"&amp;'Технический лист'!F261&amp;'Технический лист'!I19))+IF(ISBLANK(INDIRECT("A4")), 0, INDIRECT(INDIRECT("A4")&amp;"!"&amp;'Технический лист'!F261&amp;'Технический лист'!I19))+IF(ISBLANK(INDIRECT("A5")), 0, INDIRECT(INDIRECT("A5")&amp;"!"&amp;'Технический лист'!F261&amp;'Технический лист'!I19))+IF(ISBLANK(INDIRECT("A6")), 0, INDIRECT(INDIRECT("A6")&amp;"!"&amp;'Технический лист'!F261&amp;'Технический лист'!I19))+IF(ISBLANK(INDIRECT("A7")), 0, INDIRECT(INDIRECT("A7")&amp;"!"&amp;'Технический лист'!F261&amp;'Технический лист'!I19))+IF(ISBLANK(INDIRECT("A8")), 0, INDIRECT(INDIRECT("A8")&amp;"!"&amp;'Технический лист'!F261&amp;'Технический лист'!I19))+IF(ISBLANK(INDIRECT("A9")), 0, INDIRECT(INDIRECT("A9")&amp;"!"&amp;'Технический лист'!F261&amp;'Технический лист'!I19))+IF(ISBLANK(INDIRECT("A10")), 0, INDIRECT(INDIRECT("A10")&amp;"!"&amp;'Технический лист'!F261&amp;'Технический лист'!I19))+IF(ISBLANK(INDIRECT("A11")), 0, INDIRECT(INDIRECT("A11")&amp;"!"&amp;'Технический лист'!F261&amp;'Технический лист'!I19))+IF(ISBLANK(INDIRECT("A12")), 0, INDIRECT(INDIRECT("A12")&amp;"!"&amp;'Технический лист'!F261&amp;'Технический лист'!I19))</f>
        <v>0</v>
      </c>
      <c r="G28" s="51">
        <f>IF(ISBLANK(INDIRECT("A3")), 0, INDIRECT(INDIRECT("A3")&amp;"!"&amp;'Технический лист'!G261&amp;'Технический лист'!J19))+IF(ISBLANK(INDIRECT("A4")), 0, INDIRECT(INDIRECT("A4")&amp;"!"&amp;'Технический лист'!G261&amp;'Технический лист'!J19))+IF(ISBLANK(INDIRECT("A5")), 0, INDIRECT(INDIRECT("A5")&amp;"!"&amp;'Технический лист'!G261&amp;'Технический лист'!J19))+IF(ISBLANK(INDIRECT("A6")), 0, INDIRECT(INDIRECT("A6")&amp;"!"&amp;'Технический лист'!G261&amp;'Технический лист'!J19))+IF(ISBLANK(INDIRECT("A7")), 0, INDIRECT(INDIRECT("A7")&amp;"!"&amp;'Технический лист'!G261&amp;'Технический лист'!J19))+IF(ISBLANK(INDIRECT("A8")), 0, INDIRECT(INDIRECT("A8")&amp;"!"&amp;'Технический лист'!G261&amp;'Технический лист'!J19))+IF(ISBLANK(INDIRECT("A9")), 0, INDIRECT(INDIRECT("A9")&amp;"!"&amp;'Технический лист'!G261&amp;'Технический лист'!J19))+IF(ISBLANK(INDIRECT("A10")), 0, INDIRECT(INDIRECT("A10")&amp;"!"&amp;'Технический лист'!G261&amp;'Технический лист'!J19))+IF(ISBLANK(INDIRECT("A11")), 0, INDIRECT(INDIRECT("A11")&amp;"!"&amp;'Технический лист'!G261&amp;'Технический лист'!J19))+IF(ISBLANK(INDIRECT("A12")), 0, INDIRECT(INDIRECT("A12")&amp;"!"&amp;'Технический лист'!G261&amp;'Технический лист'!J19))</f>
        <v>0</v>
      </c>
      <c r="H28" s="51">
        <f>IF(ISBLANK(INDIRECT("A3")), 0, INDIRECT(INDIRECT("A3")&amp;"!"&amp;'Технический лист'!H261&amp;'Технический лист'!K19))+IF(ISBLANK(INDIRECT("A4")), 0, INDIRECT(INDIRECT("A4")&amp;"!"&amp;'Технический лист'!H261&amp;'Технический лист'!K19))+IF(ISBLANK(INDIRECT("A5")), 0, INDIRECT(INDIRECT("A5")&amp;"!"&amp;'Технический лист'!H261&amp;'Технический лист'!K19))+IF(ISBLANK(INDIRECT("A6")), 0, INDIRECT(INDIRECT("A6")&amp;"!"&amp;'Технический лист'!H261&amp;'Технический лист'!K19))+IF(ISBLANK(INDIRECT("A7")), 0, INDIRECT(INDIRECT("A7")&amp;"!"&amp;'Технический лист'!H261&amp;'Технический лист'!K19))+IF(ISBLANK(INDIRECT("A8")), 0, INDIRECT(INDIRECT("A8")&amp;"!"&amp;'Технический лист'!H261&amp;'Технический лист'!K19))+IF(ISBLANK(INDIRECT("A9")), 0, INDIRECT(INDIRECT("A9")&amp;"!"&amp;'Технический лист'!H261&amp;'Технический лист'!K19))+IF(ISBLANK(INDIRECT("A10")), 0, INDIRECT(INDIRECT("A10")&amp;"!"&amp;'Технический лист'!H261&amp;'Технический лист'!K19))+IF(ISBLANK(INDIRECT("A11")), 0, INDIRECT(INDIRECT("A11")&amp;"!"&amp;'Технический лист'!H261&amp;'Технический лист'!K19))+IF(ISBLANK(INDIRECT("A12")), 0, INDIRECT(INDIRECT("A12")&amp;"!"&amp;'Технический лист'!H261&amp;'Технический лист'!K19))</f>
        <v>0</v>
      </c>
      <c r="I28" s="51">
        <f>IF(ISBLANK(INDIRECT("A3")), 0, INDIRECT(INDIRECT("A3")&amp;"!"&amp;'Технический лист'!I261&amp;'Технический лист'!L19))+IF(ISBLANK(INDIRECT("A4")), 0, INDIRECT(INDIRECT("A4")&amp;"!"&amp;'Технический лист'!I261&amp;'Технический лист'!L19))+IF(ISBLANK(INDIRECT("A5")), 0, INDIRECT(INDIRECT("A5")&amp;"!"&amp;'Технический лист'!I261&amp;'Технический лист'!L19))+IF(ISBLANK(INDIRECT("A6")), 0, INDIRECT(INDIRECT("A6")&amp;"!"&amp;'Технический лист'!I261&amp;'Технический лист'!L19))+IF(ISBLANK(INDIRECT("A7")), 0, INDIRECT(INDIRECT("A7")&amp;"!"&amp;'Технический лист'!I261&amp;'Технический лист'!L19))+IF(ISBLANK(INDIRECT("A8")), 0, INDIRECT(INDIRECT("A8")&amp;"!"&amp;'Технический лист'!I261&amp;'Технический лист'!L19))+IF(ISBLANK(INDIRECT("A9")), 0, INDIRECT(INDIRECT("A9")&amp;"!"&amp;'Технический лист'!I261&amp;'Технический лист'!L19))+IF(ISBLANK(INDIRECT("A10")), 0, INDIRECT(INDIRECT("A10")&amp;"!"&amp;'Технический лист'!I261&amp;'Технический лист'!L19))+IF(ISBLANK(INDIRECT("A11")), 0, INDIRECT(INDIRECT("A11")&amp;"!"&amp;'Технический лист'!I261&amp;'Технический лист'!L19))+IF(ISBLANK(INDIRECT("A12")), 0, INDIRECT(INDIRECT("A12")&amp;"!"&amp;'Технический лист'!I261&amp;'Технический лист'!L19))</f>
        <v>0</v>
      </c>
      <c r="J28" s="51">
        <f>IF(ISBLANK(INDIRECT("A3")), 0, INDIRECT(INDIRECT("A3")&amp;"!"&amp;'Технический лист'!J261&amp;'Технический лист'!M19))+IF(ISBLANK(INDIRECT("A4")), 0, INDIRECT(INDIRECT("A4")&amp;"!"&amp;'Технический лист'!J261&amp;'Технический лист'!M19))+IF(ISBLANK(INDIRECT("A5")), 0, INDIRECT(INDIRECT("A5")&amp;"!"&amp;'Технический лист'!J261&amp;'Технический лист'!M19))+IF(ISBLANK(INDIRECT("A6")), 0, INDIRECT(INDIRECT("A6")&amp;"!"&amp;'Технический лист'!J261&amp;'Технический лист'!M19))+IF(ISBLANK(INDIRECT("A7")), 0, INDIRECT(INDIRECT("A7")&amp;"!"&amp;'Технический лист'!J261&amp;'Технический лист'!M19))+IF(ISBLANK(INDIRECT("A8")), 0, INDIRECT(INDIRECT("A8")&amp;"!"&amp;'Технический лист'!J261&amp;'Технический лист'!M19))+IF(ISBLANK(INDIRECT("A9")), 0, INDIRECT(INDIRECT("A9")&amp;"!"&amp;'Технический лист'!J261&amp;'Технический лист'!M19))+IF(ISBLANK(INDIRECT("A10")), 0, INDIRECT(INDIRECT("A10")&amp;"!"&amp;'Технический лист'!J261&amp;'Технический лист'!M19))+IF(ISBLANK(INDIRECT("A11")), 0, INDIRECT(INDIRECT("A11")&amp;"!"&amp;'Технический лист'!J261&amp;'Технический лист'!M19))+IF(ISBLANK(INDIRECT("A12")), 0, INDIRECT(INDIRECT("A12")&amp;"!"&amp;'Технический лист'!J261&amp;'Технический лист'!M19))</f>
        <v>0</v>
      </c>
      <c r="K28" s="51">
        <f>IF(ISBLANK(INDIRECT("A3")), 0, INDIRECT(INDIRECT("A3")&amp;"!"&amp;'Технический лист'!K261&amp;'Технический лист'!N19))+IF(ISBLANK(INDIRECT("A4")), 0, INDIRECT(INDIRECT("A4")&amp;"!"&amp;'Технический лист'!K261&amp;'Технический лист'!N19))+IF(ISBLANK(INDIRECT("A5")), 0, INDIRECT(INDIRECT("A5")&amp;"!"&amp;'Технический лист'!K261&amp;'Технический лист'!N19))+IF(ISBLANK(INDIRECT("A6")), 0, INDIRECT(INDIRECT("A6")&amp;"!"&amp;'Технический лист'!K261&amp;'Технический лист'!N19))+IF(ISBLANK(INDIRECT("A7")), 0, INDIRECT(INDIRECT("A7")&amp;"!"&amp;'Технический лист'!K261&amp;'Технический лист'!N19))+IF(ISBLANK(INDIRECT("A8")), 0, INDIRECT(INDIRECT("A8")&amp;"!"&amp;'Технический лист'!K261&amp;'Технический лист'!N19))+IF(ISBLANK(INDIRECT("A9")), 0, INDIRECT(INDIRECT("A9")&amp;"!"&amp;'Технический лист'!K261&amp;'Технический лист'!N19))+IF(ISBLANK(INDIRECT("A10")), 0, INDIRECT(INDIRECT("A10")&amp;"!"&amp;'Технический лист'!K261&amp;'Технический лист'!N19))+IF(ISBLANK(INDIRECT("A11")), 0, INDIRECT(INDIRECT("A11")&amp;"!"&amp;'Технический лист'!K261&amp;'Технический лист'!N19))+IF(ISBLANK(INDIRECT("A12")), 0, INDIRECT(INDIRECT("A12")&amp;"!"&amp;'Технический лист'!K261&amp;'Технический лист'!N19))</f>
        <v>0</v>
      </c>
      <c r="L28" s="51">
        <f>IF(ISBLANK(INDIRECT("A3")), 0, INDIRECT(INDIRECT("A3")&amp;"!"&amp;'Технический лист'!L261&amp;'Технический лист'!O19))+IF(ISBLANK(INDIRECT("A4")), 0, INDIRECT(INDIRECT("A4")&amp;"!"&amp;'Технический лист'!L261&amp;'Технический лист'!O19))+IF(ISBLANK(INDIRECT("A5")), 0, INDIRECT(INDIRECT("A5")&amp;"!"&amp;'Технический лист'!L261&amp;'Технический лист'!O19))+IF(ISBLANK(INDIRECT("A6")), 0, INDIRECT(INDIRECT("A6")&amp;"!"&amp;'Технический лист'!L261&amp;'Технический лист'!O19))+IF(ISBLANK(INDIRECT("A7")), 0, INDIRECT(INDIRECT("A7")&amp;"!"&amp;'Технический лист'!L261&amp;'Технический лист'!O19))+IF(ISBLANK(INDIRECT("A8")), 0, INDIRECT(INDIRECT("A8")&amp;"!"&amp;'Технический лист'!L261&amp;'Технический лист'!O19))+IF(ISBLANK(INDIRECT("A9")), 0, INDIRECT(INDIRECT("A9")&amp;"!"&amp;'Технический лист'!L261&amp;'Технический лист'!O19))+IF(ISBLANK(INDIRECT("A10")), 0, INDIRECT(INDIRECT("A10")&amp;"!"&amp;'Технический лист'!L261&amp;'Технический лист'!O19))+IF(ISBLANK(INDIRECT("A11")), 0, INDIRECT(INDIRECT("A11")&amp;"!"&amp;'Технический лист'!L261&amp;'Технический лист'!O19))+IF(ISBLANK(INDIRECT("A12")), 0, INDIRECT(INDIRECT("A12")&amp;"!"&amp;'Технический лист'!L261&amp;'Технический лист'!O19))</f>
        <v>0</v>
      </c>
      <c r="M28" s="53">
        <f>IF(ISBLANK(INDIRECT("A3")), 0, INDIRECT(INDIRECT("A3")&amp;"!"&amp;'Технический лист'!M261&amp;'Технический лист'!P19))+IF(ISBLANK(INDIRECT("A4")), 0, INDIRECT(INDIRECT("A4")&amp;"!"&amp;'Технический лист'!M261&amp;'Технический лист'!P19))+IF(ISBLANK(INDIRECT("A5")), 0, INDIRECT(INDIRECT("A5")&amp;"!"&amp;'Технический лист'!M261&amp;'Технический лист'!P19))+IF(ISBLANK(INDIRECT("A6")), 0, INDIRECT(INDIRECT("A6")&amp;"!"&amp;'Технический лист'!M261&amp;'Технический лист'!P19))+IF(ISBLANK(INDIRECT("A7")), 0, INDIRECT(INDIRECT("A7")&amp;"!"&amp;'Технический лист'!M261&amp;'Технический лист'!P19))+IF(ISBLANK(INDIRECT("A8")), 0, INDIRECT(INDIRECT("A8")&amp;"!"&amp;'Технический лист'!M261&amp;'Технический лист'!P19))+IF(ISBLANK(INDIRECT("A9")), 0, INDIRECT(INDIRECT("A9")&amp;"!"&amp;'Технический лист'!M261&amp;'Технический лист'!P19))+IF(ISBLANK(INDIRECT("A10")), 0, INDIRECT(INDIRECT("A10")&amp;"!"&amp;'Технический лист'!M261&amp;'Технический лист'!P19))+IF(ISBLANK(INDIRECT("A11")), 0, INDIRECT(INDIRECT("A11")&amp;"!"&amp;'Технический лист'!M261&amp;'Технический лист'!P19))+IF(ISBLANK(INDIRECT("A12")), 0, INDIRECT(INDIRECT("A12")&amp;"!"&amp;'Технический лист'!M261&amp;'Технический лист'!P19))</f>
        <v>0</v>
      </c>
    </row>
    <row r="29">
      <c r="A29" s="66" t="str">
        <f>IFERROR(__xludf.DUMMYFUNCTION("""COMPUTED_VALUE"""),"Командировки")</f>
        <v>Командировки</v>
      </c>
      <c r="B29" s="51">
        <f>IF(ISBLANK(INDIRECT("A3")), 0, INDIRECT(INDIRECT("A3")&amp;"!"&amp;'Технический лист'!B262&amp;'Технический лист'!E20))+IF(ISBLANK(INDIRECT("A4")), 0, INDIRECT(INDIRECT("A4")&amp;"!"&amp;'Технический лист'!B262&amp;'Технический лист'!E20))+IF(ISBLANK(INDIRECT("A5")), 0, INDIRECT(INDIRECT("A5")&amp;"!"&amp;'Технический лист'!B262&amp;'Технический лист'!E20))+IF(ISBLANK(INDIRECT("A6")), 0, INDIRECT(INDIRECT("A6")&amp;"!"&amp;'Технический лист'!B262&amp;'Технический лист'!E20))+IF(ISBLANK(INDIRECT("A7")), 0, INDIRECT(INDIRECT("A7")&amp;"!"&amp;'Технический лист'!B262&amp;'Технический лист'!E20))+IF(ISBLANK(INDIRECT("A8")), 0, INDIRECT(INDIRECT("A8")&amp;"!"&amp;'Технический лист'!B262&amp;'Технический лист'!E20))+IF(ISBLANK(INDIRECT("A9")), 0, INDIRECT(INDIRECT("A9")&amp;"!"&amp;'Технический лист'!B262&amp;'Технический лист'!E20))+IF(ISBLANK(INDIRECT("A10")), 0, INDIRECT(INDIRECT("A10")&amp;"!"&amp;'Технический лист'!B262&amp;'Технический лист'!E20))+IF(ISBLANK(INDIRECT("A11")), 0, INDIRECT(INDIRECT("A11")&amp;"!"&amp;'Технический лист'!B262&amp;'Технический лист'!E20))+IF(ISBLANK(INDIRECT("A12")), 0, INDIRECT(INDIRECT("A12")&amp;"!"&amp;'Технический лист'!B262&amp;'Технический лист'!E20))</f>
        <v>0</v>
      </c>
      <c r="C29" s="51">
        <f>IF(ISBLANK(INDIRECT("A3")), 0, INDIRECT(INDIRECT("A3")&amp;"!"&amp;'Технический лист'!C262&amp;'Технический лист'!F20))+IF(ISBLANK(INDIRECT("A4")), 0, INDIRECT(INDIRECT("A4")&amp;"!"&amp;'Технический лист'!C262&amp;'Технический лист'!F20))+IF(ISBLANK(INDIRECT("A5")), 0, INDIRECT(INDIRECT("A5")&amp;"!"&amp;'Технический лист'!C262&amp;'Технический лист'!F20))+IF(ISBLANK(INDIRECT("A6")), 0, INDIRECT(INDIRECT("A6")&amp;"!"&amp;'Технический лист'!C262&amp;'Технический лист'!F20))+IF(ISBLANK(INDIRECT("A7")), 0, INDIRECT(INDIRECT("A7")&amp;"!"&amp;'Технический лист'!C262&amp;'Технический лист'!F20))+IF(ISBLANK(INDIRECT("A8")), 0, INDIRECT(INDIRECT("A8")&amp;"!"&amp;'Технический лист'!C262&amp;'Технический лист'!F20))+IF(ISBLANK(INDIRECT("A9")), 0, INDIRECT(INDIRECT("A9")&amp;"!"&amp;'Технический лист'!C262&amp;'Технический лист'!F20))+IF(ISBLANK(INDIRECT("A10")), 0, INDIRECT(INDIRECT("A10")&amp;"!"&amp;'Технический лист'!C262&amp;'Технический лист'!F20))+IF(ISBLANK(INDIRECT("A11")), 0, INDIRECT(INDIRECT("A11")&amp;"!"&amp;'Технический лист'!C262&amp;'Технический лист'!F20))+IF(ISBLANK(INDIRECT("A12")), 0, INDIRECT(INDIRECT("A12")&amp;"!"&amp;'Технический лист'!C262&amp;'Технический лист'!F20))</f>
        <v>0</v>
      </c>
      <c r="D29" s="51">
        <f>IF(ISBLANK(INDIRECT("A3")), 0, INDIRECT(INDIRECT("A3")&amp;"!"&amp;'Технический лист'!D262&amp;'Технический лист'!G20))+IF(ISBLANK(INDIRECT("A4")), 0, INDIRECT(INDIRECT("A4")&amp;"!"&amp;'Технический лист'!D262&amp;'Технический лист'!G20))+IF(ISBLANK(INDIRECT("A5")), 0, INDIRECT(INDIRECT("A5")&amp;"!"&amp;'Технический лист'!D262&amp;'Технический лист'!G20))+IF(ISBLANK(INDIRECT("A6")), 0, INDIRECT(INDIRECT("A6")&amp;"!"&amp;'Технический лист'!D262&amp;'Технический лист'!G20))+IF(ISBLANK(INDIRECT("A7")), 0, INDIRECT(INDIRECT("A7")&amp;"!"&amp;'Технический лист'!D262&amp;'Технический лист'!G20))+IF(ISBLANK(INDIRECT("A8")), 0, INDIRECT(INDIRECT("A8")&amp;"!"&amp;'Технический лист'!D262&amp;'Технический лист'!G20))+IF(ISBLANK(INDIRECT("A9")), 0, INDIRECT(INDIRECT("A9")&amp;"!"&amp;'Технический лист'!D262&amp;'Технический лист'!G20))+IF(ISBLANK(INDIRECT("A10")), 0, INDIRECT(INDIRECT("A10")&amp;"!"&amp;'Технический лист'!D262&amp;'Технический лист'!G20))+IF(ISBLANK(INDIRECT("A11")), 0, INDIRECT(INDIRECT("A11")&amp;"!"&amp;'Технический лист'!D262&amp;'Технический лист'!G20))+IF(ISBLANK(INDIRECT("A12")), 0, INDIRECT(INDIRECT("A12")&amp;"!"&amp;'Технический лист'!D262&amp;'Технический лист'!G20))</f>
        <v>0</v>
      </c>
      <c r="E29" s="51">
        <f>IF(ISBLANK(INDIRECT("A3")), 0, INDIRECT(INDIRECT("A3")&amp;"!"&amp;'Технический лист'!E262&amp;'Технический лист'!H20))+IF(ISBLANK(INDIRECT("A4")), 0, INDIRECT(INDIRECT("A4")&amp;"!"&amp;'Технический лист'!E262&amp;'Технический лист'!H20))+IF(ISBLANK(INDIRECT("A5")), 0, INDIRECT(INDIRECT("A5")&amp;"!"&amp;'Технический лист'!E262&amp;'Технический лист'!H20))+IF(ISBLANK(INDIRECT("A6")), 0, INDIRECT(INDIRECT("A6")&amp;"!"&amp;'Технический лист'!E262&amp;'Технический лист'!H20))+IF(ISBLANK(INDIRECT("A7")), 0, INDIRECT(INDIRECT("A7")&amp;"!"&amp;'Технический лист'!E262&amp;'Технический лист'!H20))+IF(ISBLANK(INDIRECT("A8")), 0, INDIRECT(INDIRECT("A8")&amp;"!"&amp;'Технический лист'!E262&amp;'Технический лист'!H20))+IF(ISBLANK(INDIRECT("A9")), 0, INDIRECT(INDIRECT("A9")&amp;"!"&amp;'Технический лист'!E262&amp;'Технический лист'!H20))+IF(ISBLANK(INDIRECT("A10")), 0, INDIRECT(INDIRECT("A10")&amp;"!"&amp;'Технический лист'!E262&amp;'Технический лист'!H20))+IF(ISBLANK(INDIRECT("A11")), 0, INDIRECT(INDIRECT("A11")&amp;"!"&amp;'Технический лист'!E262&amp;'Технический лист'!H20))+IF(ISBLANK(INDIRECT("A12")), 0, INDIRECT(INDIRECT("A12")&amp;"!"&amp;'Технический лист'!E262&amp;'Технический лист'!H20))</f>
        <v>0</v>
      </c>
      <c r="F29" s="51">
        <f>IF(ISBLANK(INDIRECT("A3")), 0, INDIRECT(INDIRECT("A3")&amp;"!"&amp;'Технический лист'!F262&amp;'Технический лист'!I20))+IF(ISBLANK(INDIRECT("A4")), 0, INDIRECT(INDIRECT("A4")&amp;"!"&amp;'Технический лист'!F262&amp;'Технический лист'!I20))+IF(ISBLANK(INDIRECT("A5")), 0, INDIRECT(INDIRECT("A5")&amp;"!"&amp;'Технический лист'!F262&amp;'Технический лист'!I20))+IF(ISBLANK(INDIRECT("A6")), 0, INDIRECT(INDIRECT("A6")&amp;"!"&amp;'Технический лист'!F262&amp;'Технический лист'!I20))+IF(ISBLANK(INDIRECT("A7")), 0, INDIRECT(INDIRECT("A7")&amp;"!"&amp;'Технический лист'!F262&amp;'Технический лист'!I20))+IF(ISBLANK(INDIRECT("A8")), 0, INDIRECT(INDIRECT("A8")&amp;"!"&amp;'Технический лист'!F262&amp;'Технический лист'!I20))+IF(ISBLANK(INDIRECT("A9")), 0, INDIRECT(INDIRECT("A9")&amp;"!"&amp;'Технический лист'!F262&amp;'Технический лист'!I20))+IF(ISBLANK(INDIRECT("A10")), 0, INDIRECT(INDIRECT("A10")&amp;"!"&amp;'Технический лист'!F262&amp;'Технический лист'!I20))+IF(ISBLANK(INDIRECT("A11")), 0, INDIRECT(INDIRECT("A11")&amp;"!"&amp;'Технический лист'!F262&amp;'Технический лист'!I20))+IF(ISBLANK(INDIRECT("A12")), 0, INDIRECT(INDIRECT("A12")&amp;"!"&amp;'Технический лист'!F262&amp;'Технический лист'!I20))</f>
        <v>0</v>
      </c>
      <c r="G29" s="51">
        <f>IF(ISBLANK(INDIRECT("A3")), 0, INDIRECT(INDIRECT("A3")&amp;"!"&amp;'Технический лист'!G262&amp;'Технический лист'!J20))+IF(ISBLANK(INDIRECT("A4")), 0, INDIRECT(INDIRECT("A4")&amp;"!"&amp;'Технический лист'!G262&amp;'Технический лист'!J20))+IF(ISBLANK(INDIRECT("A5")), 0, INDIRECT(INDIRECT("A5")&amp;"!"&amp;'Технический лист'!G262&amp;'Технический лист'!J20))+IF(ISBLANK(INDIRECT("A6")), 0, INDIRECT(INDIRECT("A6")&amp;"!"&amp;'Технический лист'!G262&amp;'Технический лист'!J20))+IF(ISBLANK(INDIRECT("A7")), 0, INDIRECT(INDIRECT("A7")&amp;"!"&amp;'Технический лист'!G262&amp;'Технический лист'!J20))+IF(ISBLANK(INDIRECT("A8")), 0, INDIRECT(INDIRECT("A8")&amp;"!"&amp;'Технический лист'!G262&amp;'Технический лист'!J20))+IF(ISBLANK(INDIRECT("A9")), 0, INDIRECT(INDIRECT("A9")&amp;"!"&amp;'Технический лист'!G262&amp;'Технический лист'!J20))+IF(ISBLANK(INDIRECT("A10")), 0, INDIRECT(INDIRECT("A10")&amp;"!"&amp;'Технический лист'!G262&amp;'Технический лист'!J20))+IF(ISBLANK(INDIRECT("A11")), 0, INDIRECT(INDIRECT("A11")&amp;"!"&amp;'Технический лист'!G262&amp;'Технический лист'!J20))+IF(ISBLANK(INDIRECT("A12")), 0, INDIRECT(INDIRECT("A12")&amp;"!"&amp;'Технический лист'!G262&amp;'Технический лист'!J20))</f>
        <v>0</v>
      </c>
      <c r="H29" s="51">
        <f>IF(ISBLANK(INDIRECT("A3")), 0, INDIRECT(INDIRECT("A3")&amp;"!"&amp;'Технический лист'!H262&amp;'Технический лист'!K20))+IF(ISBLANK(INDIRECT("A4")), 0, INDIRECT(INDIRECT("A4")&amp;"!"&amp;'Технический лист'!H262&amp;'Технический лист'!K20))+IF(ISBLANK(INDIRECT("A5")), 0, INDIRECT(INDIRECT("A5")&amp;"!"&amp;'Технический лист'!H262&amp;'Технический лист'!K20))+IF(ISBLANK(INDIRECT("A6")), 0, INDIRECT(INDIRECT("A6")&amp;"!"&amp;'Технический лист'!H262&amp;'Технический лист'!K20))+IF(ISBLANK(INDIRECT("A7")), 0, INDIRECT(INDIRECT("A7")&amp;"!"&amp;'Технический лист'!H262&amp;'Технический лист'!K20))+IF(ISBLANK(INDIRECT("A8")), 0, INDIRECT(INDIRECT("A8")&amp;"!"&amp;'Технический лист'!H262&amp;'Технический лист'!K20))+IF(ISBLANK(INDIRECT("A9")), 0, INDIRECT(INDIRECT("A9")&amp;"!"&amp;'Технический лист'!H262&amp;'Технический лист'!K20))+IF(ISBLANK(INDIRECT("A10")), 0, INDIRECT(INDIRECT("A10")&amp;"!"&amp;'Технический лист'!H262&amp;'Технический лист'!K20))+IF(ISBLANK(INDIRECT("A11")), 0, INDIRECT(INDIRECT("A11")&amp;"!"&amp;'Технический лист'!H262&amp;'Технический лист'!K20))+IF(ISBLANK(INDIRECT("A12")), 0, INDIRECT(INDIRECT("A12")&amp;"!"&amp;'Технический лист'!H262&amp;'Технический лист'!K20))</f>
        <v>0</v>
      </c>
      <c r="I29" s="51">
        <f>IF(ISBLANK(INDIRECT("A3")), 0, INDIRECT(INDIRECT("A3")&amp;"!"&amp;'Технический лист'!I262&amp;'Технический лист'!L20))+IF(ISBLANK(INDIRECT("A4")), 0, INDIRECT(INDIRECT("A4")&amp;"!"&amp;'Технический лист'!I262&amp;'Технический лист'!L20))+IF(ISBLANK(INDIRECT("A5")), 0, INDIRECT(INDIRECT("A5")&amp;"!"&amp;'Технический лист'!I262&amp;'Технический лист'!L20))+IF(ISBLANK(INDIRECT("A6")), 0, INDIRECT(INDIRECT("A6")&amp;"!"&amp;'Технический лист'!I262&amp;'Технический лист'!L20))+IF(ISBLANK(INDIRECT("A7")), 0, INDIRECT(INDIRECT("A7")&amp;"!"&amp;'Технический лист'!I262&amp;'Технический лист'!L20))+IF(ISBLANK(INDIRECT("A8")), 0, INDIRECT(INDIRECT("A8")&amp;"!"&amp;'Технический лист'!I262&amp;'Технический лист'!L20))+IF(ISBLANK(INDIRECT("A9")), 0, INDIRECT(INDIRECT("A9")&amp;"!"&amp;'Технический лист'!I262&amp;'Технический лист'!L20))+IF(ISBLANK(INDIRECT("A10")), 0, INDIRECT(INDIRECT("A10")&amp;"!"&amp;'Технический лист'!I262&amp;'Технический лист'!L20))+IF(ISBLANK(INDIRECT("A11")), 0, INDIRECT(INDIRECT("A11")&amp;"!"&amp;'Технический лист'!I262&amp;'Технический лист'!L20))+IF(ISBLANK(INDIRECT("A12")), 0, INDIRECT(INDIRECT("A12")&amp;"!"&amp;'Технический лист'!I262&amp;'Технический лист'!L20))</f>
        <v>0</v>
      </c>
      <c r="J29" s="51">
        <f>IF(ISBLANK(INDIRECT("A3")), 0, INDIRECT(INDIRECT("A3")&amp;"!"&amp;'Технический лист'!J262&amp;'Технический лист'!M20))+IF(ISBLANK(INDIRECT("A4")), 0, INDIRECT(INDIRECT("A4")&amp;"!"&amp;'Технический лист'!J262&amp;'Технический лист'!M20))+IF(ISBLANK(INDIRECT("A5")), 0, INDIRECT(INDIRECT("A5")&amp;"!"&amp;'Технический лист'!J262&amp;'Технический лист'!M20))+IF(ISBLANK(INDIRECT("A6")), 0, INDIRECT(INDIRECT("A6")&amp;"!"&amp;'Технический лист'!J262&amp;'Технический лист'!M20))+IF(ISBLANK(INDIRECT("A7")), 0, INDIRECT(INDIRECT("A7")&amp;"!"&amp;'Технический лист'!J262&amp;'Технический лист'!M20))+IF(ISBLANK(INDIRECT("A8")), 0, INDIRECT(INDIRECT("A8")&amp;"!"&amp;'Технический лист'!J262&amp;'Технический лист'!M20))+IF(ISBLANK(INDIRECT("A9")), 0, INDIRECT(INDIRECT("A9")&amp;"!"&amp;'Технический лист'!J262&amp;'Технический лист'!M20))+IF(ISBLANK(INDIRECT("A10")), 0, INDIRECT(INDIRECT("A10")&amp;"!"&amp;'Технический лист'!J262&amp;'Технический лист'!M20))+IF(ISBLANK(INDIRECT("A11")), 0, INDIRECT(INDIRECT("A11")&amp;"!"&amp;'Технический лист'!J262&amp;'Технический лист'!M20))+IF(ISBLANK(INDIRECT("A12")), 0, INDIRECT(INDIRECT("A12")&amp;"!"&amp;'Технический лист'!J262&amp;'Технический лист'!M20))</f>
        <v>0</v>
      </c>
      <c r="K29" s="51">
        <f>IF(ISBLANK(INDIRECT("A3")), 0, INDIRECT(INDIRECT("A3")&amp;"!"&amp;'Технический лист'!K262&amp;'Технический лист'!N20))+IF(ISBLANK(INDIRECT("A4")), 0, INDIRECT(INDIRECT("A4")&amp;"!"&amp;'Технический лист'!K262&amp;'Технический лист'!N20))+IF(ISBLANK(INDIRECT("A5")), 0, INDIRECT(INDIRECT("A5")&amp;"!"&amp;'Технический лист'!K262&amp;'Технический лист'!N20))+IF(ISBLANK(INDIRECT("A6")), 0, INDIRECT(INDIRECT("A6")&amp;"!"&amp;'Технический лист'!K262&amp;'Технический лист'!N20))+IF(ISBLANK(INDIRECT("A7")), 0, INDIRECT(INDIRECT("A7")&amp;"!"&amp;'Технический лист'!K262&amp;'Технический лист'!N20))+IF(ISBLANK(INDIRECT("A8")), 0, INDIRECT(INDIRECT("A8")&amp;"!"&amp;'Технический лист'!K262&amp;'Технический лист'!N20))+IF(ISBLANK(INDIRECT("A9")), 0, INDIRECT(INDIRECT("A9")&amp;"!"&amp;'Технический лист'!K262&amp;'Технический лист'!N20))+IF(ISBLANK(INDIRECT("A10")), 0, INDIRECT(INDIRECT("A10")&amp;"!"&amp;'Технический лист'!K262&amp;'Технический лист'!N20))+IF(ISBLANK(INDIRECT("A11")), 0, INDIRECT(INDIRECT("A11")&amp;"!"&amp;'Технический лист'!K262&amp;'Технический лист'!N20))+IF(ISBLANK(INDIRECT("A12")), 0, INDIRECT(INDIRECT("A12")&amp;"!"&amp;'Технический лист'!K262&amp;'Технический лист'!N20))</f>
        <v>0</v>
      </c>
      <c r="L29" s="51">
        <f>IF(ISBLANK(INDIRECT("A3")), 0, INDIRECT(INDIRECT("A3")&amp;"!"&amp;'Технический лист'!L262&amp;'Технический лист'!O20))+IF(ISBLANK(INDIRECT("A4")), 0, INDIRECT(INDIRECT("A4")&amp;"!"&amp;'Технический лист'!L262&amp;'Технический лист'!O20))+IF(ISBLANK(INDIRECT("A5")), 0, INDIRECT(INDIRECT("A5")&amp;"!"&amp;'Технический лист'!L262&amp;'Технический лист'!O20))+IF(ISBLANK(INDIRECT("A6")), 0, INDIRECT(INDIRECT("A6")&amp;"!"&amp;'Технический лист'!L262&amp;'Технический лист'!O20))+IF(ISBLANK(INDIRECT("A7")), 0, INDIRECT(INDIRECT("A7")&amp;"!"&amp;'Технический лист'!L262&amp;'Технический лист'!O20))+IF(ISBLANK(INDIRECT("A8")), 0, INDIRECT(INDIRECT("A8")&amp;"!"&amp;'Технический лист'!L262&amp;'Технический лист'!O20))+IF(ISBLANK(INDIRECT("A9")), 0, INDIRECT(INDIRECT("A9")&amp;"!"&amp;'Технический лист'!L262&amp;'Технический лист'!O20))+IF(ISBLANK(INDIRECT("A10")), 0, INDIRECT(INDIRECT("A10")&amp;"!"&amp;'Технический лист'!L262&amp;'Технический лист'!O20))+IF(ISBLANK(INDIRECT("A11")), 0, INDIRECT(INDIRECT("A11")&amp;"!"&amp;'Технический лист'!L262&amp;'Технический лист'!O20))+IF(ISBLANK(INDIRECT("A12")), 0, INDIRECT(INDIRECT("A12")&amp;"!"&amp;'Технический лист'!L262&amp;'Технический лист'!O20))</f>
        <v>0</v>
      </c>
      <c r="M29" s="53">
        <f>IF(ISBLANK(INDIRECT("A3")), 0, INDIRECT(INDIRECT("A3")&amp;"!"&amp;'Технический лист'!M262&amp;'Технический лист'!P20))+IF(ISBLANK(INDIRECT("A4")), 0, INDIRECT(INDIRECT("A4")&amp;"!"&amp;'Технический лист'!M262&amp;'Технический лист'!P20))+IF(ISBLANK(INDIRECT("A5")), 0, INDIRECT(INDIRECT("A5")&amp;"!"&amp;'Технический лист'!M262&amp;'Технический лист'!P20))+IF(ISBLANK(INDIRECT("A6")), 0, INDIRECT(INDIRECT("A6")&amp;"!"&amp;'Технический лист'!M262&amp;'Технический лист'!P20))+IF(ISBLANK(INDIRECT("A7")), 0, INDIRECT(INDIRECT("A7")&amp;"!"&amp;'Технический лист'!M262&amp;'Технический лист'!P20))+IF(ISBLANK(INDIRECT("A8")), 0, INDIRECT(INDIRECT("A8")&amp;"!"&amp;'Технический лист'!M262&amp;'Технический лист'!P20))+IF(ISBLANK(INDIRECT("A9")), 0, INDIRECT(INDIRECT("A9")&amp;"!"&amp;'Технический лист'!M262&amp;'Технический лист'!P20))+IF(ISBLANK(INDIRECT("A10")), 0, INDIRECT(INDIRECT("A10")&amp;"!"&amp;'Технический лист'!M262&amp;'Технический лист'!P20))+IF(ISBLANK(INDIRECT("A11")), 0, INDIRECT(INDIRECT("A11")&amp;"!"&amp;'Технический лист'!M262&amp;'Технический лист'!P20))+IF(ISBLANK(INDIRECT("A12")), 0, INDIRECT(INDIRECT("A12")&amp;"!"&amp;'Технический лист'!M262&amp;'Технический лист'!P20))</f>
        <v>0</v>
      </c>
    </row>
    <row r="30">
      <c r="A30" s="66" t="str">
        <f>IFERROR(__xludf.DUMMYFUNCTION("""COMPUTED_VALUE"""),"Транспортные расходы")</f>
        <v>Транспортные расходы</v>
      </c>
      <c r="B30" s="51">
        <f>IF(ISBLANK(INDIRECT("A3")), 0, INDIRECT(INDIRECT("A3")&amp;"!"&amp;'Технический лист'!B263&amp;'Технический лист'!E21))+IF(ISBLANK(INDIRECT("A4")), 0, INDIRECT(INDIRECT("A4")&amp;"!"&amp;'Технический лист'!B263&amp;'Технический лист'!E21))+IF(ISBLANK(INDIRECT("A5")), 0, INDIRECT(INDIRECT("A5")&amp;"!"&amp;'Технический лист'!B263&amp;'Технический лист'!E21))+IF(ISBLANK(INDIRECT("A6")), 0, INDIRECT(INDIRECT("A6")&amp;"!"&amp;'Технический лист'!B263&amp;'Технический лист'!E21))+IF(ISBLANK(INDIRECT("A7")), 0, INDIRECT(INDIRECT("A7")&amp;"!"&amp;'Технический лист'!B263&amp;'Технический лист'!E21))+IF(ISBLANK(INDIRECT("A8")), 0, INDIRECT(INDIRECT("A8")&amp;"!"&amp;'Технический лист'!B263&amp;'Технический лист'!E21))+IF(ISBLANK(INDIRECT("A9")), 0, INDIRECT(INDIRECT("A9")&amp;"!"&amp;'Технический лист'!B263&amp;'Технический лист'!E21))+IF(ISBLANK(INDIRECT("A10")), 0, INDIRECT(INDIRECT("A10")&amp;"!"&amp;'Технический лист'!B263&amp;'Технический лист'!E21))+IF(ISBLANK(INDIRECT("A11")), 0, INDIRECT(INDIRECT("A11")&amp;"!"&amp;'Технический лист'!B263&amp;'Технический лист'!E21))+IF(ISBLANK(INDIRECT("A12")), 0, INDIRECT(INDIRECT("A12")&amp;"!"&amp;'Технический лист'!B263&amp;'Технический лист'!E21))</f>
        <v>0</v>
      </c>
      <c r="C30" s="51">
        <f>IF(ISBLANK(INDIRECT("A3")), 0, INDIRECT(INDIRECT("A3")&amp;"!"&amp;'Технический лист'!C263&amp;'Технический лист'!F21))+IF(ISBLANK(INDIRECT("A4")), 0, INDIRECT(INDIRECT("A4")&amp;"!"&amp;'Технический лист'!C263&amp;'Технический лист'!F21))+IF(ISBLANK(INDIRECT("A5")), 0, INDIRECT(INDIRECT("A5")&amp;"!"&amp;'Технический лист'!C263&amp;'Технический лист'!F21))+IF(ISBLANK(INDIRECT("A6")), 0, INDIRECT(INDIRECT("A6")&amp;"!"&amp;'Технический лист'!C263&amp;'Технический лист'!F21))+IF(ISBLANK(INDIRECT("A7")), 0, INDIRECT(INDIRECT("A7")&amp;"!"&amp;'Технический лист'!C263&amp;'Технический лист'!F21))+IF(ISBLANK(INDIRECT("A8")), 0, INDIRECT(INDIRECT("A8")&amp;"!"&amp;'Технический лист'!C263&amp;'Технический лист'!F21))+IF(ISBLANK(INDIRECT("A9")), 0, INDIRECT(INDIRECT("A9")&amp;"!"&amp;'Технический лист'!C263&amp;'Технический лист'!F21))+IF(ISBLANK(INDIRECT("A10")), 0, INDIRECT(INDIRECT("A10")&amp;"!"&amp;'Технический лист'!C263&amp;'Технический лист'!F21))+IF(ISBLANK(INDIRECT("A11")), 0, INDIRECT(INDIRECT("A11")&amp;"!"&amp;'Технический лист'!C263&amp;'Технический лист'!F21))+IF(ISBLANK(INDIRECT("A12")), 0, INDIRECT(INDIRECT("A12")&amp;"!"&amp;'Технический лист'!C263&amp;'Технический лист'!F21))</f>
        <v>0</v>
      </c>
      <c r="D30" s="51">
        <f>IF(ISBLANK(INDIRECT("A3")), 0, INDIRECT(INDIRECT("A3")&amp;"!"&amp;'Технический лист'!D263&amp;'Технический лист'!G21))+IF(ISBLANK(INDIRECT("A4")), 0, INDIRECT(INDIRECT("A4")&amp;"!"&amp;'Технический лист'!D263&amp;'Технический лист'!G21))+IF(ISBLANK(INDIRECT("A5")), 0, INDIRECT(INDIRECT("A5")&amp;"!"&amp;'Технический лист'!D263&amp;'Технический лист'!G21))+IF(ISBLANK(INDIRECT("A6")), 0, INDIRECT(INDIRECT("A6")&amp;"!"&amp;'Технический лист'!D263&amp;'Технический лист'!G21))+IF(ISBLANK(INDIRECT("A7")), 0, INDIRECT(INDIRECT("A7")&amp;"!"&amp;'Технический лист'!D263&amp;'Технический лист'!G21))+IF(ISBLANK(INDIRECT("A8")), 0, INDIRECT(INDIRECT("A8")&amp;"!"&amp;'Технический лист'!D263&amp;'Технический лист'!G21))+IF(ISBLANK(INDIRECT("A9")), 0, INDIRECT(INDIRECT("A9")&amp;"!"&amp;'Технический лист'!D263&amp;'Технический лист'!G21))+IF(ISBLANK(INDIRECT("A10")), 0, INDIRECT(INDIRECT("A10")&amp;"!"&amp;'Технический лист'!D263&amp;'Технический лист'!G21))+IF(ISBLANK(INDIRECT("A11")), 0, INDIRECT(INDIRECT("A11")&amp;"!"&amp;'Технический лист'!D263&amp;'Технический лист'!G21))+IF(ISBLANK(INDIRECT("A12")), 0, INDIRECT(INDIRECT("A12")&amp;"!"&amp;'Технический лист'!D263&amp;'Технический лист'!G21))</f>
        <v>0</v>
      </c>
      <c r="E30" s="51">
        <f>IF(ISBLANK(INDIRECT("A3")), 0, INDIRECT(INDIRECT("A3")&amp;"!"&amp;'Технический лист'!E263&amp;'Технический лист'!H21))+IF(ISBLANK(INDIRECT("A4")), 0, INDIRECT(INDIRECT("A4")&amp;"!"&amp;'Технический лист'!E263&amp;'Технический лист'!H21))+IF(ISBLANK(INDIRECT("A5")), 0, INDIRECT(INDIRECT("A5")&amp;"!"&amp;'Технический лист'!E263&amp;'Технический лист'!H21))+IF(ISBLANK(INDIRECT("A6")), 0, INDIRECT(INDIRECT("A6")&amp;"!"&amp;'Технический лист'!E263&amp;'Технический лист'!H21))+IF(ISBLANK(INDIRECT("A7")), 0, INDIRECT(INDIRECT("A7")&amp;"!"&amp;'Технический лист'!E263&amp;'Технический лист'!H21))+IF(ISBLANK(INDIRECT("A8")), 0, INDIRECT(INDIRECT("A8")&amp;"!"&amp;'Технический лист'!E263&amp;'Технический лист'!H21))+IF(ISBLANK(INDIRECT("A9")), 0, INDIRECT(INDIRECT("A9")&amp;"!"&amp;'Технический лист'!E263&amp;'Технический лист'!H21))+IF(ISBLANK(INDIRECT("A10")), 0, INDIRECT(INDIRECT("A10")&amp;"!"&amp;'Технический лист'!E263&amp;'Технический лист'!H21))+IF(ISBLANK(INDIRECT("A11")), 0, INDIRECT(INDIRECT("A11")&amp;"!"&amp;'Технический лист'!E263&amp;'Технический лист'!H21))+IF(ISBLANK(INDIRECT("A12")), 0, INDIRECT(INDIRECT("A12")&amp;"!"&amp;'Технический лист'!E263&amp;'Технический лист'!H21))</f>
        <v>0</v>
      </c>
      <c r="F30" s="51">
        <f>IF(ISBLANK(INDIRECT("A3")), 0, INDIRECT(INDIRECT("A3")&amp;"!"&amp;'Технический лист'!F263&amp;'Технический лист'!I21))+IF(ISBLANK(INDIRECT("A4")), 0, INDIRECT(INDIRECT("A4")&amp;"!"&amp;'Технический лист'!F263&amp;'Технический лист'!I21))+IF(ISBLANK(INDIRECT("A5")), 0, INDIRECT(INDIRECT("A5")&amp;"!"&amp;'Технический лист'!F263&amp;'Технический лист'!I21))+IF(ISBLANK(INDIRECT("A6")), 0, INDIRECT(INDIRECT("A6")&amp;"!"&amp;'Технический лист'!F263&amp;'Технический лист'!I21))+IF(ISBLANK(INDIRECT("A7")), 0, INDIRECT(INDIRECT("A7")&amp;"!"&amp;'Технический лист'!F263&amp;'Технический лист'!I21))+IF(ISBLANK(INDIRECT("A8")), 0, INDIRECT(INDIRECT("A8")&amp;"!"&amp;'Технический лист'!F263&amp;'Технический лист'!I21))+IF(ISBLANK(INDIRECT("A9")), 0, INDIRECT(INDIRECT("A9")&amp;"!"&amp;'Технический лист'!F263&amp;'Технический лист'!I21))+IF(ISBLANK(INDIRECT("A10")), 0, INDIRECT(INDIRECT("A10")&amp;"!"&amp;'Технический лист'!F263&amp;'Технический лист'!I21))+IF(ISBLANK(INDIRECT("A11")), 0, INDIRECT(INDIRECT("A11")&amp;"!"&amp;'Технический лист'!F263&amp;'Технический лист'!I21))+IF(ISBLANK(INDIRECT("A12")), 0, INDIRECT(INDIRECT("A12")&amp;"!"&amp;'Технический лист'!F263&amp;'Технический лист'!I21))</f>
        <v>0</v>
      </c>
      <c r="G30" s="51">
        <f>IF(ISBLANK(INDIRECT("A3")), 0, INDIRECT(INDIRECT("A3")&amp;"!"&amp;'Технический лист'!G263&amp;'Технический лист'!J21))+IF(ISBLANK(INDIRECT("A4")), 0, INDIRECT(INDIRECT("A4")&amp;"!"&amp;'Технический лист'!G263&amp;'Технический лист'!J21))+IF(ISBLANK(INDIRECT("A5")), 0, INDIRECT(INDIRECT("A5")&amp;"!"&amp;'Технический лист'!G263&amp;'Технический лист'!J21))+IF(ISBLANK(INDIRECT("A6")), 0, INDIRECT(INDIRECT("A6")&amp;"!"&amp;'Технический лист'!G263&amp;'Технический лист'!J21))+IF(ISBLANK(INDIRECT("A7")), 0, INDIRECT(INDIRECT("A7")&amp;"!"&amp;'Технический лист'!G263&amp;'Технический лист'!J21))+IF(ISBLANK(INDIRECT("A8")), 0, INDIRECT(INDIRECT("A8")&amp;"!"&amp;'Технический лист'!G263&amp;'Технический лист'!J21))+IF(ISBLANK(INDIRECT("A9")), 0, INDIRECT(INDIRECT("A9")&amp;"!"&amp;'Технический лист'!G263&amp;'Технический лист'!J21))+IF(ISBLANK(INDIRECT("A10")), 0, INDIRECT(INDIRECT("A10")&amp;"!"&amp;'Технический лист'!G263&amp;'Технический лист'!J21))+IF(ISBLANK(INDIRECT("A11")), 0, INDIRECT(INDIRECT("A11")&amp;"!"&amp;'Технический лист'!G263&amp;'Технический лист'!J21))+IF(ISBLANK(INDIRECT("A12")), 0, INDIRECT(INDIRECT("A12")&amp;"!"&amp;'Технический лист'!G263&amp;'Технический лист'!J21))</f>
        <v>0</v>
      </c>
      <c r="H30" s="51">
        <f>IF(ISBLANK(INDIRECT("A3")), 0, INDIRECT(INDIRECT("A3")&amp;"!"&amp;'Технический лист'!H263&amp;'Технический лист'!K21))+IF(ISBLANK(INDIRECT("A4")), 0, INDIRECT(INDIRECT("A4")&amp;"!"&amp;'Технический лист'!H263&amp;'Технический лист'!K21))+IF(ISBLANK(INDIRECT("A5")), 0, INDIRECT(INDIRECT("A5")&amp;"!"&amp;'Технический лист'!H263&amp;'Технический лист'!K21))+IF(ISBLANK(INDIRECT("A6")), 0, INDIRECT(INDIRECT("A6")&amp;"!"&amp;'Технический лист'!H263&amp;'Технический лист'!K21))+IF(ISBLANK(INDIRECT("A7")), 0, INDIRECT(INDIRECT("A7")&amp;"!"&amp;'Технический лист'!H263&amp;'Технический лист'!K21))+IF(ISBLANK(INDIRECT("A8")), 0, INDIRECT(INDIRECT("A8")&amp;"!"&amp;'Технический лист'!H263&amp;'Технический лист'!K21))+IF(ISBLANK(INDIRECT("A9")), 0, INDIRECT(INDIRECT("A9")&amp;"!"&amp;'Технический лист'!H263&amp;'Технический лист'!K21))+IF(ISBLANK(INDIRECT("A10")), 0, INDIRECT(INDIRECT("A10")&amp;"!"&amp;'Технический лист'!H263&amp;'Технический лист'!K21))+IF(ISBLANK(INDIRECT("A11")), 0, INDIRECT(INDIRECT("A11")&amp;"!"&amp;'Технический лист'!H263&amp;'Технический лист'!K21))+IF(ISBLANK(INDIRECT("A12")), 0, INDIRECT(INDIRECT("A12")&amp;"!"&amp;'Технический лист'!H263&amp;'Технический лист'!K21))</f>
        <v>0</v>
      </c>
      <c r="I30" s="51">
        <f>IF(ISBLANK(INDIRECT("A3")), 0, INDIRECT(INDIRECT("A3")&amp;"!"&amp;'Технический лист'!I263&amp;'Технический лист'!L21))+IF(ISBLANK(INDIRECT("A4")), 0, INDIRECT(INDIRECT("A4")&amp;"!"&amp;'Технический лист'!I263&amp;'Технический лист'!L21))+IF(ISBLANK(INDIRECT("A5")), 0, INDIRECT(INDIRECT("A5")&amp;"!"&amp;'Технический лист'!I263&amp;'Технический лист'!L21))+IF(ISBLANK(INDIRECT("A6")), 0, INDIRECT(INDIRECT("A6")&amp;"!"&amp;'Технический лист'!I263&amp;'Технический лист'!L21))+IF(ISBLANK(INDIRECT("A7")), 0, INDIRECT(INDIRECT("A7")&amp;"!"&amp;'Технический лист'!I263&amp;'Технический лист'!L21))+IF(ISBLANK(INDIRECT("A8")), 0, INDIRECT(INDIRECT("A8")&amp;"!"&amp;'Технический лист'!I263&amp;'Технический лист'!L21))+IF(ISBLANK(INDIRECT("A9")), 0, INDIRECT(INDIRECT("A9")&amp;"!"&amp;'Технический лист'!I263&amp;'Технический лист'!L21))+IF(ISBLANK(INDIRECT("A10")), 0, INDIRECT(INDIRECT("A10")&amp;"!"&amp;'Технический лист'!I263&amp;'Технический лист'!L21))+IF(ISBLANK(INDIRECT("A11")), 0, INDIRECT(INDIRECT("A11")&amp;"!"&amp;'Технический лист'!I263&amp;'Технический лист'!L21))+IF(ISBLANK(INDIRECT("A12")), 0, INDIRECT(INDIRECT("A12")&amp;"!"&amp;'Технический лист'!I263&amp;'Технический лист'!L21))</f>
        <v>0</v>
      </c>
      <c r="J30" s="51">
        <f>IF(ISBLANK(INDIRECT("A3")), 0, INDIRECT(INDIRECT("A3")&amp;"!"&amp;'Технический лист'!J263&amp;'Технический лист'!M21))+IF(ISBLANK(INDIRECT("A4")), 0, INDIRECT(INDIRECT("A4")&amp;"!"&amp;'Технический лист'!J263&amp;'Технический лист'!M21))+IF(ISBLANK(INDIRECT("A5")), 0, INDIRECT(INDIRECT("A5")&amp;"!"&amp;'Технический лист'!J263&amp;'Технический лист'!M21))+IF(ISBLANK(INDIRECT("A6")), 0, INDIRECT(INDIRECT("A6")&amp;"!"&amp;'Технический лист'!J263&amp;'Технический лист'!M21))+IF(ISBLANK(INDIRECT("A7")), 0, INDIRECT(INDIRECT("A7")&amp;"!"&amp;'Технический лист'!J263&amp;'Технический лист'!M21))+IF(ISBLANK(INDIRECT("A8")), 0, INDIRECT(INDIRECT("A8")&amp;"!"&amp;'Технический лист'!J263&amp;'Технический лист'!M21))+IF(ISBLANK(INDIRECT("A9")), 0, INDIRECT(INDIRECT("A9")&amp;"!"&amp;'Технический лист'!J263&amp;'Технический лист'!M21))+IF(ISBLANK(INDIRECT("A10")), 0, INDIRECT(INDIRECT("A10")&amp;"!"&amp;'Технический лист'!J263&amp;'Технический лист'!M21))+IF(ISBLANK(INDIRECT("A11")), 0, INDIRECT(INDIRECT("A11")&amp;"!"&amp;'Технический лист'!J263&amp;'Технический лист'!M21))+IF(ISBLANK(INDIRECT("A12")), 0, INDIRECT(INDIRECT("A12")&amp;"!"&amp;'Технический лист'!J263&amp;'Технический лист'!M21))</f>
        <v>0</v>
      </c>
      <c r="K30" s="51">
        <f>IF(ISBLANK(INDIRECT("A3")), 0, INDIRECT(INDIRECT("A3")&amp;"!"&amp;'Технический лист'!K263&amp;'Технический лист'!N21))+IF(ISBLANK(INDIRECT("A4")), 0, INDIRECT(INDIRECT("A4")&amp;"!"&amp;'Технический лист'!K263&amp;'Технический лист'!N21))+IF(ISBLANK(INDIRECT("A5")), 0, INDIRECT(INDIRECT("A5")&amp;"!"&amp;'Технический лист'!K263&amp;'Технический лист'!N21))+IF(ISBLANK(INDIRECT("A6")), 0, INDIRECT(INDIRECT("A6")&amp;"!"&amp;'Технический лист'!K263&amp;'Технический лист'!N21))+IF(ISBLANK(INDIRECT("A7")), 0, INDIRECT(INDIRECT("A7")&amp;"!"&amp;'Технический лист'!K263&amp;'Технический лист'!N21))+IF(ISBLANK(INDIRECT("A8")), 0, INDIRECT(INDIRECT("A8")&amp;"!"&amp;'Технический лист'!K263&amp;'Технический лист'!N21))+IF(ISBLANK(INDIRECT("A9")), 0, INDIRECT(INDIRECT("A9")&amp;"!"&amp;'Технический лист'!K263&amp;'Технический лист'!N21))+IF(ISBLANK(INDIRECT("A10")), 0, INDIRECT(INDIRECT("A10")&amp;"!"&amp;'Технический лист'!K263&amp;'Технический лист'!N21))+IF(ISBLANK(INDIRECT("A11")), 0, INDIRECT(INDIRECT("A11")&amp;"!"&amp;'Технический лист'!K263&amp;'Технический лист'!N21))+IF(ISBLANK(INDIRECT("A12")), 0, INDIRECT(INDIRECT("A12")&amp;"!"&amp;'Технический лист'!K263&amp;'Технический лист'!N21))</f>
        <v>0</v>
      </c>
      <c r="L30" s="51">
        <f>IF(ISBLANK(INDIRECT("A3")), 0, INDIRECT(INDIRECT("A3")&amp;"!"&amp;'Технический лист'!L263&amp;'Технический лист'!O21))+IF(ISBLANK(INDIRECT("A4")), 0, INDIRECT(INDIRECT("A4")&amp;"!"&amp;'Технический лист'!L263&amp;'Технический лист'!O21))+IF(ISBLANK(INDIRECT("A5")), 0, INDIRECT(INDIRECT("A5")&amp;"!"&amp;'Технический лист'!L263&amp;'Технический лист'!O21))+IF(ISBLANK(INDIRECT("A6")), 0, INDIRECT(INDIRECT("A6")&amp;"!"&amp;'Технический лист'!L263&amp;'Технический лист'!O21))+IF(ISBLANK(INDIRECT("A7")), 0, INDIRECT(INDIRECT("A7")&amp;"!"&amp;'Технический лист'!L263&amp;'Технический лист'!O21))+IF(ISBLANK(INDIRECT("A8")), 0, INDIRECT(INDIRECT("A8")&amp;"!"&amp;'Технический лист'!L263&amp;'Технический лист'!O21))+IF(ISBLANK(INDIRECT("A9")), 0, INDIRECT(INDIRECT("A9")&amp;"!"&amp;'Технический лист'!L263&amp;'Технический лист'!O21))+IF(ISBLANK(INDIRECT("A10")), 0, INDIRECT(INDIRECT("A10")&amp;"!"&amp;'Технический лист'!L263&amp;'Технический лист'!O21))+IF(ISBLANK(INDIRECT("A11")), 0, INDIRECT(INDIRECT("A11")&amp;"!"&amp;'Технический лист'!L263&amp;'Технический лист'!O21))+IF(ISBLANK(INDIRECT("A12")), 0, INDIRECT(INDIRECT("A12")&amp;"!"&amp;'Технический лист'!L263&amp;'Технический лист'!O21))</f>
        <v>0</v>
      </c>
      <c r="M30" s="53">
        <f>IF(ISBLANK(INDIRECT("A3")), 0, INDIRECT(INDIRECT("A3")&amp;"!"&amp;'Технический лист'!M263&amp;'Технический лист'!P21))+IF(ISBLANK(INDIRECT("A4")), 0, INDIRECT(INDIRECT("A4")&amp;"!"&amp;'Технический лист'!M263&amp;'Технический лист'!P21))+IF(ISBLANK(INDIRECT("A5")), 0, INDIRECT(INDIRECT("A5")&amp;"!"&amp;'Технический лист'!M263&amp;'Технический лист'!P21))+IF(ISBLANK(INDIRECT("A6")), 0, INDIRECT(INDIRECT("A6")&amp;"!"&amp;'Технический лист'!M263&amp;'Технический лист'!P21))+IF(ISBLANK(INDIRECT("A7")), 0, INDIRECT(INDIRECT("A7")&amp;"!"&amp;'Технический лист'!M263&amp;'Технический лист'!P21))+IF(ISBLANK(INDIRECT("A8")), 0, INDIRECT(INDIRECT("A8")&amp;"!"&amp;'Технический лист'!M263&amp;'Технический лист'!P21))+IF(ISBLANK(INDIRECT("A9")), 0, INDIRECT(INDIRECT("A9")&amp;"!"&amp;'Технический лист'!M263&amp;'Технический лист'!P21))+IF(ISBLANK(INDIRECT("A10")), 0, INDIRECT(INDIRECT("A10")&amp;"!"&amp;'Технический лист'!M263&amp;'Технический лист'!P21))+IF(ISBLANK(INDIRECT("A11")), 0, INDIRECT(INDIRECT("A11")&amp;"!"&amp;'Технический лист'!M263&amp;'Технический лист'!P21))+IF(ISBLANK(INDIRECT("A12")), 0, INDIRECT(INDIRECT("A12")&amp;"!"&amp;'Технический лист'!M263&amp;'Технический лист'!P21))</f>
        <v>0</v>
      </c>
    </row>
    <row r="31">
      <c r="A31" s="66" t="str">
        <f>IFERROR(__xludf.DUMMYFUNCTION("""COMPUTED_VALUE"""),"Обучение в компании")</f>
        <v>Обучение в компании</v>
      </c>
      <c r="B31" s="51">
        <f>IF(ISBLANK(INDIRECT("A3")), 0, INDIRECT(INDIRECT("A3")&amp;"!"&amp;'Технический лист'!B264&amp;'Технический лист'!E22))+IF(ISBLANK(INDIRECT("A4")), 0, INDIRECT(INDIRECT("A4")&amp;"!"&amp;'Технический лист'!B264&amp;'Технический лист'!E22))+IF(ISBLANK(INDIRECT("A5")), 0, INDIRECT(INDIRECT("A5")&amp;"!"&amp;'Технический лист'!B264&amp;'Технический лист'!E22))+IF(ISBLANK(INDIRECT("A6")), 0, INDIRECT(INDIRECT("A6")&amp;"!"&amp;'Технический лист'!B264&amp;'Технический лист'!E22))+IF(ISBLANK(INDIRECT("A7")), 0, INDIRECT(INDIRECT("A7")&amp;"!"&amp;'Технический лист'!B264&amp;'Технический лист'!E22))+IF(ISBLANK(INDIRECT("A8")), 0, INDIRECT(INDIRECT("A8")&amp;"!"&amp;'Технический лист'!B264&amp;'Технический лист'!E22))+IF(ISBLANK(INDIRECT("A9")), 0, INDIRECT(INDIRECT("A9")&amp;"!"&amp;'Технический лист'!B264&amp;'Технический лист'!E22))+IF(ISBLANK(INDIRECT("A10")), 0, INDIRECT(INDIRECT("A10")&amp;"!"&amp;'Технический лист'!B264&amp;'Технический лист'!E22))+IF(ISBLANK(INDIRECT("A11")), 0, INDIRECT(INDIRECT("A11")&amp;"!"&amp;'Технический лист'!B264&amp;'Технический лист'!E22))+IF(ISBLANK(INDIRECT("A12")), 0, INDIRECT(INDIRECT("A12")&amp;"!"&amp;'Технический лист'!B264&amp;'Технический лист'!E22))</f>
        <v>0</v>
      </c>
      <c r="C31" s="51">
        <f>IF(ISBLANK(INDIRECT("A3")), 0, INDIRECT(INDIRECT("A3")&amp;"!"&amp;'Технический лист'!C264&amp;'Технический лист'!F22))+IF(ISBLANK(INDIRECT("A4")), 0, INDIRECT(INDIRECT("A4")&amp;"!"&amp;'Технический лист'!C264&amp;'Технический лист'!F22))+IF(ISBLANK(INDIRECT("A5")), 0, INDIRECT(INDIRECT("A5")&amp;"!"&amp;'Технический лист'!C264&amp;'Технический лист'!F22))+IF(ISBLANK(INDIRECT("A6")), 0, INDIRECT(INDIRECT("A6")&amp;"!"&amp;'Технический лист'!C264&amp;'Технический лист'!F22))+IF(ISBLANK(INDIRECT("A7")), 0, INDIRECT(INDIRECT("A7")&amp;"!"&amp;'Технический лист'!C264&amp;'Технический лист'!F22))+IF(ISBLANK(INDIRECT("A8")), 0, INDIRECT(INDIRECT("A8")&amp;"!"&amp;'Технический лист'!C264&amp;'Технический лист'!F22))+IF(ISBLANK(INDIRECT("A9")), 0, INDIRECT(INDIRECT("A9")&amp;"!"&amp;'Технический лист'!C264&amp;'Технический лист'!F22))+IF(ISBLANK(INDIRECT("A10")), 0, INDIRECT(INDIRECT("A10")&amp;"!"&amp;'Технический лист'!C264&amp;'Технический лист'!F22))+IF(ISBLANK(INDIRECT("A11")), 0, INDIRECT(INDIRECT("A11")&amp;"!"&amp;'Технический лист'!C264&amp;'Технический лист'!F22))+IF(ISBLANK(INDIRECT("A12")), 0, INDIRECT(INDIRECT("A12")&amp;"!"&amp;'Технический лист'!C264&amp;'Технический лист'!F22))</f>
        <v>0</v>
      </c>
      <c r="D31" s="51">
        <f>IF(ISBLANK(INDIRECT("A3")), 0, INDIRECT(INDIRECT("A3")&amp;"!"&amp;'Технический лист'!D264&amp;'Технический лист'!G22))+IF(ISBLANK(INDIRECT("A4")), 0, INDIRECT(INDIRECT("A4")&amp;"!"&amp;'Технический лист'!D264&amp;'Технический лист'!G22))+IF(ISBLANK(INDIRECT("A5")), 0, INDIRECT(INDIRECT("A5")&amp;"!"&amp;'Технический лист'!D264&amp;'Технический лист'!G22))+IF(ISBLANK(INDIRECT("A6")), 0, INDIRECT(INDIRECT("A6")&amp;"!"&amp;'Технический лист'!D264&amp;'Технический лист'!G22))+IF(ISBLANK(INDIRECT("A7")), 0, INDIRECT(INDIRECT("A7")&amp;"!"&amp;'Технический лист'!D264&amp;'Технический лист'!G22))+IF(ISBLANK(INDIRECT("A8")), 0, INDIRECT(INDIRECT("A8")&amp;"!"&amp;'Технический лист'!D264&amp;'Технический лист'!G22))+IF(ISBLANK(INDIRECT("A9")), 0, INDIRECT(INDIRECT("A9")&amp;"!"&amp;'Технический лист'!D264&amp;'Технический лист'!G22))+IF(ISBLANK(INDIRECT("A10")), 0, INDIRECT(INDIRECT("A10")&amp;"!"&amp;'Технический лист'!D264&amp;'Технический лист'!G22))+IF(ISBLANK(INDIRECT("A11")), 0, INDIRECT(INDIRECT("A11")&amp;"!"&amp;'Технический лист'!D264&amp;'Технический лист'!G22))+IF(ISBLANK(INDIRECT("A12")), 0, INDIRECT(INDIRECT("A12")&amp;"!"&amp;'Технический лист'!D264&amp;'Технический лист'!G22))</f>
        <v>0</v>
      </c>
      <c r="E31" s="51">
        <f>IF(ISBLANK(INDIRECT("A3")), 0, INDIRECT(INDIRECT("A3")&amp;"!"&amp;'Технический лист'!E264&amp;'Технический лист'!H22))+IF(ISBLANK(INDIRECT("A4")), 0, INDIRECT(INDIRECT("A4")&amp;"!"&amp;'Технический лист'!E264&amp;'Технический лист'!H22))+IF(ISBLANK(INDIRECT("A5")), 0, INDIRECT(INDIRECT("A5")&amp;"!"&amp;'Технический лист'!E264&amp;'Технический лист'!H22))+IF(ISBLANK(INDIRECT("A6")), 0, INDIRECT(INDIRECT("A6")&amp;"!"&amp;'Технический лист'!E264&amp;'Технический лист'!H22))+IF(ISBLANK(INDIRECT("A7")), 0, INDIRECT(INDIRECT("A7")&amp;"!"&amp;'Технический лист'!E264&amp;'Технический лист'!H22))+IF(ISBLANK(INDIRECT("A8")), 0, INDIRECT(INDIRECT("A8")&amp;"!"&amp;'Технический лист'!E264&amp;'Технический лист'!H22))+IF(ISBLANK(INDIRECT("A9")), 0, INDIRECT(INDIRECT("A9")&amp;"!"&amp;'Технический лист'!E264&amp;'Технический лист'!H22))+IF(ISBLANK(INDIRECT("A10")), 0, INDIRECT(INDIRECT("A10")&amp;"!"&amp;'Технический лист'!E264&amp;'Технический лист'!H22))+IF(ISBLANK(INDIRECT("A11")), 0, INDIRECT(INDIRECT("A11")&amp;"!"&amp;'Технический лист'!E264&amp;'Технический лист'!H22))+IF(ISBLANK(INDIRECT("A12")), 0, INDIRECT(INDIRECT("A12")&amp;"!"&amp;'Технический лист'!E264&amp;'Технический лист'!H22))</f>
        <v>0</v>
      </c>
      <c r="F31" s="51">
        <f>IF(ISBLANK(INDIRECT("A3")), 0, INDIRECT(INDIRECT("A3")&amp;"!"&amp;'Технический лист'!F264&amp;'Технический лист'!I22))+IF(ISBLANK(INDIRECT("A4")), 0, INDIRECT(INDIRECT("A4")&amp;"!"&amp;'Технический лист'!F264&amp;'Технический лист'!I22))+IF(ISBLANK(INDIRECT("A5")), 0, INDIRECT(INDIRECT("A5")&amp;"!"&amp;'Технический лист'!F264&amp;'Технический лист'!I22))+IF(ISBLANK(INDIRECT("A6")), 0, INDIRECT(INDIRECT("A6")&amp;"!"&amp;'Технический лист'!F264&amp;'Технический лист'!I22))+IF(ISBLANK(INDIRECT("A7")), 0, INDIRECT(INDIRECT("A7")&amp;"!"&amp;'Технический лист'!F264&amp;'Технический лист'!I22))+IF(ISBLANK(INDIRECT("A8")), 0, INDIRECT(INDIRECT("A8")&amp;"!"&amp;'Технический лист'!F264&amp;'Технический лист'!I22))+IF(ISBLANK(INDIRECT("A9")), 0, INDIRECT(INDIRECT("A9")&amp;"!"&amp;'Технический лист'!F264&amp;'Технический лист'!I22))+IF(ISBLANK(INDIRECT("A10")), 0, INDIRECT(INDIRECT("A10")&amp;"!"&amp;'Технический лист'!F264&amp;'Технический лист'!I22))+IF(ISBLANK(INDIRECT("A11")), 0, INDIRECT(INDIRECT("A11")&amp;"!"&amp;'Технический лист'!F264&amp;'Технический лист'!I22))+IF(ISBLANK(INDIRECT("A12")), 0, INDIRECT(INDIRECT("A12")&amp;"!"&amp;'Технический лист'!F264&amp;'Технический лист'!I22))</f>
        <v>0</v>
      </c>
      <c r="G31" s="51">
        <f>IF(ISBLANK(INDIRECT("A3")), 0, INDIRECT(INDIRECT("A3")&amp;"!"&amp;'Технический лист'!G264&amp;'Технический лист'!J22))+IF(ISBLANK(INDIRECT("A4")), 0, INDIRECT(INDIRECT("A4")&amp;"!"&amp;'Технический лист'!G264&amp;'Технический лист'!J22))+IF(ISBLANK(INDIRECT("A5")), 0, INDIRECT(INDIRECT("A5")&amp;"!"&amp;'Технический лист'!G264&amp;'Технический лист'!J22))+IF(ISBLANK(INDIRECT("A6")), 0, INDIRECT(INDIRECT("A6")&amp;"!"&amp;'Технический лист'!G264&amp;'Технический лист'!J22))+IF(ISBLANK(INDIRECT("A7")), 0, INDIRECT(INDIRECT("A7")&amp;"!"&amp;'Технический лист'!G264&amp;'Технический лист'!J22))+IF(ISBLANK(INDIRECT("A8")), 0, INDIRECT(INDIRECT("A8")&amp;"!"&amp;'Технический лист'!G264&amp;'Технический лист'!J22))+IF(ISBLANK(INDIRECT("A9")), 0, INDIRECT(INDIRECT("A9")&amp;"!"&amp;'Технический лист'!G264&amp;'Технический лист'!J22))+IF(ISBLANK(INDIRECT("A10")), 0, INDIRECT(INDIRECT("A10")&amp;"!"&amp;'Технический лист'!G264&amp;'Технический лист'!J22))+IF(ISBLANK(INDIRECT("A11")), 0, INDIRECT(INDIRECT("A11")&amp;"!"&amp;'Технический лист'!G264&amp;'Технический лист'!J22))+IF(ISBLANK(INDIRECT("A12")), 0, INDIRECT(INDIRECT("A12")&amp;"!"&amp;'Технический лист'!G264&amp;'Технический лист'!J22))</f>
        <v>0</v>
      </c>
      <c r="H31" s="51">
        <f>IF(ISBLANK(INDIRECT("A3")), 0, INDIRECT(INDIRECT("A3")&amp;"!"&amp;'Технический лист'!H264&amp;'Технический лист'!K22))+IF(ISBLANK(INDIRECT("A4")), 0, INDIRECT(INDIRECT("A4")&amp;"!"&amp;'Технический лист'!H264&amp;'Технический лист'!K22))+IF(ISBLANK(INDIRECT("A5")), 0, INDIRECT(INDIRECT("A5")&amp;"!"&amp;'Технический лист'!H264&amp;'Технический лист'!K22))+IF(ISBLANK(INDIRECT("A6")), 0, INDIRECT(INDIRECT("A6")&amp;"!"&amp;'Технический лист'!H264&amp;'Технический лист'!K22))+IF(ISBLANK(INDIRECT("A7")), 0, INDIRECT(INDIRECT("A7")&amp;"!"&amp;'Технический лист'!H264&amp;'Технический лист'!K22))+IF(ISBLANK(INDIRECT("A8")), 0, INDIRECT(INDIRECT("A8")&amp;"!"&amp;'Технический лист'!H264&amp;'Технический лист'!K22))+IF(ISBLANK(INDIRECT("A9")), 0, INDIRECT(INDIRECT("A9")&amp;"!"&amp;'Технический лист'!H264&amp;'Технический лист'!K22))+IF(ISBLANK(INDIRECT("A10")), 0, INDIRECT(INDIRECT("A10")&amp;"!"&amp;'Технический лист'!H264&amp;'Технический лист'!K22))+IF(ISBLANK(INDIRECT("A11")), 0, INDIRECT(INDIRECT("A11")&amp;"!"&amp;'Технический лист'!H264&amp;'Технический лист'!K22))+IF(ISBLANK(INDIRECT("A12")), 0, INDIRECT(INDIRECT("A12")&amp;"!"&amp;'Технический лист'!H264&amp;'Технический лист'!K22))</f>
        <v>0</v>
      </c>
      <c r="I31" s="51">
        <f>IF(ISBLANK(INDIRECT("A3")), 0, INDIRECT(INDIRECT("A3")&amp;"!"&amp;'Технический лист'!I264&amp;'Технический лист'!L22))+IF(ISBLANK(INDIRECT("A4")), 0, INDIRECT(INDIRECT("A4")&amp;"!"&amp;'Технический лист'!I264&amp;'Технический лист'!L22))+IF(ISBLANK(INDIRECT("A5")), 0, INDIRECT(INDIRECT("A5")&amp;"!"&amp;'Технический лист'!I264&amp;'Технический лист'!L22))+IF(ISBLANK(INDIRECT("A6")), 0, INDIRECT(INDIRECT("A6")&amp;"!"&amp;'Технический лист'!I264&amp;'Технический лист'!L22))+IF(ISBLANK(INDIRECT("A7")), 0, INDIRECT(INDIRECT("A7")&amp;"!"&amp;'Технический лист'!I264&amp;'Технический лист'!L22))+IF(ISBLANK(INDIRECT("A8")), 0, INDIRECT(INDIRECT("A8")&amp;"!"&amp;'Технический лист'!I264&amp;'Технический лист'!L22))+IF(ISBLANK(INDIRECT("A9")), 0, INDIRECT(INDIRECT("A9")&amp;"!"&amp;'Технический лист'!I264&amp;'Технический лист'!L22))+IF(ISBLANK(INDIRECT("A10")), 0, INDIRECT(INDIRECT("A10")&amp;"!"&amp;'Технический лист'!I264&amp;'Технический лист'!L22))+IF(ISBLANK(INDIRECT("A11")), 0, INDIRECT(INDIRECT("A11")&amp;"!"&amp;'Технический лист'!I264&amp;'Технический лист'!L22))+IF(ISBLANK(INDIRECT("A12")), 0, INDIRECT(INDIRECT("A12")&amp;"!"&amp;'Технический лист'!I264&amp;'Технический лист'!L22))</f>
        <v>0</v>
      </c>
      <c r="J31" s="51">
        <f>IF(ISBLANK(INDIRECT("A3")), 0, INDIRECT(INDIRECT("A3")&amp;"!"&amp;'Технический лист'!J264&amp;'Технический лист'!M22))+IF(ISBLANK(INDIRECT("A4")), 0, INDIRECT(INDIRECT("A4")&amp;"!"&amp;'Технический лист'!J264&amp;'Технический лист'!M22))+IF(ISBLANK(INDIRECT("A5")), 0, INDIRECT(INDIRECT("A5")&amp;"!"&amp;'Технический лист'!J264&amp;'Технический лист'!M22))+IF(ISBLANK(INDIRECT("A6")), 0, INDIRECT(INDIRECT("A6")&amp;"!"&amp;'Технический лист'!J264&amp;'Технический лист'!M22))+IF(ISBLANK(INDIRECT("A7")), 0, INDIRECT(INDIRECT("A7")&amp;"!"&amp;'Технический лист'!J264&amp;'Технический лист'!M22))+IF(ISBLANK(INDIRECT("A8")), 0, INDIRECT(INDIRECT("A8")&amp;"!"&amp;'Технический лист'!J264&amp;'Технический лист'!M22))+IF(ISBLANK(INDIRECT("A9")), 0, INDIRECT(INDIRECT("A9")&amp;"!"&amp;'Технический лист'!J264&amp;'Технический лист'!M22))+IF(ISBLANK(INDIRECT("A10")), 0, INDIRECT(INDIRECT("A10")&amp;"!"&amp;'Технический лист'!J264&amp;'Технический лист'!M22))+IF(ISBLANK(INDIRECT("A11")), 0, INDIRECT(INDIRECT("A11")&amp;"!"&amp;'Технический лист'!J264&amp;'Технический лист'!M22))+IF(ISBLANK(INDIRECT("A12")), 0, INDIRECT(INDIRECT("A12")&amp;"!"&amp;'Технический лист'!J264&amp;'Технический лист'!M22))</f>
        <v>0</v>
      </c>
      <c r="K31" s="51">
        <f>IF(ISBLANK(INDIRECT("A3")), 0, INDIRECT(INDIRECT("A3")&amp;"!"&amp;'Технический лист'!K264&amp;'Технический лист'!N22))+IF(ISBLANK(INDIRECT("A4")), 0, INDIRECT(INDIRECT("A4")&amp;"!"&amp;'Технический лист'!K264&amp;'Технический лист'!N22))+IF(ISBLANK(INDIRECT("A5")), 0, INDIRECT(INDIRECT("A5")&amp;"!"&amp;'Технический лист'!K264&amp;'Технический лист'!N22))+IF(ISBLANK(INDIRECT("A6")), 0, INDIRECT(INDIRECT("A6")&amp;"!"&amp;'Технический лист'!K264&amp;'Технический лист'!N22))+IF(ISBLANK(INDIRECT("A7")), 0, INDIRECT(INDIRECT("A7")&amp;"!"&amp;'Технический лист'!K264&amp;'Технический лист'!N22))+IF(ISBLANK(INDIRECT("A8")), 0, INDIRECT(INDIRECT("A8")&amp;"!"&amp;'Технический лист'!K264&amp;'Технический лист'!N22))+IF(ISBLANK(INDIRECT("A9")), 0, INDIRECT(INDIRECT("A9")&amp;"!"&amp;'Технический лист'!K264&amp;'Технический лист'!N22))+IF(ISBLANK(INDIRECT("A10")), 0, INDIRECT(INDIRECT("A10")&amp;"!"&amp;'Технический лист'!K264&amp;'Технический лист'!N22))+IF(ISBLANK(INDIRECT("A11")), 0, INDIRECT(INDIRECT("A11")&amp;"!"&amp;'Технический лист'!K264&amp;'Технический лист'!N22))+IF(ISBLANK(INDIRECT("A12")), 0, INDIRECT(INDIRECT("A12")&amp;"!"&amp;'Технический лист'!K264&amp;'Технический лист'!N22))</f>
        <v>0</v>
      </c>
      <c r="L31" s="51">
        <f>IF(ISBLANK(INDIRECT("A3")), 0, INDIRECT(INDIRECT("A3")&amp;"!"&amp;'Технический лист'!L264&amp;'Технический лист'!O22))+IF(ISBLANK(INDIRECT("A4")), 0, INDIRECT(INDIRECT("A4")&amp;"!"&amp;'Технический лист'!L264&amp;'Технический лист'!O22))+IF(ISBLANK(INDIRECT("A5")), 0, INDIRECT(INDIRECT("A5")&amp;"!"&amp;'Технический лист'!L264&amp;'Технический лист'!O22))+IF(ISBLANK(INDIRECT("A6")), 0, INDIRECT(INDIRECT("A6")&amp;"!"&amp;'Технический лист'!L264&amp;'Технический лист'!O22))+IF(ISBLANK(INDIRECT("A7")), 0, INDIRECT(INDIRECT("A7")&amp;"!"&amp;'Технический лист'!L264&amp;'Технический лист'!O22))+IF(ISBLANK(INDIRECT("A8")), 0, INDIRECT(INDIRECT("A8")&amp;"!"&amp;'Технический лист'!L264&amp;'Технический лист'!O22))+IF(ISBLANK(INDIRECT("A9")), 0, INDIRECT(INDIRECT("A9")&amp;"!"&amp;'Технический лист'!L264&amp;'Технический лист'!O22))+IF(ISBLANK(INDIRECT("A10")), 0, INDIRECT(INDIRECT("A10")&amp;"!"&amp;'Технический лист'!L264&amp;'Технический лист'!O22))+IF(ISBLANK(INDIRECT("A11")), 0, INDIRECT(INDIRECT("A11")&amp;"!"&amp;'Технический лист'!L264&amp;'Технический лист'!O22))+IF(ISBLANK(INDIRECT("A12")), 0, INDIRECT(INDIRECT("A12")&amp;"!"&amp;'Технический лист'!L264&amp;'Технический лист'!O22))</f>
        <v>0</v>
      </c>
      <c r="M31" s="53">
        <f>IF(ISBLANK(INDIRECT("A3")), 0, INDIRECT(INDIRECT("A3")&amp;"!"&amp;'Технический лист'!M264&amp;'Технический лист'!P22))+IF(ISBLANK(INDIRECT("A4")), 0, INDIRECT(INDIRECT("A4")&amp;"!"&amp;'Технический лист'!M264&amp;'Технический лист'!P22))+IF(ISBLANK(INDIRECT("A5")), 0, INDIRECT(INDIRECT("A5")&amp;"!"&amp;'Технический лист'!M264&amp;'Технический лист'!P22))+IF(ISBLANK(INDIRECT("A6")), 0, INDIRECT(INDIRECT("A6")&amp;"!"&amp;'Технический лист'!M264&amp;'Технический лист'!P22))+IF(ISBLANK(INDIRECT("A7")), 0, INDIRECT(INDIRECT("A7")&amp;"!"&amp;'Технический лист'!M264&amp;'Технический лист'!P22))+IF(ISBLANK(INDIRECT("A8")), 0, INDIRECT(INDIRECT("A8")&amp;"!"&amp;'Технический лист'!M264&amp;'Технический лист'!P22))+IF(ISBLANK(INDIRECT("A9")), 0, INDIRECT(INDIRECT("A9")&amp;"!"&amp;'Технический лист'!M264&amp;'Технический лист'!P22))+IF(ISBLANK(INDIRECT("A10")), 0, INDIRECT(INDIRECT("A10")&amp;"!"&amp;'Технический лист'!M264&amp;'Технический лист'!P22))+IF(ISBLANK(INDIRECT("A11")), 0, INDIRECT(INDIRECT("A11")&amp;"!"&amp;'Технический лист'!M264&amp;'Технический лист'!P22))+IF(ISBLANK(INDIRECT("A12")), 0, INDIRECT(INDIRECT("A12")&amp;"!"&amp;'Технический лист'!M264&amp;'Технический лист'!P22))</f>
        <v>0</v>
      </c>
    </row>
    <row r="32">
      <c r="A32" s="66" t="str">
        <f>IFERROR(__xludf.DUMMYFUNCTION("""COMPUTED_VALUE"""),"Ремонт и обслуживание ОС")</f>
        <v>Ремонт и обслуживание ОС</v>
      </c>
      <c r="B32" s="51">
        <f>IF(ISBLANK(INDIRECT("A3")), 0, INDIRECT(INDIRECT("A3")&amp;"!"&amp;'Технический лист'!B265&amp;'Технический лист'!E23))+IF(ISBLANK(INDIRECT("A4")), 0, INDIRECT(INDIRECT("A4")&amp;"!"&amp;'Технический лист'!B265&amp;'Технический лист'!E23))+IF(ISBLANK(INDIRECT("A5")), 0, INDIRECT(INDIRECT("A5")&amp;"!"&amp;'Технический лист'!B265&amp;'Технический лист'!E23))+IF(ISBLANK(INDIRECT("A6")), 0, INDIRECT(INDIRECT("A6")&amp;"!"&amp;'Технический лист'!B265&amp;'Технический лист'!E23))+IF(ISBLANK(INDIRECT("A7")), 0, INDIRECT(INDIRECT("A7")&amp;"!"&amp;'Технический лист'!B265&amp;'Технический лист'!E23))+IF(ISBLANK(INDIRECT("A8")), 0, INDIRECT(INDIRECT("A8")&amp;"!"&amp;'Технический лист'!B265&amp;'Технический лист'!E23))+IF(ISBLANK(INDIRECT("A9")), 0, INDIRECT(INDIRECT("A9")&amp;"!"&amp;'Технический лист'!B265&amp;'Технический лист'!E23))+IF(ISBLANK(INDIRECT("A10")), 0, INDIRECT(INDIRECT("A10")&amp;"!"&amp;'Технический лист'!B265&amp;'Технический лист'!E23))+IF(ISBLANK(INDIRECT("A11")), 0, INDIRECT(INDIRECT("A11")&amp;"!"&amp;'Технический лист'!B265&amp;'Технический лист'!E23))+IF(ISBLANK(INDIRECT("A12")), 0, INDIRECT(INDIRECT("A12")&amp;"!"&amp;'Технический лист'!B265&amp;'Технический лист'!E23))</f>
        <v>0</v>
      </c>
      <c r="C32" s="51">
        <f>IF(ISBLANK(INDIRECT("A3")), 0, INDIRECT(INDIRECT("A3")&amp;"!"&amp;'Технический лист'!C265&amp;'Технический лист'!F23))+IF(ISBLANK(INDIRECT("A4")), 0, INDIRECT(INDIRECT("A4")&amp;"!"&amp;'Технический лист'!C265&amp;'Технический лист'!F23))+IF(ISBLANK(INDIRECT("A5")), 0, INDIRECT(INDIRECT("A5")&amp;"!"&amp;'Технический лист'!C265&amp;'Технический лист'!F23))+IF(ISBLANK(INDIRECT("A6")), 0, INDIRECT(INDIRECT("A6")&amp;"!"&amp;'Технический лист'!C265&amp;'Технический лист'!F23))+IF(ISBLANK(INDIRECT("A7")), 0, INDIRECT(INDIRECT("A7")&amp;"!"&amp;'Технический лист'!C265&amp;'Технический лист'!F23))+IF(ISBLANK(INDIRECT("A8")), 0, INDIRECT(INDIRECT("A8")&amp;"!"&amp;'Технический лист'!C265&amp;'Технический лист'!F23))+IF(ISBLANK(INDIRECT("A9")), 0, INDIRECT(INDIRECT("A9")&amp;"!"&amp;'Технический лист'!C265&amp;'Технический лист'!F23))+IF(ISBLANK(INDIRECT("A10")), 0, INDIRECT(INDIRECT("A10")&amp;"!"&amp;'Технический лист'!C265&amp;'Технический лист'!F23))+IF(ISBLANK(INDIRECT("A11")), 0, INDIRECT(INDIRECT("A11")&amp;"!"&amp;'Технический лист'!C265&amp;'Технический лист'!F23))+IF(ISBLANK(INDIRECT("A12")), 0, INDIRECT(INDIRECT("A12")&amp;"!"&amp;'Технический лист'!C265&amp;'Технический лист'!F23))</f>
        <v>0</v>
      </c>
      <c r="D32" s="51">
        <f>IF(ISBLANK(INDIRECT("A3")), 0, INDIRECT(INDIRECT("A3")&amp;"!"&amp;'Технический лист'!D265&amp;'Технический лист'!G23))+IF(ISBLANK(INDIRECT("A4")), 0, INDIRECT(INDIRECT("A4")&amp;"!"&amp;'Технический лист'!D265&amp;'Технический лист'!G23))+IF(ISBLANK(INDIRECT("A5")), 0, INDIRECT(INDIRECT("A5")&amp;"!"&amp;'Технический лист'!D265&amp;'Технический лист'!G23))+IF(ISBLANK(INDIRECT("A6")), 0, INDIRECT(INDIRECT("A6")&amp;"!"&amp;'Технический лист'!D265&amp;'Технический лист'!G23))+IF(ISBLANK(INDIRECT("A7")), 0, INDIRECT(INDIRECT("A7")&amp;"!"&amp;'Технический лист'!D265&amp;'Технический лист'!G23))+IF(ISBLANK(INDIRECT("A8")), 0, INDIRECT(INDIRECT("A8")&amp;"!"&amp;'Технический лист'!D265&amp;'Технический лист'!G23))+IF(ISBLANK(INDIRECT("A9")), 0, INDIRECT(INDIRECT("A9")&amp;"!"&amp;'Технический лист'!D265&amp;'Технический лист'!G23))+IF(ISBLANK(INDIRECT("A10")), 0, INDIRECT(INDIRECT("A10")&amp;"!"&amp;'Технический лист'!D265&amp;'Технический лист'!G23))+IF(ISBLANK(INDIRECT("A11")), 0, INDIRECT(INDIRECT("A11")&amp;"!"&amp;'Технический лист'!D265&amp;'Технический лист'!G23))+IF(ISBLANK(INDIRECT("A12")), 0, INDIRECT(INDIRECT("A12")&amp;"!"&amp;'Технический лист'!D265&amp;'Технический лист'!G23))</f>
        <v>0</v>
      </c>
      <c r="E32" s="51">
        <f>IF(ISBLANK(INDIRECT("A3")), 0, INDIRECT(INDIRECT("A3")&amp;"!"&amp;'Технический лист'!E265&amp;'Технический лист'!H23))+IF(ISBLANK(INDIRECT("A4")), 0, INDIRECT(INDIRECT("A4")&amp;"!"&amp;'Технический лист'!E265&amp;'Технический лист'!H23))+IF(ISBLANK(INDIRECT("A5")), 0, INDIRECT(INDIRECT("A5")&amp;"!"&amp;'Технический лист'!E265&amp;'Технический лист'!H23))+IF(ISBLANK(INDIRECT("A6")), 0, INDIRECT(INDIRECT("A6")&amp;"!"&amp;'Технический лист'!E265&amp;'Технический лист'!H23))+IF(ISBLANK(INDIRECT("A7")), 0, INDIRECT(INDIRECT("A7")&amp;"!"&amp;'Технический лист'!E265&amp;'Технический лист'!H23))+IF(ISBLANK(INDIRECT("A8")), 0, INDIRECT(INDIRECT("A8")&amp;"!"&amp;'Технический лист'!E265&amp;'Технический лист'!H23))+IF(ISBLANK(INDIRECT("A9")), 0, INDIRECT(INDIRECT("A9")&amp;"!"&amp;'Технический лист'!E265&amp;'Технический лист'!H23))+IF(ISBLANK(INDIRECT("A10")), 0, INDIRECT(INDIRECT("A10")&amp;"!"&amp;'Технический лист'!E265&amp;'Технический лист'!H23))+IF(ISBLANK(INDIRECT("A11")), 0, INDIRECT(INDIRECT("A11")&amp;"!"&amp;'Технический лист'!E265&amp;'Технический лист'!H23))+IF(ISBLANK(INDIRECT("A12")), 0, INDIRECT(INDIRECT("A12")&amp;"!"&amp;'Технический лист'!E265&amp;'Технический лист'!H23))</f>
        <v>0</v>
      </c>
      <c r="F32" s="51">
        <f>IF(ISBLANK(INDIRECT("A3")), 0, INDIRECT(INDIRECT("A3")&amp;"!"&amp;'Технический лист'!F265&amp;'Технический лист'!I23))+IF(ISBLANK(INDIRECT("A4")), 0, INDIRECT(INDIRECT("A4")&amp;"!"&amp;'Технический лист'!F265&amp;'Технический лист'!I23))+IF(ISBLANK(INDIRECT("A5")), 0, INDIRECT(INDIRECT("A5")&amp;"!"&amp;'Технический лист'!F265&amp;'Технический лист'!I23))+IF(ISBLANK(INDIRECT("A6")), 0, INDIRECT(INDIRECT("A6")&amp;"!"&amp;'Технический лист'!F265&amp;'Технический лист'!I23))+IF(ISBLANK(INDIRECT("A7")), 0, INDIRECT(INDIRECT("A7")&amp;"!"&amp;'Технический лист'!F265&amp;'Технический лист'!I23))+IF(ISBLANK(INDIRECT("A8")), 0, INDIRECT(INDIRECT("A8")&amp;"!"&amp;'Технический лист'!F265&amp;'Технический лист'!I23))+IF(ISBLANK(INDIRECT("A9")), 0, INDIRECT(INDIRECT("A9")&amp;"!"&amp;'Технический лист'!F265&amp;'Технический лист'!I23))+IF(ISBLANK(INDIRECT("A10")), 0, INDIRECT(INDIRECT("A10")&amp;"!"&amp;'Технический лист'!F265&amp;'Технический лист'!I23))+IF(ISBLANK(INDIRECT("A11")), 0, INDIRECT(INDIRECT("A11")&amp;"!"&amp;'Технический лист'!F265&amp;'Технический лист'!I23))+IF(ISBLANK(INDIRECT("A12")), 0, INDIRECT(INDIRECT("A12")&amp;"!"&amp;'Технический лист'!F265&amp;'Технический лист'!I23))</f>
        <v>0</v>
      </c>
      <c r="G32" s="51">
        <f>IF(ISBLANK(INDIRECT("A3")), 0, INDIRECT(INDIRECT("A3")&amp;"!"&amp;'Технический лист'!G265&amp;'Технический лист'!J23))+IF(ISBLANK(INDIRECT("A4")), 0, INDIRECT(INDIRECT("A4")&amp;"!"&amp;'Технический лист'!G265&amp;'Технический лист'!J23))+IF(ISBLANK(INDIRECT("A5")), 0, INDIRECT(INDIRECT("A5")&amp;"!"&amp;'Технический лист'!G265&amp;'Технический лист'!J23))+IF(ISBLANK(INDIRECT("A6")), 0, INDIRECT(INDIRECT("A6")&amp;"!"&amp;'Технический лист'!G265&amp;'Технический лист'!J23))+IF(ISBLANK(INDIRECT("A7")), 0, INDIRECT(INDIRECT("A7")&amp;"!"&amp;'Технический лист'!G265&amp;'Технический лист'!J23))+IF(ISBLANK(INDIRECT("A8")), 0, INDIRECT(INDIRECT("A8")&amp;"!"&amp;'Технический лист'!G265&amp;'Технический лист'!J23))+IF(ISBLANK(INDIRECT("A9")), 0, INDIRECT(INDIRECT("A9")&amp;"!"&amp;'Технический лист'!G265&amp;'Технический лист'!J23))+IF(ISBLANK(INDIRECT("A10")), 0, INDIRECT(INDIRECT("A10")&amp;"!"&amp;'Технический лист'!G265&amp;'Технический лист'!J23))+IF(ISBLANK(INDIRECT("A11")), 0, INDIRECT(INDIRECT("A11")&amp;"!"&amp;'Технический лист'!G265&amp;'Технический лист'!J23))+IF(ISBLANK(INDIRECT("A12")), 0, INDIRECT(INDIRECT("A12")&amp;"!"&amp;'Технический лист'!G265&amp;'Технический лист'!J23))</f>
        <v>0</v>
      </c>
      <c r="H32" s="51">
        <f>IF(ISBLANK(INDIRECT("A3")), 0, INDIRECT(INDIRECT("A3")&amp;"!"&amp;'Технический лист'!H265&amp;'Технический лист'!K23))+IF(ISBLANK(INDIRECT("A4")), 0, INDIRECT(INDIRECT("A4")&amp;"!"&amp;'Технический лист'!H265&amp;'Технический лист'!K23))+IF(ISBLANK(INDIRECT("A5")), 0, INDIRECT(INDIRECT("A5")&amp;"!"&amp;'Технический лист'!H265&amp;'Технический лист'!K23))+IF(ISBLANK(INDIRECT("A6")), 0, INDIRECT(INDIRECT("A6")&amp;"!"&amp;'Технический лист'!H265&amp;'Технический лист'!K23))+IF(ISBLANK(INDIRECT("A7")), 0, INDIRECT(INDIRECT("A7")&amp;"!"&amp;'Технический лист'!H265&amp;'Технический лист'!K23))+IF(ISBLANK(INDIRECT("A8")), 0, INDIRECT(INDIRECT("A8")&amp;"!"&amp;'Технический лист'!H265&amp;'Технический лист'!K23))+IF(ISBLANK(INDIRECT("A9")), 0, INDIRECT(INDIRECT("A9")&amp;"!"&amp;'Технический лист'!H265&amp;'Технический лист'!K23))+IF(ISBLANK(INDIRECT("A10")), 0, INDIRECT(INDIRECT("A10")&amp;"!"&amp;'Технический лист'!H265&amp;'Технический лист'!K23))+IF(ISBLANK(INDIRECT("A11")), 0, INDIRECT(INDIRECT("A11")&amp;"!"&amp;'Технический лист'!H265&amp;'Технический лист'!K23))+IF(ISBLANK(INDIRECT("A12")), 0, INDIRECT(INDIRECT("A12")&amp;"!"&amp;'Технический лист'!H265&amp;'Технический лист'!K23))</f>
        <v>0</v>
      </c>
      <c r="I32" s="51">
        <f>IF(ISBLANK(INDIRECT("A3")), 0, INDIRECT(INDIRECT("A3")&amp;"!"&amp;'Технический лист'!I265&amp;'Технический лист'!L23))+IF(ISBLANK(INDIRECT("A4")), 0, INDIRECT(INDIRECT("A4")&amp;"!"&amp;'Технический лист'!I265&amp;'Технический лист'!L23))+IF(ISBLANK(INDIRECT("A5")), 0, INDIRECT(INDIRECT("A5")&amp;"!"&amp;'Технический лист'!I265&amp;'Технический лист'!L23))+IF(ISBLANK(INDIRECT("A6")), 0, INDIRECT(INDIRECT("A6")&amp;"!"&amp;'Технический лист'!I265&amp;'Технический лист'!L23))+IF(ISBLANK(INDIRECT("A7")), 0, INDIRECT(INDIRECT("A7")&amp;"!"&amp;'Технический лист'!I265&amp;'Технический лист'!L23))+IF(ISBLANK(INDIRECT("A8")), 0, INDIRECT(INDIRECT("A8")&amp;"!"&amp;'Технический лист'!I265&amp;'Технический лист'!L23))+IF(ISBLANK(INDIRECT("A9")), 0, INDIRECT(INDIRECT("A9")&amp;"!"&amp;'Технический лист'!I265&amp;'Технический лист'!L23))+IF(ISBLANK(INDIRECT("A10")), 0, INDIRECT(INDIRECT("A10")&amp;"!"&amp;'Технический лист'!I265&amp;'Технический лист'!L23))+IF(ISBLANK(INDIRECT("A11")), 0, INDIRECT(INDIRECT("A11")&amp;"!"&amp;'Технический лист'!I265&amp;'Технический лист'!L23))+IF(ISBLANK(INDIRECT("A12")), 0, INDIRECT(INDIRECT("A12")&amp;"!"&amp;'Технический лист'!I265&amp;'Технический лист'!L23))</f>
        <v>0</v>
      </c>
      <c r="J32" s="51">
        <f>IF(ISBLANK(INDIRECT("A3")), 0, INDIRECT(INDIRECT("A3")&amp;"!"&amp;'Технический лист'!J265&amp;'Технический лист'!M23))+IF(ISBLANK(INDIRECT("A4")), 0, INDIRECT(INDIRECT("A4")&amp;"!"&amp;'Технический лист'!J265&amp;'Технический лист'!M23))+IF(ISBLANK(INDIRECT("A5")), 0, INDIRECT(INDIRECT("A5")&amp;"!"&amp;'Технический лист'!J265&amp;'Технический лист'!M23))+IF(ISBLANK(INDIRECT("A6")), 0, INDIRECT(INDIRECT("A6")&amp;"!"&amp;'Технический лист'!J265&amp;'Технический лист'!M23))+IF(ISBLANK(INDIRECT("A7")), 0, INDIRECT(INDIRECT("A7")&amp;"!"&amp;'Технический лист'!J265&amp;'Технический лист'!M23))+IF(ISBLANK(INDIRECT("A8")), 0, INDIRECT(INDIRECT("A8")&amp;"!"&amp;'Технический лист'!J265&amp;'Технический лист'!M23))+IF(ISBLANK(INDIRECT("A9")), 0, INDIRECT(INDIRECT("A9")&amp;"!"&amp;'Технический лист'!J265&amp;'Технический лист'!M23))+IF(ISBLANK(INDIRECT("A10")), 0, INDIRECT(INDIRECT("A10")&amp;"!"&amp;'Технический лист'!J265&amp;'Технический лист'!M23))+IF(ISBLANK(INDIRECT("A11")), 0, INDIRECT(INDIRECT("A11")&amp;"!"&amp;'Технический лист'!J265&amp;'Технический лист'!M23))+IF(ISBLANK(INDIRECT("A12")), 0, INDIRECT(INDIRECT("A12")&amp;"!"&amp;'Технический лист'!J265&amp;'Технический лист'!M23))</f>
        <v>0</v>
      </c>
      <c r="K32" s="51">
        <f>IF(ISBLANK(INDIRECT("A3")), 0, INDIRECT(INDIRECT("A3")&amp;"!"&amp;'Технический лист'!K265&amp;'Технический лист'!N23))+IF(ISBLANK(INDIRECT("A4")), 0, INDIRECT(INDIRECT("A4")&amp;"!"&amp;'Технический лист'!K265&amp;'Технический лист'!N23))+IF(ISBLANK(INDIRECT("A5")), 0, INDIRECT(INDIRECT("A5")&amp;"!"&amp;'Технический лист'!K265&amp;'Технический лист'!N23))+IF(ISBLANK(INDIRECT("A6")), 0, INDIRECT(INDIRECT("A6")&amp;"!"&amp;'Технический лист'!K265&amp;'Технический лист'!N23))+IF(ISBLANK(INDIRECT("A7")), 0, INDIRECT(INDIRECT("A7")&amp;"!"&amp;'Технический лист'!K265&amp;'Технический лист'!N23))+IF(ISBLANK(INDIRECT("A8")), 0, INDIRECT(INDIRECT("A8")&amp;"!"&amp;'Технический лист'!K265&amp;'Технический лист'!N23))+IF(ISBLANK(INDIRECT("A9")), 0, INDIRECT(INDIRECT("A9")&amp;"!"&amp;'Технический лист'!K265&amp;'Технический лист'!N23))+IF(ISBLANK(INDIRECT("A10")), 0, INDIRECT(INDIRECT("A10")&amp;"!"&amp;'Технический лист'!K265&amp;'Технический лист'!N23))+IF(ISBLANK(INDIRECT("A11")), 0, INDIRECT(INDIRECT("A11")&amp;"!"&amp;'Технический лист'!K265&amp;'Технический лист'!N23))+IF(ISBLANK(INDIRECT("A12")), 0, INDIRECT(INDIRECT("A12")&amp;"!"&amp;'Технический лист'!K265&amp;'Технический лист'!N23))</f>
        <v>0</v>
      </c>
      <c r="L32" s="51">
        <f>IF(ISBLANK(INDIRECT("A3")), 0, INDIRECT(INDIRECT("A3")&amp;"!"&amp;'Технический лист'!L265&amp;'Технический лист'!O23))+IF(ISBLANK(INDIRECT("A4")), 0, INDIRECT(INDIRECT("A4")&amp;"!"&amp;'Технический лист'!L265&amp;'Технический лист'!O23))+IF(ISBLANK(INDIRECT("A5")), 0, INDIRECT(INDIRECT("A5")&amp;"!"&amp;'Технический лист'!L265&amp;'Технический лист'!O23))+IF(ISBLANK(INDIRECT("A6")), 0, INDIRECT(INDIRECT("A6")&amp;"!"&amp;'Технический лист'!L265&amp;'Технический лист'!O23))+IF(ISBLANK(INDIRECT("A7")), 0, INDIRECT(INDIRECT("A7")&amp;"!"&amp;'Технический лист'!L265&amp;'Технический лист'!O23))+IF(ISBLANK(INDIRECT("A8")), 0, INDIRECT(INDIRECT("A8")&amp;"!"&amp;'Технический лист'!L265&amp;'Технический лист'!O23))+IF(ISBLANK(INDIRECT("A9")), 0, INDIRECT(INDIRECT("A9")&amp;"!"&amp;'Технический лист'!L265&amp;'Технический лист'!O23))+IF(ISBLANK(INDIRECT("A10")), 0, INDIRECT(INDIRECT("A10")&amp;"!"&amp;'Технический лист'!L265&amp;'Технический лист'!O23))+IF(ISBLANK(INDIRECT("A11")), 0, INDIRECT(INDIRECT("A11")&amp;"!"&amp;'Технический лист'!L265&amp;'Технический лист'!O23))+IF(ISBLANK(INDIRECT("A12")), 0, INDIRECT(INDIRECT("A12")&amp;"!"&amp;'Технический лист'!L265&amp;'Технический лист'!O23))</f>
        <v>0</v>
      </c>
      <c r="M32" s="53">
        <f>IF(ISBLANK(INDIRECT("A3")), 0, INDIRECT(INDIRECT("A3")&amp;"!"&amp;'Технический лист'!M265&amp;'Технический лист'!P23))+IF(ISBLANK(INDIRECT("A4")), 0, INDIRECT(INDIRECT("A4")&amp;"!"&amp;'Технический лист'!M265&amp;'Технический лист'!P23))+IF(ISBLANK(INDIRECT("A5")), 0, INDIRECT(INDIRECT("A5")&amp;"!"&amp;'Технический лист'!M265&amp;'Технический лист'!P23))+IF(ISBLANK(INDIRECT("A6")), 0, INDIRECT(INDIRECT("A6")&amp;"!"&amp;'Технический лист'!M265&amp;'Технический лист'!P23))+IF(ISBLANK(INDIRECT("A7")), 0, INDIRECT(INDIRECT("A7")&amp;"!"&amp;'Технический лист'!M265&amp;'Технический лист'!P23))+IF(ISBLANK(INDIRECT("A8")), 0, INDIRECT(INDIRECT("A8")&amp;"!"&amp;'Технический лист'!M265&amp;'Технический лист'!P23))+IF(ISBLANK(INDIRECT("A9")), 0, INDIRECT(INDIRECT("A9")&amp;"!"&amp;'Технический лист'!M265&amp;'Технический лист'!P23))+IF(ISBLANK(INDIRECT("A10")), 0, INDIRECT(INDIRECT("A10")&amp;"!"&amp;'Технический лист'!M265&amp;'Технический лист'!P23))+IF(ISBLANK(INDIRECT("A11")), 0, INDIRECT(INDIRECT("A11")&amp;"!"&amp;'Технический лист'!M265&amp;'Технический лист'!P23))+IF(ISBLANK(INDIRECT("A12")), 0, INDIRECT(INDIRECT("A12")&amp;"!"&amp;'Технический лист'!M265&amp;'Технический лист'!P23))</f>
        <v>0</v>
      </c>
    </row>
    <row r="33">
      <c r="A33" s="66" t="str">
        <f>IFERROR(__xludf.DUMMYFUNCTION("""COMPUTED_VALUE"""),"Зарплата коммерческого персонала")</f>
        <v>Зарплата коммерческого персонала</v>
      </c>
      <c r="B33" s="51">
        <f>IF(ISBLANK(INDIRECT("A3")), 0, INDIRECT(INDIRECT("A3")&amp;"!"&amp;'Технический лист'!B266&amp;'Технический лист'!E24))+IF(ISBLANK(INDIRECT("A4")), 0, INDIRECT(INDIRECT("A4")&amp;"!"&amp;'Технический лист'!B266&amp;'Технический лист'!E24))+IF(ISBLANK(INDIRECT("A5")), 0, INDIRECT(INDIRECT("A5")&amp;"!"&amp;'Технический лист'!B266&amp;'Технический лист'!E24))+IF(ISBLANK(INDIRECT("A6")), 0, INDIRECT(INDIRECT("A6")&amp;"!"&amp;'Технический лист'!B266&amp;'Технический лист'!E24))+IF(ISBLANK(INDIRECT("A7")), 0, INDIRECT(INDIRECT("A7")&amp;"!"&amp;'Технический лист'!B266&amp;'Технический лист'!E24))+IF(ISBLANK(INDIRECT("A8")), 0, INDIRECT(INDIRECT("A8")&amp;"!"&amp;'Технический лист'!B266&amp;'Технический лист'!E24))+IF(ISBLANK(INDIRECT("A9")), 0, INDIRECT(INDIRECT("A9")&amp;"!"&amp;'Технический лист'!B266&amp;'Технический лист'!E24))+IF(ISBLANK(INDIRECT("A10")), 0, INDIRECT(INDIRECT("A10")&amp;"!"&amp;'Технический лист'!B266&amp;'Технический лист'!E24))+IF(ISBLANK(INDIRECT("A11")), 0, INDIRECT(INDIRECT("A11")&amp;"!"&amp;'Технический лист'!B266&amp;'Технический лист'!E24))+IF(ISBLANK(INDIRECT("A12")), 0, INDIRECT(INDIRECT("A12")&amp;"!"&amp;'Технический лист'!B266&amp;'Технический лист'!E24))</f>
        <v>0</v>
      </c>
      <c r="C33" s="51">
        <f>IF(ISBLANK(INDIRECT("A3")), 0, INDIRECT(INDIRECT("A3")&amp;"!"&amp;'Технический лист'!C266&amp;'Технический лист'!F24))+IF(ISBLANK(INDIRECT("A4")), 0, INDIRECT(INDIRECT("A4")&amp;"!"&amp;'Технический лист'!C266&amp;'Технический лист'!F24))+IF(ISBLANK(INDIRECT("A5")), 0, INDIRECT(INDIRECT("A5")&amp;"!"&amp;'Технический лист'!C266&amp;'Технический лист'!F24))+IF(ISBLANK(INDIRECT("A6")), 0, INDIRECT(INDIRECT("A6")&amp;"!"&amp;'Технический лист'!C266&amp;'Технический лист'!F24))+IF(ISBLANK(INDIRECT("A7")), 0, INDIRECT(INDIRECT("A7")&amp;"!"&amp;'Технический лист'!C266&amp;'Технический лист'!F24))+IF(ISBLANK(INDIRECT("A8")), 0, INDIRECT(INDIRECT("A8")&amp;"!"&amp;'Технический лист'!C266&amp;'Технический лист'!F24))+IF(ISBLANK(INDIRECT("A9")), 0, INDIRECT(INDIRECT("A9")&amp;"!"&amp;'Технический лист'!C266&amp;'Технический лист'!F24))+IF(ISBLANK(INDIRECT("A10")), 0, INDIRECT(INDIRECT("A10")&amp;"!"&amp;'Технический лист'!C266&amp;'Технический лист'!F24))+IF(ISBLANK(INDIRECT("A11")), 0, INDIRECT(INDIRECT("A11")&amp;"!"&amp;'Технический лист'!C266&amp;'Технический лист'!F24))+IF(ISBLANK(INDIRECT("A12")), 0, INDIRECT(INDIRECT("A12")&amp;"!"&amp;'Технический лист'!C266&amp;'Технический лист'!F24))</f>
        <v>0</v>
      </c>
      <c r="D33" s="51">
        <f>IF(ISBLANK(INDIRECT("A3")), 0, INDIRECT(INDIRECT("A3")&amp;"!"&amp;'Технический лист'!D266&amp;'Технический лист'!G24))+IF(ISBLANK(INDIRECT("A4")), 0, INDIRECT(INDIRECT("A4")&amp;"!"&amp;'Технический лист'!D266&amp;'Технический лист'!G24))+IF(ISBLANK(INDIRECT("A5")), 0, INDIRECT(INDIRECT("A5")&amp;"!"&amp;'Технический лист'!D266&amp;'Технический лист'!G24))+IF(ISBLANK(INDIRECT("A6")), 0, INDIRECT(INDIRECT("A6")&amp;"!"&amp;'Технический лист'!D266&amp;'Технический лист'!G24))+IF(ISBLANK(INDIRECT("A7")), 0, INDIRECT(INDIRECT("A7")&amp;"!"&amp;'Технический лист'!D266&amp;'Технический лист'!G24))+IF(ISBLANK(INDIRECT("A8")), 0, INDIRECT(INDIRECT("A8")&amp;"!"&amp;'Технический лист'!D266&amp;'Технический лист'!G24))+IF(ISBLANK(INDIRECT("A9")), 0, INDIRECT(INDIRECT("A9")&amp;"!"&amp;'Технический лист'!D266&amp;'Технический лист'!G24))+IF(ISBLANK(INDIRECT("A10")), 0, INDIRECT(INDIRECT("A10")&amp;"!"&amp;'Технический лист'!D266&amp;'Технический лист'!G24))+IF(ISBLANK(INDIRECT("A11")), 0, INDIRECT(INDIRECT("A11")&amp;"!"&amp;'Технический лист'!D266&amp;'Технический лист'!G24))+IF(ISBLANK(INDIRECT("A12")), 0, INDIRECT(INDIRECT("A12")&amp;"!"&amp;'Технический лист'!D266&amp;'Технический лист'!G24))</f>
        <v>0</v>
      </c>
      <c r="E33" s="51">
        <f>IF(ISBLANK(INDIRECT("A3")), 0, INDIRECT(INDIRECT("A3")&amp;"!"&amp;'Технический лист'!E266&amp;'Технический лист'!H24))+IF(ISBLANK(INDIRECT("A4")), 0, INDIRECT(INDIRECT("A4")&amp;"!"&amp;'Технический лист'!E266&amp;'Технический лист'!H24))+IF(ISBLANK(INDIRECT("A5")), 0, INDIRECT(INDIRECT("A5")&amp;"!"&amp;'Технический лист'!E266&amp;'Технический лист'!H24))+IF(ISBLANK(INDIRECT("A6")), 0, INDIRECT(INDIRECT("A6")&amp;"!"&amp;'Технический лист'!E266&amp;'Технический лист'!H24))+IF(ISBLANK(INDIRECT("A7")), 0, INDIRECT(INDIRECT("A7")&amp;"!"&amp;'Технический лист'!E266&amp;'Технический лист'!H24))+IF(ISBLANK(INDIRECT("A8")), 0, INDIRECT(INDIRECT("A8")&amp;"!"&amp;'Технический лист'!E266&amp;'Технический лист'!H24))+IF(ISBLANK(INDIRECT("A9")), 0, INDIRECT(INDIRECT("A9")&amp;"!"&amp;'Технический лист'!E266&amp;'Технический лист'!H24))+IF(ISBLANK(INDIRECT("A10")), 0, INDIRECT(INDIRECT("A10")&amp;"!"&amp;'Технический лист'!E266&amp;'Технический лист'!H24))+IF(ISBLANK(INDIRECT("A11")), 0, INDIRECT(INDIRECT("A11")&amp;"!"&amp;'Технический лист'!E266&amp;'Технический лист'!H24))+IF(ISBLANK(INDIRECT("A12")), 0, INDIRECT(INDIRECT("A12")&amp;"!"&amp;'Технический лист'!E266&amp;'Технический лист'!H24))</f>
        <v>0</v>
      </c>
      <c r="F33" s="51">
        <f>IF(ISBLANK(INDIRECT("A3")), 0, INDIRECT(INDIRECT("A3")&amp;"!"&amp;'Технический лист'!F266&amp;'Технический лист'!I24))+IF(ISBLANK(INDIRECT("A4")), 0, INDIRECT(INDIRECT("A4")&amp;"!"&amp;'Технический лист'!F266&amp;'Технический лист'!I24))+IF(ISBLANK(INDIRECT("A5")), 0, INDIRECT(INDIRECT("A5")&amp;"!"&amp;'Технический лист'!F266&amp;'Технический лист'!I24))+IF(ISBLANK(INDIRECT("A6")), 0, INDIRECT(INDIRECT("A6")&amp;"!"&amp;'Технический лист'!F266&amp;'Технический лист'!I24))+IF(ISBLANK(INDIRECT("A7")), 0, INDIRECT(INDIRECT("A7")&amp;"!"&amp;'Технический лист'!F266&amp;'Технический лист'!I24))+IF(ISBLANK(INDIRECT("A8")), 0, INDIRECT(INDIRECT("A8")&amp;"!"&amp;'Технический лист'!F266&amp;'Технический лист'!I24))+IF(ISBLANK(INDIRECT("A9")), 0, INDIRECT(INDIRECT("A9")&amp;"!"&amp;'Технический лист'!F266&amp;'Технический лист'!I24))+IF(ISBLANK(INDIRECT("A10")), 0, INDIRECT(INDIRECT("A10")&amp;"!"&amp;'Технический лист'!F266&amp;'Технический лист'!I24))+IF(ISBLANK(INDIRECT("A11")), 0, INDIRECT(INDIRECT("A11")&amp;"!"&amp;'Технический лист'!F266&amp;'Технический лист'!I24))+IF(ISBLANK(INDIRECT("A12")), 0, INDIRECT(INDIRECT("A12")&amp;"!"&amp;'Технический лист'!F266&amp;'Технический лист'!I24))</f>
        <v>0</v>
      </c>
      <c r="G33" s="51">
        <f>IF(ISBLANK(INDIRECT("A3")), 0, INDIRECT(INDIRECT("A3")&amp;"!"&amp;'Технический лист'!G266&amp;'Технический лист'!J24))+IF(ISBLANK(INDIRECT("A4")), 0, INDIRECT(INDIRECT("A4")&amp;"!"&amp;'Технический лист'!G266&amp;'Технический лист'!J24))+IF(ISBLANK(INDIRECT("A5")), 0, INDIRECT(INDIRECT("A5")&amp;"!"&amp;'Технический лист'!G266&amp;'Технический лист'!J24))+IF(ISBLANK(INDIRECT("A6")), 0, INDIRECT(INDIRECT("A6")&amp;"!"&amp;'Технический лист'!G266&amp;'Технический лист'!J24))+IF(ISBLANK(INDIRECT("A7")), 0, INDIRECT(INDIRECT("A7")&amp;"!"&amp;'Технический лист'!G266&amp;'Технический лист'!J24))+IF(ISBLANK(INDIRECT("A8")), 0, INDIRECT(INDIRECT("A8")&amp;"!"&amp;'Технический лист'!G266&amp;'Технический лист'!J24))+IF(ISBLANK(INDIRECT("A9")), 0, INDIRECT(INDIRECT("A9")&amp;"!"&amp;'Технический лист'!G266&amp;'Технический лист'!J24))+IF(ISBLANK(INDIRECT("A10")), 0, INDIRECT(INDIRECT("A10")&amp;"!"&amp;'Технический лист'!G266&amp;'Технический лист'!J24))+IF(ISBLANK(INDIRECT("A11")), 0, INDIRECT(INDIRECT("A11")&amp;"!"&amp;'Технический лист'!G266&amp;'Технический лист'!J24))+IF(ISBLANK(INDIRECT("A12")), 0, INDIRECT(INDIRECT("A12")&amp;"!"&amp;'Технический лист'!G266&amp;'Технический лист'!J24))</f>
        <v>0</v>
      </c>
      <c r="H33" s="51">
        <f>IF(ISBLANK(INDIRECT("A3")), 0, INDIRECT(INDIRECT("A3")&amp;"!"&amp;'Технический лист'!H266&amp;'Технический лист'!K24))+IF(ISBLANK(INDIRECT("A4")), 0, INDIRECT(INDIRECT("A4")&amp;"!"&amp;'Технический лист'!H266&amp;'Технический лист'!K24))+IF(ISBLANK(INDIRECT("A5")), 0, INDIRECT(INDIRECT("A5")&amp;"!"&amp;'Технический лист'!H266&amp;'Технический лист'!K24))+IF(ISBLANK(INDIRECT("A6")), 0, INDIRECT(INDIRECT("A6")&amp;"!"&amp;'Технический лист'!H266&amp;'Технический лист'!K24))+IF(ISBLANK(INDIRECT("A7")), 0, INDIRECT(INDIRECT("A7")&amp;"!"&amp;'Технический лист'!H266&amp;'Технический лист'!K24))+IF(ISBLANK(INDIRECT("A8")), 0, INDIRECT(INDIRECT("A8")&amp;"!"&amp;'Технический лист'!H266&amp;'Технический лист'!K24))+IF(ISBLANK(INDIRECT("A9")), 0, INDIRECT(INDIRECT("A9")&amp;"!"&amp;'Технический лист'!H266&amp;'Технический лист'!K24))+IF(ISBLANK(INDIRECT("A10")), 0, INDIRECT(INDIRECT("A10")&amp;"!"&amp;'Технический лист'!H266&amp;'Технический лист'!K24))+IF(ISBLANK(INDIRECT("A11")), 0, INDIRECT(INDIRECT("A11")&amp;"!"&amp;'Технический лист'!H266&amp;'Технический лист'!K24))+IF(ISBLANK(INDIRECT("A12")), 0, INDIRECT(INDIRECT("A12")&amp;"!"&amp;'Технический лист'!H266&amp;'Технический лист'!K24))</f>
        <v>0</v>
      </c>
      <c r="I33" s="51">
        <f>IF(ISBLANK(INDIRECT("A3")), 0, INDIRECT(INDIRECT("A3")&amp;"!"&amp;'Технический лист'!I266&amp;'Технический лист'!L24))+IF(ISBLANK(INDIRECT("A4")), 0, INDIRECT(INDIRECT("A4")&amp;"!"&amp;'Технический лист'!I266&amp;'Технический лист'!L24))+IF(ISBLANK(INDIRECT("A5")), 0, INDIRECT(INDIRECT("A5")&amp;"!"&amp;'Технический лист'!I266&amp;'Технический лист'!L24))+IF(ISBLANK(INDIRECT("A6")), 0, INDIRECT(INDIRECT("A6")&amp;"!"&amp;'Технический лист'!I266&amp;'Технический лист'!L24))+IF(ISBLANK(INDIRECT("A7")), 0, INDIRECT(INDIRECT("A7")&amp;"!"&amp;'Технический лист'!I266&amp;'Технический лист'!L24))+IF(ISBLANK(INDIRECT("A8")), 0, INDIRECT(INDIRECT("A8")&amp;"!"&amp;'Технический лист'!I266&amp;'Технический лист'!L24))+IF(ISBLANK(INDIRECT("A9")), 0, INDIRECT(INDIRECT("A9")&amp;"!"&amp;'Технический лист'!I266&amp;'Технический лист'!L24))+IF(ISBLANK(INDIRECT("A10")), 0, INDIRECT(INDIRECT("A10")&amp;"!"&amp;'Технический лист'!I266&amp;'Технический лист'!L24))+IF(ISBLANK(INDIRECT("A11")), 0, INDIRECT(INDIRECT("A11")&amp;"!"&amp;'Технический лист'!I266&amp;'Технический лист'!L24))+IF(ISBLANK(INDIRECT("A12")), 0, INDIRECT(INDIRECT("A12")&amp;"!"&amp;'Технический лист'!I266&amp;'Технический лист'!L24))</f>
        <v>0</v>
      </c>
      <c r="J33" s="51">
        <f>IF(ISBLANK(INDIRECT("A3")), 0, INDIRECT(INDIRECT("A3")&amp;"!"&amp;'Технический лист'!J266&amp;'Технический лист'!M24))+IF(ISBLANK(INDIRECT("A4")), 0, INDIRECT(INDIRECT("A4")&amp;"!"&amp;'Технический лист'!J266&amp;'Технический лист'!M24))+IF(ISBLANK(INDIRECT("A5")), 0, INDIRECT(INDIRECT("A5")&amp;"!"&amp;'Технический лист'!J266&amp;'Технический лист'!M24))+IF(ISBLANK(INDIRECT("A6")), 0, INDIRECT(INDIRECT("A6")&amp;"!"&amp;'Технический лист'!J266&amp;'Технический лист'!M24))+IF(ISBLANK(INDIRECT("A7")), 0, INDIRECT(INDIRECT("A7")&amp;"!"&amp;'Технический лист'!J266&amp;'Технический лист'!M24))+IF(ISBLANK(INDIRECT("A8")), 0, INDIRECT(INDIRECT("A8")&amp;"!"&amp;'Технический лист'!J266&amp;'Технический лист'!M24))+IF(ISBLANK(INDIRECT("A9")), 0, INDIRECT(INDIRECT("A9")&amp;"!"&amp;'Технический лист'!J266&amp;'Технический лист'!M24))+IF(ISBLANK(INDIRECT("A10")), 0, INDIRECT(INDIRECT("A10")&amp;"!"&amp;'Технический лист'!J266&amp;'Технический лист'!M24))+IF(ISBLANK(INDIRECT("A11")), 0, INDIRECT(INDIRECT("A11")&amp;"!"&amp;'Технический лист'!J266&amp;'Технический лист'!M24))+IF(ISBLANK(INDIRECT("A12")), 0, INDIRECT(INDIRECT("A12")&amp;"!"&amp;'Технический лист'!J266&amp;'Технический лист'!M24))</f>
        <v>0</v>
      </c>
      <c r="K33" s="51">
        <f>IF(ISBLANK(INDIRECT("A3")), 0, INDIRECT(INDIRECT("A3")&amp;"!"&amp;'Технический лист'!K266&amp;'Технический лист'!N24))+IF(ISBLANK(INDIRECT("A4")), 0, INDIRECT(INDIRECT("A4")&amp;"!"&amp;'Технический лист'!K266&amp;'Технический лист'!N24))+IF(ISBLANK(INDIRECT("A5")), 0, INDIRECT(INDIRECT("A5")&amp;"!"&amp;'Технический лист'!K266&amp;'Технический лист'!N24))+IF(ISBLANK(INDIRECT("A6")), 0, INDIRECT(INDIRECT("A6")&amp;"!"&amp;'Технический лист'!K266&amp;'Технический лист'!N24))+IF(ISBLANK(INDIRECT("A7")), 0, INDIRECT(INDIRECT("A7")&amp;"!"&amp;'Технический лист'!K266&amp;'Технический лист'!N24))+IF(ISBLANK(INDIRECT("A8")), 0, INDIRECT(INDIRECT("A8")&amp;"!"&amp;'Технический лист'!K266&amp;'Технический лист'!N24))+IF(ISBLANK(INDIRECT("A9")), 0, INDIRECT(INDIRECT("A9")&amp;"!"&amp;'Технический лист'!K266&amp;'Технический лист'!N24))+IF(ISBLANK(INDIRECT("A10")), 0, INDIRECT(INDIRECT("A10")&amp;"!"&amp;'Технический лист'!K266&amp;'Технический лист'!N24))+IF(ISBLANK(INDIRECT("A11")), 0, INDIRECT(INDIRECT("A11")&amp;"!"&amp;'Технический лист'!K266&amp;'Технический лист'!N24))+IF(ISBLANK(INDIRECT("A12")), 0, INDIRECT(INDIRECT("A12")&amp;"!"&amp;'Технический лист'!K266&amp;'Технический лист'!N24))</f>
        <v>0</v>
      </c>
      <c r="L33" s="51">
        <f>IF(ISBLANK(INDIRECT("A3")), 0, INDIRECT(INDIRECT("A3")&amp;"!"&amp;'Технический лист'!L266&amp;'Технический лист'!O24))+IF(ISBLANK(INDIRECT("A4")), 0, INDIRECT(INDIRECT("A4")&amp;"!"&amp;'Технический лист'!L266&amp;'Технический лист'!O24))+IF(ISBLANK(INDIRECT("A5")), 0, INDIRECT(INDIRECT("A5")&amp;"!"&amp;'Технический лист'!L266&amp;'Технический лист'!O24))+IF(ISBLANK(INDIRECT("A6")), 0, INDIRECT(INDIRECT("A6")&amp;"!"&amp;'Технический лист'!L266&amp;'Технический лист'!O24))+IF(ISBLANK(INDIRECT("A7")), 0, INDIRECT(INDIRECT("A7")&amp;"!"&amp;'Технический лист'!L266&amp;'Технический лист'!O24))+IF(ISBLANK(INDIRECT("A8")), 0, INDIRECT(INDIRECT("A8")&amp;"!"&amp;'Технический лист'!L266&amp;'Технический лист'!O24))+IF(ISBLANK(INDIRECT("A9")), 0, INDIRECT(INDIRECT("A9")&amp;"!"&amp;'Технический лист'!L266&amp;'Технический лист'!O24))+IF(ISBLANK(INDIRECT("A10")), 0, INDIRECT(INDIRECT("A10")&amp;"!"&amp;'Технический лист'!L266&amp;'Технический лист'!O24))+IF(ISBLANK(INDIRECT("A11")), 0, INDIRECT(INDIRECT("A11")&amp;"!"&amp;'Технический лист'!L266&amp;'Технический лист'!O24))+IF(ISBLANK(INDIRECT("A12")), 0, INDIRECT(INDIRECT("A12")&amp;"!"&amp;'Технический лист'!L266&amp;'Технический лист'!O24))</f>
        <v>0</v>
      </c>
      <c r="M33" s="53">
        <f>IF(ISBLANK(INDIRECT("A3")), 0, INDIRECT(INDIRECT("A3")&amp;"!"&amp;'Технический лист'!M266&amp;'Технический лист'!P24))+IF(ISBLANK(INDIRECT("A4")), 0, INDIRECT(INDIRECT("A4")&amp;"!"&amp;'Технический лист'!M266&amp;'Технический лист'!P24))+IF(ISBLANK(INDIRECT("A5")), 0, INDIRECT(INDIRECT("A5")&amp;"!"&amp;'Технический лист'!M266&amp;'Технический лист'!P24))+IF(ISBLANK(INDIRECT("A6")), 0, INDIRECT(INDIRECT("A6")&amp;"!"&amp;'Технический лист'!M266&amp;'Технический лист'!P24))+IF(ISBLANK(INDIRECT("A7")), 0, INDIRECT(INDIRECT("A7")&amp;"!"&amp;'Технический лист'!M266&amp;'Технический лист'!P24))+IF(ISBLANK(INDIRECT("A8")), 0, INDIRECT(INDIRECT("A8")&amp;"!"&amp;'Технический лист'!M266&amp;'Технический лист'!P24))+IF(ISBLANK(INDIRECT("A9")), 0, INDIRECT(INDIRECT("A9")&amp;"!"&amp;'Технический лист'!M266&amp;'Технический лист'!P24))+IF(ISBLANK(INDIRECT("A10")), 0, INDIRECT(INDIRECT("A10")&amp;"!"&amp;'Технический лист'!M266&amp;'Технический лист'!P24))+IF(ISBLANK(INDIRECT("A11")), 0, INDIRECT(INDIRECT("A11")&amp;"!"&amp;'Технический лист'!M266&amp;'Технический лист'!P24))+IF(ISBLANK(INDIRECT("A12")), 0, INDIRECT(INDIRECT("A12")&amp;"!"&amp;'Технический лист'!M266&amp;'Технический лист'!P24))</f>
        <v>0</v>
      </c>
    </row>
    <row r="34">
      <c r="A34" s="66" t="str">
        <f>IFERROR(__xludf.DUMMYFUNCTION("""COMPUTED_VALUE"""),"Реклама в интернете")</f>
        <v>Реклама в интернете</v>
      </c>
      <c r="B34" s="51">
        <f>IF(ISBLANK(INDIRECT("A3")), 0, INDIRECT(INDIRECT("A3")&amp;"!"&amp;'Технический лист'!B267&amp;'Технический лист'!E25))+IF(ISBLANK(INDIRECT("A4")), 0, INDIRECT(INDIRECT("A4")&amp;"!"&amp;'Технический лист'!B267&amp;'Технический лист'!E25))+IF(ISBLANK(INDIRECT("A5")), 0, INDIRECT(INDIRECT("A5")&amp;"!"&amp;'Технический лист'!B267&amp;'Технический лист'!E25))+IF(ISBLANK(INDIRECT("A6")), 0, INDIRECT(INDIRECT("A6")&amp;"!"&amp;'Технический лист'!B267&amp;'Технический лист'!E25))+IF(ISBLANK(INDIRECT("A7")), 0, INDIRECT(INDIRECT("A7")&amp;"!"&amp;'Технический лист'!B267&amp;'Технический лист'!E25))+IF(ISBLANK(INDIRECT("A8")), 0, INDIRECT(INDIRECT("A8")&amp;"!"&amp;'Технический лист'!B267&amp;'Технический лист'!E25))+IF(ISBLANK(INDIRECT("A9")), 0, INDIRECT(INDIRECT("A9")&amp;"!"&amp;'Технический лист'!B267&amp;'Технический лист'!E25))+IF(ISBLANK(INDIRECT("A10")), 0, INDIRECT(INDIRECT("A10")&amp;"!"&amp;'Технический лист'!B267&amp;'Технический лист'!E25))+IF(ISBLANK(INDIRECT("A11")), 0, INDIRECT(INDIRECT("A11")&amp;"!"&amp;'Технический лист'!B267&amp;'Технический лист'!E25))+IF(ISBLANK(INDIRECT("A12")), 0, INDIRECT(INDIRECT("A12")&amp;"!"&amp;'Технический лист'!B267&amp;'Технический лист'!E25))</f>
        <v>0</v>
      </c>
      <c r="C34" s="51">
        <f>IF(ISBLANK(INDIRECT("A3")), 0, INDIRECT(INDIRECT("A3")&amp;"!"&amp;'Технический лист'!C267&amp;'Технический лист'!F25))+IF(ISBLANK(INDIRECT("A4")), 0, INDIRECT(INDIRECT("A4")&amp;"!"&amp;'Технический лист'!C267&amp;'Технический лист'!F25))+IF(ISBLANK(INDIRECT("A5")), 0, INDIRECT(INDIRECT("A5")&amp;"!"&amp;'Технический лист'!C267&amp;'Технический лист'!F25))+IF(ISBLANK(INDIRECT("A6")), 0, INDIRECT(INDIRECT("A6")&amp;"!"&amp;'Технический лист'!C267&amp;'Технический лист'!F25))+IF(ISBLANK(INDIRECT("A7")), 0, INDIRECT(INDIRECT("A7")&amp;"!"&amp;'Технический лист'!C267&amp;'Технический лист'!F25))+IF(ISBLANK(INDIRECT("A8")), 0, INDIRECT(INDIRECT("A8")&amp;"!"&amp;'Технический лист'!C267&amp;'Технический лист'!F25))+IF(ISBLANK(INDIRECT("A9")), 0, INDIRECT(INDIRECT("A9")&amp;"!"&amp;'Технический лист'!C267&amp;'Технический лист'!F25))+IF(ISBLANK(INDIRECT("A10")), 0, INDIRECT(INDIRECT("A10")&amp;"!"&amp;'Технический лист'!C267&amp;'Технический лист'!F25))+IF(ISBLANK(INDIRECT("A11")), 0, INDIRECT(INDIRECT("A11")&amp;"!"&amp;'Технический лист'!C267&amp;'Технический лист'!F25))+IF(ISBLANK(INDIRECT("A12")), 0, INDIRECT(INDIRECT("A12")&amp;"!"&amp;'Технический лист'!C267&amp;'Технический лист'!F25))</f>
        <v>0</v>
      </c>
      <c r="D34" s="51">
        <f>IF(ISBLANK(INDIRECT("A3")), 0, INDIRECT(INDIRECT("A3")&amp;"!"&amp;'Технический лист'!D267&amp;'Технический лист'!G25))+IF(ISBLANK(INDIRECT("A4")), 0, INDIRECT(INDIRECT("A4")&amp;"!"&amp;'Технический лист'!D267&amp;'Технический лист'!G25))+IF(ISBLANK(INDIRECT("A5")), 0, INDIRECT(INDIRECT("A5")&amp;"!"&amp;'Технический лист'!D267&amp;'Технический лист'!G25))+IF(ISBLANK(INDIRECT("A6")), 0, INDIRECT(INDIRECT("A6")&amp;"!"&amp;'Технический лист'!D267&amp;'Технический лист'!G25))+IF(ISBLANK(INDIRECT("A7")), 0, INDIRECT(INDIRECT("A7")&amp;"!"&amp;'Технический лист'!D267&amp;'Технический лист'!G25))+IF(ISBLANK(INDIRECT("A8")), 0, INDIRECT(INDIRECT("A8")&amp;"!"&amp;'Технический лист'!D267&amp;'Технический лист'!G25))+IF(ISBLANK(INDIRECT("A9")), 0, INDIRECT(INDIRECT("A9")&amp;"!"&amp;'Технический лист'!D267&amp;'Технический лист'!G25))+IF(ISBLANK(INDIRECT("A10")), 0, INDIRECT(INDIRECT("A10")&amp;"!"&amp;'Технический лист'!D267&amp;'Технический лист'!G25))+IF(ISBLANK(INDIRECT("A11")), 0, INDIRECT(INDIRECT("A11")&amp;"!"&amp;'Технический лист'!D267&amp;'Технический лист'!G25))+IF(ISBLANK(INDIRECT("A12")), 0, INDIRECT(INDIRECT("A12")&amp;"!"&amp;'Технический лист'!D267&amp;'Технический лист'!G25))</f>
        <v>0</v>
      </c>
      <c r="E34" s="51">
        <f>IF(ISBLANK(INDIRECT("A3")), 0, INDIRECT(INDIRECT("A3")&amp;"!"&amp;'Технический лист'!E267&amp;'Технический лист'!H25))+IF(ISBLANK(INDIRECT("A4")), 0, INDIRECT(INDIRECT("A4")&amp;"!"&amp;'Технический лист'!E267&amp;'Технический лист'!H25))+IF(ISBLANK(INDIRECT("A5")), 0, INDIRECT(INDIRECT("A5")&amp;"!"&amp;'Технический лист'!E267&amp;'Технический лист'!H25))+IF(ISBLANK(INDIRECT("A6")), 0, INDIRECT(INDIRECT("A6")&amp;"!"&amp;'Технический лист'!E267&amp;'Технический лист'!H25))+IF(ISBLANK(INDIRECT("A7")), 0, INDIRECT(INDIRECT("A7")&amp;"!"&amp;'Технический лист'!E267&amp;'Технический лист'!H25))+IF(ISBLANK(INDIRECT("A8")), 0, INDIRECT(INDIRECT("A8")&amp;"!"&amp;'Технический лист'!E267&amp;'Технический лист'!H25))+IF(ISBLANK(INDIRECT("A9")), 0, INDIRECT(INDIRECT("A9")&amp;"!"&amp;'Технический лист'!E267&amp;'Технический лист'!H25))+IF(ISBLANK(INDIRECT("A10")), 0, INDIRECT(INDIRECT("A10")&amp;"!"&amp;'Технический лист'!E267&amp;'Технический лист'!H25))+IF(ISBLANK(INDIRECT("A11")), 0, INDIRECT(INDIRECT("A11")&amp;"!"&amp;'Технический лист'!E267&amp;'Технический лист'!H25))+IF(ISBLANK(INDIRECT("A12")), 0, INDIRECT(INDIRECT("A12")&amp;"!"&amp;'Технический лист'!E267&amp;'Технический лист'!H25))</f>
        <v>0</v>
      </c>
      <c r="F34" s="51">
        <f>IF(ISBLANK(INDIRECT("A3")), 0, INDIRECT(INDIRECT("A3")&amp;"!"&amp;'Технический лист'!F267&amp;'Технический лист'!I25))+IF(ISBLANK(INDIRECT("A4")), 0, INDIRECT(INDIRECT("A4")&amp;"!"&amp;'Технический лист'!F267&amp;'Технический лист'!I25))+IF(ISBLANK(INDIRECT("A5")), 0, INDIRECT(INDIRECT("A5")&amp;"!"&amp;'Технический лист'!F267&amp;'Технический лист'!I25))+IF(ISBLANK(INDIRECT("A6")), 0, INDIRECT(INDIRECT("A6")&amp;"!"&amp;'Технический лист'!F267&amp;'Технический лист'!I25))+IF(ISBLANK(INDIRECT("A7")), 0, INDIRECT(INDIRECT("A7")&amp;"!"&amp;'Технический лист'!F267&amp;'Технический лист'!I25))+IF(ISBLANK(INDIRECT("A8")), 0, INDIRECT(INDIRECT("A8")&amp;"!"&amp;'Технический лист'!F267&amp;'Технический лист'!I25))+IF(ISBLANK(INDIRECT("A9")), 0, INDIRECT(INDIRECT("A9")&amp;"!"&amp;'Технический лист'!F267&amp;'Технический лист'!I25))+IF(ISBLANK(INDIRECT("A10")), 0, INDIRECT(INDIRECT("A10")&amp;"!"&amp;'Технический лист'!F267&amp;'Технический лист'!I25))+IF(ISBLANK(INDIRECT("A11")), 0, INDIRECT(INDIRECT("A11")&amp;"!"&amp;'Технический лист'!F267&amp;'Технический лист'!I25))+IF(ISBLANK(INDIRECT("A12")), 0, INDIRECT(INDIRECT("A12")&amp;"!"&amp;'Технический лист'!F267&amp;'Технический лист'!I25))</f>
        <v>0</v>
      </c>
      <c r="G34" s="51">
        <f>IF(ISBLANK(INDIRECT("A3")), 0, INDIRECT(INDIRECT("A3")&amp;"!"&amp;'Технический лист'!G267&amp;'Технический лист'!J25))+IF(ISBLANK(INDIRECT("A4")), 0, INDIRECT(INDIRECT("A4")&amp;"!"&amp;'Технический лист'!G267&amp;'Технический лист'!J25))+IF(ISBLANK(INDIRECT("A5")), 0, INDIRECT(INDIRECT("A5")&amp;"!"&amp;'Технический лист'!G267&amp;'Технический лист'!J25))+IF(ISBLANK(INDIRECT("A6")), 0, INDIRECT(INDIRECT("A6")&amp;"!"&amp;'Технический лист'!G267&amp;'Технический лист'!J25))+IF(ISBLANK(INDIRECT("A7")), 0, INDIRECT(INDIRECT("A7")&amp;"!"&amp;'Технический лист'!G267&amp;'Технический лист'!J25))+IF(ISBLANK(INDIRECT("A8")), 0, INDIRECT(INDIRECT("A8")&amp;"!"&amp;'Технический лист'!G267&amp;'Технический лист'!J25))+IF(ISBLANK(INDIRECT("A9")), 0, INDIRECT(INDIRECT("A9")&amp;"!"&amp;'Технический лист'!G267&amp;'Технический лист'!J25))+IF(ISBLANK(INDIRECT("A10")), 0, INDIRECT(INDIRECT("A10")&amp;"!"&amp;'Технический лист'!G267&amp;'Технический лист'!J25))+IF(ISBLANK(INDIRECT("A11")), 0, INDIRECT(INDIRECT("A11")&amp;"!"&amp;'Технический лист'!G267&amp;'Технический лист'!J25))+IF(ISBLANK(INDIRECT("A12")), 0, INDIRECT(INDIRECT("A12")&amp;"!"&amp;'Технический лист'!G267&amp;'Технический лист'!J25))</f>
        <v>0</v>
      </c>
      <c r="H34" s="51">
        <f>IF(ISBLANK(INDIRECT("A3")), 0, INDIRECT(INDIRECT("A3")&amp;"!"&amp;'Технический лист'!H267&amp;'Технический лист'!K25))+IF(ISBLANK(INDIRECT("A4")), 0, INDIRECT(INDIRECT("A4")&amp;"!"&amp;'Технический лист'!H267&amp;'Технический лист'!K25))+IF(ISBLANK(INDIRECT("A5")), 0, INDIRECT(INDIRECT("A5")&amp;"!"&amp;'Технический лист'!H267&amp;'Технический лист'!K25))+IF(ISBLANK(INDIRECT("A6")), 0, INDIRECT(INDIRECT("A6")&amp;"!"&amp;'Технический лист'!H267&amp;'Технический лист'!K25))+IF(ISBLANK(INDIRECT("A7")), 0, INDIRECT(INDIRECT("A7")&amp;"!"&amp;'Технический лист'!H267&amp;'Технический лист'!K25))+IF(ISBLANK(INDIRECT("A8")), 0, INDIRECT(INDIRECT("A8")&amp;"!"&amp;'Технический лист'!H267&amp;'Технический лист'!K25))+IF(ISBLANK(INDIRECT("A9")), 0, INDIRECT(INDIRECT("A9")&amp;"!"&amp;'Технический лист'!H267&amp;'Технический лист'!K25))+IF(ISBLANK(INDIRECT("A10")), 0, INDIRECT(INDIRECT("A10")&amp;"!"&amp;'Технический лист'!H267&amp;'Технический лист'!K25))+IF(ISBLANK(INDIRECT("A11")), 0, INDIRECT(INDIRECT("A11")&amp;"!"&amp;'Технический лист'!H267&amp;'Технический лист'!K25))+IF(ISBLANK(INDIRECT("A12")), 0, INDIRECT(INDIRECT("A12")&amp;"!"&amp;'Технический лист'!H267&amp;'Технический лист'!K25))</f>
        <v>0</v>
      </c>
      <c r="I34" s="51">
        <f>IF(ISBLANK(INDIRECT("A3")), 0, INDIRECT(INDIRECT("A3")&amp;"!"&amp;'Технический лист'!I267&amp;'Технический лист'!L25))+IF(ISBLANK(INDIRECT("A4")), 0, INDIRECT(INDIRECT("A4")&amp;"!"&amp;'Технический лист'!I267&amp;'Технический лист'!L25))+IF(ISBLANK(INDIRECT("A5")), 0, INDIRECT(INDIRECT("A5")&amp;"!"&amp;'Технический лист'!I267&amp;'Технический лист'!L25))+IF(ISBLANK(INDIRECT("A6")), 0, INDIRECT(INDIRECT("A6")&amp;"!"&amp;'Технический лист'!I267&amp;'Технический лист'!L25))+IF(ISBLANK(INDIRECT("A7")), 0, INDIRECT(INDIRECT("A7")&amp;"!"&amp;'Технический лист'!I267&amp;'Технический лист'!L25))+IF(ISBLANK(INDIRECT("A8")), 0, INDIRECT(INDIRECT("A8")&amp;"!"&amp;'Технический лист'!I267&amp;'Технический лист'!L25))+IF(ISBLANK(INDIRECT("A9")), 0, INDIRECT(INDIRECT("A9")&amp;"!"&amp;'Технический лист'!I267&amp;'Технический лист'!L25))+IF(ISBLANK(INDIRECT("A10")), 0, INDIRECT(INDIRECT("A10")&amp;"!"&amp;'Технический лист'!I267&amp;'Технический лист'!L25))+IF(ISBLANK(INDIRECT("A11")), 0, INDIRECT(INDIRECT("A11")&amp;"!"&amp;'Технический лист'!I267&amp;'Технический лист'!L25))+IF(ISBLANK(INDIRECT("A12")), 0, INDIRECT(INDIRECT("A12")&amp;"!"&amp;'Технический лист'!I267&amp;'Технический лист'!L25))</f>
        <v>0</v>
      </c>
      <c r="J34" s="51">
        <f>IF(ISBLANK(INDIRECT("A3")), 0, INDIRECT(INDIRECT("A3")&amp;"!"&amp;'Технический лист'!J267&amp;'Технический лист'!M25))+IF(ISBLANK(INDIRECT("A4")), 0, INDIRECT(INDIRECT("A4")&amp;"!"&amp;'Технический лист'!J267&amp;'Технический лист'!M25))+IF(ISBLANK(INDIRECT("A5")), 0, INDIRECT(INDIRECT("A5")&amp;"!"&amp;'Технический лист'!J267&amp;'Технический лист'!M25))+IF(ISBLANK(INDIRECT("A6")), 0, INDIRECT(INDIRECT("A6")&amp;"!"&amp;'Технический лист'!J267&amp;'Технический лист'!M25))+IF(ISBLANK(INDIRECT("A7")), 0, INDIRECT(INDIRECT("A7")&amp;"!"&amp;'Технический лист'!J267&amp;'Технический лист'!M25))+IF(ISBLANK(INDIRECT("A8")), 0, INDIRECT(INDIRECT("A8")&amp;"!"&amp;'Технический лист'!J267&amp;'Технический лист'!M25))+IF(ISBLANK(INDIRECT("A9")), 0, INDIRECT(INDIRECT("A9")&amp;"!"&amp;'Технический лист'!J267&amp;'Технический лист'!M25))+IF(ISBLANK(INDIRECT("A10")), 0, INDIRECT(INDIRECT("A10")&amp;"!"&amp;'Технический лист'!J267&amp;'Технический лист'!M25))+IF(ISBLANK(INDIRECT("A11")), 0, INDIRECT(INDIRECT("A11")&amp;"!"&amp;'Технический лист'!J267&amp;'Технический лист'!M25))+IF(ISBLANK(INDIRECT("A12")), 0, INDIRECT(INDIRECT("A12")&amp;"!"&amp;'Технический лист'!J267&amp;'Технический лист'!M25))</f>
        <v>0</v>
      </c>
      <c r="K34" s="51">
        <f>IF(ISBLANK(INDIRECT("A3")), 0, INDIRECT(INDIRECT("A3")&amp;"!"&amp;'Технический лист'!K267&amp;'Технический лист'!N25))+IF(ISBLANK(INDIRECT("A4")), 0, INDIRECT(INDIRECT("A4")&amp;"!"&amp;'Технический лист'!K267&amp;'Технический лист'!N25))+IF(ISBLANK(INDIRECT("A5")), 0, INDIRECT(INDIRECT("A5")&amp;"!"&amp;'Технический лист'!K267&amp;'Технический лист'!N25))+IF(ISBLANK(INDIRECT("A6")), 0, INDIRECT(INDIRECT("A6")&amp;"!"&amp;'Технический лист'!K267&amp;'Технический лист'!N25))+IF(ISBLANK(INDIRECT("A7")), 0, INDIRECT(INDIRECT("A7")&amp;"!"&amp;'Технический лист'!K267&amp;'Технический лист'!N25))+IF(ISBLANK(INDIRECT("A8")), 0, INDIRECT(INDIRECT("A8")&amp;"!"&amp;'Технический лист'!K267&amp;'Технический лист'!N25))+IF(ISBLANK(INDIRECT("A9")), 0, INDIRECT(INDIRECT("A9")&amp;"!"&amp;'Технический лист'!K267&amp;'Технический лист'!N25))+IF(ISBLANK(INDIRECT("A10")), 0, INDIRECT(INDIRECT("A10")&amp;"!"&amp;'Технический лист'!K267&amp;'Технический лист'!N25))+IF(ISBLANK(INDIRECT("A11")), 0, INDIRECT(INDIRECT("A11")&amp;"!"&amp;'Технический лист'!K267&amp;'Технический лист'!N25))+IF(ISBLANK(INDIRECT("A12")), 0, INDIRECT(INDIRECT("A12")&amp;"!"&amp;'Технический лист'!K267&amp;'Технический лист'!N25))</f>
        <v>0</v>
      </c>
      <c r="L34" s="51">
        <f>IF(ISBLANK(INDIRECT("A3")), 0, INDIRECT(INDIRECT("A3")&amp;"!"&amp;'Технический лист'!L267&amp;'Технический лист'!O25))+IF(ISBLANK(INDIRECT("A4")), 0, INDIRECT(INDIRECT("A4")&amp;"!"&amp;'Технический лист'!L267&amp;'Технический лист'!O25))+IF(ISBLANK(INDIRECT("A5")), 0, INDIRECT(INDIRECT("A5")&amp;"!"&amp;'Технический лист'!L267&amp;'Технический лист'!O25))+IF(ISBLANK(INDIRECT("A6")), 0, INDIRECT(INDIRECT("A6")&amp;"!"&amp;'Технический лист'!L267&amp;'Технический лист'!O25))+IF(ISBLANK(INDIRECT("A7")), 0, INDIRECT(INDIRECT("A7")&amp;"!"&amp;'Технический лист'!L267&amp;'Технический лист'!O25))+IF(ISBLANK(INDIRECT("A8")), 0, INDIRECT(INDIRECT("A8")&amp;"!"&amp;'Технический лист'!L267&amp;'Технический лист'!O25))+IF(ISBLANK(INDIRECT("A9")), 0, INDIRECT(INDIRECT("A9")&amp;"!"&amp;'Технический лист'!L267&amp;'Технический лист'!O25))+IF(ISBLANK(INDIRECT("A10")), 0, INDIRECT(INDIRECT("A10")&amp;"!"&amp;'Технический лист'!L267&amp;'Технический лист'!O25))+IF(ISBLANK(INDIRECT("A11")), 0, INDIRECT(INDIRECT("A11")&amp;"!"&amp;'Технический лист'!L267&amp;'Технический лист'!O25))+IF(ISBLANK(INDIRECT("A12")), 0, INDIRECT(INDIRECT("A12")&amp;"!"&amp;'Технический лист'!L267&amp;'Технический лист'!O25))</f>
        <v>0</v>
      </c>
      <c r="M34" s="53">
        <f>IF(ISBLANK(INDIRECT("A3")), 0, INDIRECT(INDIRECT("A3")&amp;"!"&amp;'Технический лист'!M267&amp;'Технический лист'!P25))+IF(ISBLANK(INDIRECT("A4")), 0, INDIRECT(INDIRECT("A4")&amp;"!"&amp;'Технический лист'!M267&amp;'Технический лист'!P25))+IF(ISBLANK(INDIRECT("A5")), 0, INDIRECT(INDIRECT("A5")&amp;"!"&amp;'Технический лист'!M267&amp;'Технический лист'!P25))+IF(ISBLANK(INDIRECT("A6")), 0, INDIRECT(INDIRECT("A6")&amp;"!"&amp;'Технический лист'!M267&amp;'Технический лист'!P25))+IF(ISBLANK(INDIRECT("A7")), 0, INDIRECT(INDIRECT("A7")&amp;"!"&amp;'Технический лист'!M267&amp;'Технический лист'!P25))+IF(ISBLANK(INDIRECT("A8")), 0, INDIRECT(INDIRECT("A8")&amp;"!"&amp;'Технический лист'!M267&amp;'Технический лист'!P25))+IF(ISBLANK(INDIRECT("A9")), 0, INDIRECT(INDIRECT("A9")&amp;"!"&amp;'Технический лист'!M267&amp;'Технический лист'!P25))+IF(ISBLANK(INDIRECT("A10")), 0, INDIRECT(INDIRECT("A10")&amp;"!"&amp;'Технический лист'!M267&amp;'Технический лист'!P25))+IF(ISBLANK(INDIRECT("A11")), 0, INDIRECT(INDIRECT("A11")&amp;"!"&amp;'Технический лист'!M267&amp;'Технический лист'!P25))+IF(ISBLANK(INDIRECT("A12")), 0, INDIRECT(INDIRECT("A12")&amp;"!"&amp;'Технический лист'!M267&amp;'Технический лист'!P25))</f>
        <v>0</v>
      </c>
    </row>
    <row r="35">
      <c r="A35" s="66" t="str">
        <f>IFERROR(__xludf.DUMMYFUNCTION("""COMPUTED_VALUE"""),"Печатная и сувенирная продукция")</f>
        <v>Печатная и сувенирная продукция</v>
      </c>
      <c r="B35" s="51">
        <f>IF(ISBLANK(INDIRECT("A3")), 0, INDIRECT(INDIRECT("A3")&amp;"!"&amp;'Технический лист'!B268&amp;'Технический лист'!E26))+IF(ISBLANK(INDIRECT("A4")), 0, INDIRECT(INDIRECT("A4")&amp;"!"&amp;'Технический лист'!B268&amp;'Технический лист'!E26))+IF(ISBLANK(INDIRECT("A5")), 0, INDIRECT(INDIRECT("A5")&amp;"!"&amp;'Технический лист'!B268&amp;'Технический лист'!E26))+IF(ISBLANK(INDIRECT("A6")), 0, INDIRECT(INDIRECT("A6")&amp;"!"&amp;'Технический лист'!B268&amp;'Технический лист'!E26))+IF(ISBLANK(INDIRECT("A7")), 0, INDIRECT(INDIRECT("A7")&amp;"!"&amp;'Технический лист'!B268&amp;'Технический лист'!E26))+IF(ISBLANK(INDIRECT("A8")), 0, INDIRECT(INDIRECT("A8")&amp;"!"&amp;'Технический лист'!B268&amp;'Технический лист'!E26))+IF(ISBLANK(INDIRECT("A9")), 0, INDIRECT(INDIRECT("A9")&amp;"!"&amp;'Технический лист'!B268&amp;'Технический лист'!E26))+IF(ISBLANK(INDIRECT("A10")), 0, INDIRECT(INDIRECT("A10")&amp;"!"&amp;'Технический лист'!B268&amp;'Технический лист'!E26))+IF(ISBLANK(INDIRECT("A11")), 0, INDIRECT(INDIRECT("A11")&amp;"!"&amp;'Технический лист'!B268&amp;'Технический лист'!E26))+IF(ISBLANK(INDIRECT("A12")), 0, INDIRECT(INDIRECT("A12")&amp;"!"&amp;'Технический лист'!B268&amp;'Технический лист'!E26))</f>
        <v>0</v>
      </c>
      <c r="C35" s="51">
        <f>IF(ISBLANK(INDIRECT("A3")), 0, INDIRECT(INDIRECT("A3")&amp;"!"&amp;'Технический лист'!C268&amp;'Технический лист'!F26))+IF(ISBLANK(INDIRECT("A4")), 0, INDIRECT(INDIRECT("A4")&amp;"!"&amp;'Технический лист'!C268&amp;'Технический лист'!F26))+IF(ISBLANK(INDIRECT("A5")), 0, INDIRECT(INDIRECT("A5")&amp;"!"&amp;'Технический лист'!C268&amp;'Технический лист'!F26))+IF(ISBLANK(INDIRECT("A6")), 0, INDIRECT(INDIRECT("A6")&amp;"!"&amp;'Технический лист'!C268&amp;'Технический лист'!F26))+IF(ISBLANK(INDIRECT("A7")), 0, INDIRECT(INDIRECT("A7")&amp;"!"&amp;'Технический лист'!C268&amp;'Технический лист'!F26))+IF(ISBLANK(INDIRECT("A8")), 0, INDIRECT(INDIRECT("A8")&amp;"!"&amp;'Технический лист'!C268&amp;'Технический лист'!F26))+IF(ISBLANK(INDIRECT("A9")), 0, INDIRECT(INDIRECT("A9")&amp;"!"&amp;'Технический лист'!C268&amp;'Технический лист'!F26))+IF(ISBLANK(INDIRECT("A10")), 0, INDIRECT(INDIRECT("A10")&amp;"!"&amp;'Технический лист'!C268&amp;'Технический лист'!F26))+IF(ISBLANK(INDIRECT("A11")), 0, INDIRECT(INDIRECT("A11")&amp;"!"&amp;'Технический лист'!C268&amp;'Технический лист'!F26))+IF(ISBLANK(INDIRECT("A12")), 0, INDIRECT(INDIRECT("A12")&amp;"!"&amp;'Технический лист'!C268&amp;'Технический лист'!F26))</f>
        <v>0</v>
      </c>
      <c r="D35" s="51">
        <f>IF(ISBLANK(INDIRECT("A3")), 0, INDIRECT(INDIRECT("A3")&amp;"!"&amp;'Технический лист'!D268&amp;'Технический лист'!G26))+IF(ISBLANK(INDIRECT("A4")), 0, INDIRECT(INDIRECT("A4")&amp;"!"&amp;'Технический лист'!D268&amp;'Технический лист'!G26))+IF(ISBLANK(INDIRECT("A5")), 0, INDIRECT(INDIRECT("A5")&amp;"!"&amp;'Технический лист'!D268&amp;'Технический лист'!G26))+IF(ISBLANK(INDIRECT("A6")), 0, INDIRECT(INDIRECT("A6")&amp;"!"&amp;'Технический лист'!D268&amp;'Технический лист'!G26))+IF(ISBLANK(INDIRECT("A7")), 0, INDIRECT(INDIRECT("A7")&amp;"!"&amp;'Технический лист'!D268&amp;'Технический лист'!G26))+IF(ISBLANK(INDIRECT("A8")), 0, INDIRECT(INDIRECT("A8")&amp;"!"&amp;'Технический лист'!D268&amp;'Технический лист'!G26))+IF(ISBLANK(INDIRECT("A9")), 0, INDIRECT(INDIRECT("A9")&amp;"!"&amp;'Технический лист'!D268&amp;'Технический лист'!G26))+IF(ISBLANK(INDIRECT("A10")), 0, INDIRECT(INDIRECT("A10")&amp;"!"&amp;'Технический лист'!D268&amp;'Технический лист'!G26))+IF(ISBLANK(INDIRECT("A11")), 0, INDIRECT(INDIRECT("A11")&amp;"!"&amp;'Технический лист'!D268&amp;'Технический лист'!G26))+IF(ISBLANK(INDIRECT("A12")), 0, INDIRECT(INDIRECT("A12")&amp;"!"&amp;'Технический лист'!D268&amp;'Технический лист'!G26))</f>
        <v>0</v>
      </c>
      <c r="E35" s="51">
        <f>IF(ISBLANK(INDIRECT("A3")), 0, INDIRECT(INDIRECT("A3")&amp;"!"&amp;'Технический лист'!E268&amp;'Технический лист'!H26))+IF(ISBLANK(INDIRECT("A4")), 0, INDIRECT(INDIRECT("A4")&amp;"!"&amp;'Технический лист'!E268&amp;'Технический лист'!H26))+IF(ISBLANK(INDIRECT("A5")), 0, INDIRECT(INDIRECT("A5")&amp;"!"&amp;'Технический лист'!E268&amp;'Технический лист'!H26))+IF(ISBLANK(INDIRECT("A6")), 0, INDIRECT(INDIRECT("A6")&amp;"!"&amp;'Технический лист'!E268&amp;'Технический лист'!H26))+IF(ISBLANK(INDIRECT("A7")), 0, INDIRECT(INDIRECT("A7")&amp;"!"&amp;'Технический лист'!E268&amp;'Технический лист'!H26))+IF(ISBLANK(INDIRECT("A8")), 0, INDIRECT(INDIRECT("A8")&amp;"!"&amp;'Технический лист'!E268&amp;'Технический лист'!H26))+IF(ISBLANK(INDIRECT("A9")), 0, INDIRECT(INDIRECT("A9")&amp;"!"&amp;'Технический лист'!E268&amp;'Технический лист'!H26))+IF(ISBLANK(INDIRECT("A10")), 0, INDIRECT(INDIRECT("A10")&amp;"!"&amp;'Технический лист'!E268&amp;'Технический лист'!H26))+IF(ISBLANK(INDIRECT("A11")), 0, INDIRECT(INDIRECT("A11")&amp;"!"&amp;'Технический лист'!E268&amp;'Технический лист'!H26))+IF(ISBLANK(INDIRECT("A12")), 0, INDIRECT(INDIRECT("A12")&amp;"!"&amp;'Технический лист'!E268&amp;'Технический лист'!H26))</f>
        <v>0</v>
      </c>
      <c r="F35" s="51">
        <f>IF(ISBLANK(INDIRECT("A3")), 0, INDIRECT(INDIRECT("A3")&amp;"!"&amp;'Технический лист'!F268&amp;'Технический лист'!I26))+IF(ISBLANK(INDIRECT("A4")), 0, INDIRECT(INDIRECT("A4")&amp;"!"&amp;'Технический лист'!F268&amp;'Технический лист'!I26))+IF(ISBLANK(INDIRECT("A5")), 0, INDIRECT(INDIRECT("A5")&amp;"!"&amp;'Технический лист'!F268&amp;'Технический лист'!I26))+IF(ISBLANK(INDIRECT("A6")), 0, INDIRECT(INDIRECT("A6")&amp;"!"&amp;'Технический лист'!F268&amp;'Технический лист'!I26))+IF(ISBLANK(INDIRECT("A7")), 0, INDIRECT(INDIRECT("A7")&amp;"!"&amp;'Технический лист'!F268&amp;'Технический лист'!I26))+IF(ISBLANK(INDIRECT("A8")), 0, INDIRECT(INDIRECT("A8")&amp;"!"&amp;'Технический лист'!F268&amp;'Технический лист'!I26))+IF(ISBLANK(INDIRECT("A9")), 0, INDIRECT(INDIRECT("A9")&amp;"!"&amp;'Технический лист'!F268&amp;'Технический лист'!I26))+IF(ISBLANK(INDIRECT("A10")), 0, INDIRECT(INDIRECT("A10")&amp;"!"&amp;'Технический лист'!F268&amp;'Технический лист'!I26))+IF(ISBLANK(INDIRECT("A11")), 0, INDIRECT(INDIRECT("A11")&amp;"!"&amp;'Технический лист'!F268&amp;'Технический лист'!I26))+IF(ISBLANK(INDIRECT("A12")), 0, INDIRECT(INDIRECT("A12")&amp;"!"&amp;'Технический лист'!F268&amp;'Технический лист'!I26))</f>
        <v>0</v>
      </c>
      <c r="G35" s="51">
        <f>IF(ISBLANK(INDIRECT("A3")), 0, INDIRECT(INDIRECT("A3")&amp;"!"&amp;'Технический лист'!G268&amp;'Технический лист'!J26))+IF(ISBLANK(INDIRECT("A4")), 0, INDIRECT(INDIRECT("A4")&amp;"!"&amp;'Технический лист'!G268&amp;'Технический лист'!J26))+IF(ISBLANK(INDIRECT("A5")), 0, INDIRECT(INDIRECT("A5")&amp;"!"&amp;'Технический лист'!G268&amp;'Технический лист'!J26))+IF(ISBLANK(INDIRECT("A6")), 0, INDIRECT(INDIRECT("A6")&amp;"!"&amp;'Технический лист'!G268&amp;'Технический лист'!J26))+IF(ISBLANK(INDIRECT("A7")), 0, INDIRECT(INDIRECT("A7")&amp;"!"&amp;'Технический лист'!G268&amp;'Технический лист'!J26))+IF(ISBLANK(INDIRECT("A8")), 0, INDIRECT(INDIRECT("A8")&amp;"!"&amp;'Технический лист'!G268&amp;'Технический лист'!J26))+IF(ISBLANK(INDIRECT("A9")), 0, INDIRECT(INDIRECT("A9")&amp;"!"&amp;'Технический лист'!G268&amp;'Технический лист'!J26))+IF(ISBLANK(INDIRECT("A10")), 0, INDIRECT(INDIRECT("A10")&amp;"!"&amp;'Технический лист'!G268&amp;'Технический лист'!J26))+IF(ISBLANK(INDIRECT("A11")), 0, INDIRECT(INDIRECT("A11")&amp;"!"&amp;'Технический лист'!G268&amp;'Технический лист'!J26))+IF(ISBLANK(INDIRECT("A12")), 0, INDIRECT(INDIRECT("A12")&amp;"!"&amp;'Технический лист'!G268&amp;'Технический лист'!J26))</f>
        <v>0</v>
      </c>
      <c r="H35" s="51">
        <f>IF(ISBLANK(INDIRECT("A3")), 0, INDIRECT(INDIRECT("A3")&amp;"!"&amp;'Технический лист'!H268&amp;'Технический лист'!K26))+IF(ISBLANK(INDIRECT("A4")), 0, INDIRECT(INDIRECT("A4")&amp;"!"&amp;'Технический лист'!H268&amp;'Технический лист'!K26))+IF(ISBLANK(INDIRECT("A5")), 0, INDIRECT(INDIRECT("A5")&amp;"!"&amp;'Технический лист'!H268&amp;'Технический лист'!K26))+IF(ISBLANK(INDIRECT("A6")), 0, INDIRECT(INDIRECT("A6")&amp;"!"&amp;'Технический лист'!H268&amp;'Технический лист'!K26))+IF(ISBLANK(INDIRECT("A7")), 0, INDIRECT(INDIRECT("A7")&amp;"!"&amp;'Технический лист'!H268&amp;'Технический лист'!K26))+IF(ISBLANK(INDIRECT("A8")), 0, INDIRECT(INDIRECT("A8")&amp;"!"&amp;'Технический лист'!H268&amp;'Технический лист'!K26))+IF(ISBLANK(INDIRECT("A9")), 0, INDIRECT(INDIRECT("A9")&amp;"!"&amp;'Технический лист'!H268&amp;'Технический лист'!K26))+IF(ISBLANK(INDIRECT("A10")), 0, INDIRECT(INDIRECT("A10")&amp;"!"&amp;'Технический лист'!H268&amp;'Технический лист'!K26))+IF(ISBLANK(INDIRECT("A11")), 0, INDIRECT(INDIRECT("A11")&amp;"!"&amp;'Технический лист'!H268&amp;'Технический лист'!K26))+IF(ISBLANK(INDIRECT("A12")), 0, INDIRECT(INDIRECT("A12")&amp;"!"&amp;'Технический лист'!H268&amp;'Технический лист'!K26))</f>
        <v>0</v>
      </c>
      <c r="I35" s="51">
        <f>IF(ISBLANK(INDIRECT("A3")), 0, INDIRECT(INDIRECT("A3")&amp;"!"&amp;'Технический лист'!I268&amp;'Технический лист'!L26))+IF(ISBLANK(INDIRECT("A4")), 0, INDIRECT(INDIRECT("A4")&amp;"!"&amp;'Технический лист'!I268&amp;'Технический лист'!L26))+IF(ISBLANK(INDIRECT("A5")), 0, INDIRECT(INDIRECT("A5")&amp;"!"&amp;'Технический лист'!I268&amp;'Технический лист'!L26))+IF(ISBLANK(INDIRECT("A6")), 0, INDIRECT(INDIRECT("A6")&amp;"!"&amp;'Технический лист'!I268&amp;'Технический лист'!L26))+IF(ISBLANK(INDIRECT("A7")), 0, INDIRECT(INDIRECT("A7")&amp;"!"&amp;'Технический лист'!I268&amp;'Технический лист'!L26))+IF(ISBLANK(INDIRECT("A8")), 0, INDIRECT(INDIRECT("A8")&amp;"!"&amp;'Технический лист'!I268&amp;'Технический лист'!L26))+IF(ISBLANK(INDIRECT("A9")), 0, INDIRECT(INDIRECT("A9")&amp;"!"&amp;'Технический лист'!I268&amp;'Технический лист'!L26))+IF(ISBLANK(INDIRECT("A10")), 0, INDIRECT(INDIRECT("A10")&amp;"!"&amp;'Технический лист'!I268&amp;'Технический лист'!L26))+IF(ISBLANK(INDIRECT("A11")), 0, INDIRECT(INDIRECT("A11")&amp;"!"&amp;'Технический лист'!I268&amp;'Технический лист'!L26))+IF(ISBLANK(INDIRECT("A12")), 0, INDIRECT(INDIRECT("A12")&amp;"!"&amp;'Технический лист'!I268&amp;'Технический лист'!L26))</f>
        <v>0</v>
      </c>
      <c r="J35" s="51">
        <f>IF(ISBLANK(INDIRECT("A3")), 0, INDIRECT(INDIRECT("A3")&amp;"!"&amp;'Технический лист'!J268&amp;'Технический лист'!M26))+IF(ISBLANK(INDIRECT("A4")), 0, INDIRECT(INDIRECT("A4")&amp;"!"&amp;'Технический лист'!J268&amp;'Технический лист'!M26))+IF(ISBLANK(INDIRECT("A5")), 0, INDIRECT(INDIRECT("A5")&amp;"!"&amp;'Технический лист'!J268&amp;'Технический лист'!M26))+IF(ISBLANK(INDIRECT("A6")), 0, INDIRECT(INDIRECT("A6")&amp;"!"&amp;'Технический лист'!J268&amp;'Технический лист'!M26))+IF(ISBLANK(INDIRECT("A7")), 0, INDIRECT(INDIRECT("A7")&amp;"!"&amp;'Технический лист'!J268&amp;'Технический лист'!M26))+IF(ISBLANK(INDIRECT("A8")), 0, INDIRECT(INDIRECT("A8")&amp;"!"&amp;'Технический лист'!J268&amp;'Технический лист'!M26))+IF(ISBLANK(INDIRECT("A9")), 0, INDIRECT(INDIRECT("A9")&amp;"!"&amp;'Технический лист'!J268&amp;'Технический лист'!M26))+IF(ISBLANK(INDIRECT("A10")), 0, INDIRECT(INDIRECT("A10")&amp;"!"&amp;'Технический лист'!J268&amp;'Технический лист'!M26))+IF(ISBLANK(INDIRECT("A11")), 0, INDIRECT(INDIRECT("A11")&amp;"!"&amp;'Технический лист'!J268&amp;'Технический лист'!M26))+IF(ISBLANK(INDIRECT("A12")), 0, INDIRECT(INDIRECT("A12")&amp;"!"&amp;'Технический лист'!J268&amp;'Технический лист'!M26))</f>
        <v>0</v>
      </c>
      <c r="K35" s="51">
        <f>IF(ISBLANK(INDIRECT("A3")), 0, INDIRECT(INDIRECT("A3")&amp;"!"&amp;'Технический лист'!K268&amp;'Технический лист'!N26))+IF(ISBLANK(INDIRECT("A4")), 0, INDIRECT(INDIRECT("A4")&amp;"!"&amp;'Технический лист'!K268&amp;'Технический лист'!N26))+IF(ISBLANK(INDIRECT("A5")), 0, INDIRECT(INDIRECT("A5")&amp;"!"&amp;'Технический лист'!K268&amp;'Технический лист'!N26))+IF(ISBLANK(INDIRECT("A6")), 0, INDIRECT(INDIRECT("A6")&amp;"!"&amp;'Технический лист'!K268&amp;'Технический лист'!N26))+IF(ISBLANK(INDIRECT("A7")), 0, INDIRECT(INDIRECT("A7")&amp;"!"&amp;'Технический лист'!K268&amp;'Технический лист'!N26))+IF(ISBLANK(INDIRECT("A8")), 0, INDIRECT(INDIRECT("A8")&amp;"!"&amp;'Технический лист'!K268&amp;'Технический лист'!N26))+IF(ISBLANK(INDIRECT("A9")), 0, INDIRECT(INDIRECT("A9")&amp;"!"&amp;'Технический лист'!K268&amp;'Технический лист'!N26))+IF(ISBLANK(INDIRECT("A10")), 0, INDIRECT(INDIRECT("A10")&amp;"!"&amp;'Технический лист'!K268&amp;'Технический лист'!N26))+IF(ISBLANK(INDIRECT("A11")), 0, INDIRECT(INDIRECT("A11")&amp;"!"&amp;'Технический лист'!K268&amp;'Технический лист'!N26))+IF(ISBLANK(INDIRECT("A12")), 0, INDIRECT(INDIRECT("A12")&amp;"!"&amp;'Технический лист'!K268&amp;'Технический лист'!N26))</f>
        <v>0</v>
      </c>
      <c r="L35" s="51">
        <f>IF(ISBLANK(INDIRECT("A3")), 0, INDIRECT(INDIRECT("A3")&amp;"!"&amp;'Технический лист'!L268&amp;'Технический лист'!O26))+IF(ISBLANK(INDIRECT("A4")), 0, INDIRECT(INDIRECT("A4")&amp;"!"&amp;'Технический лист'!L268&amp;'Технический лист'!O26))+IF(ISBLANK(INDIRECT("A5")), 0, INDIRECT(INDIRECT("A5")&amp;"!"&amp;'Технический лист'!L268&amp;'Технический лист'!O26))+IF(ISBLANK(INDIRECT("A6")), 0, INDIRECT(INDIRECT("A6")&amp;"!"&amp;'Технический лист'!L268&amp;'Технический лист'!O26))+IF(ISBLANK(INDIRECT("A7")), 0, INDIRECT(INDIRECT("A7")&amp;"!"&amp;'Технический лист'!L268&amp;'Технический лист'!O26))+IF(ISBLANK(INDIRECT("A8")), 0, INDIRECT(INDIRECT("A8")&amp;"!"&amp;'Технический лист'!L268&amp;'Технический лист'!O26))+IF(ISBLANK(INDIRECT("A9")), 0, INDIRECT(INDIRECT("A9")&amp;"!"&amp;'Технический лист'!L268&amp;'Технический лист'!O26))+IF(ISBLANK(INDIRECT("A10")), 0, INDIRECT(INDIRECT("A10")&amp;"!"&amp;'Технический лист'!L268&amp;'Технический лист'!O26))+IF(ISBLANK(INDIRECT("A11")), 0, INDIRECT(INDIRECT("A11")&amp;"!"&amp;'Технический лист'!L268&amp;'Технический лист'!O26))+IF(ISBLANK(INDIRECT("A12")), 0, INDIRECT(INDIRECT("A12")&amp;"!"&amp;'Технический лист'!L268&amp;'Технический лист'!O26))</f>
        <v>0</v>
      </c>
      <c r="M35" s="53">
        <f>IF(ISBLANK(INDIRECT("A3")), 0, INDIRECT(INDIRECT("A3")&amp;"!"&amp;'Технический лист'!M268&amp;'Технический лист'!P26))+IF(ISBLANK(INDIRECT("A4")), 0, INDIRECT(INDIRECT("A4")&amp;"!"&amp;'Технический лист'!M268&amp;'Технический лист'!P26))+IF(ISBLANK(INDIRECT("A5")), 0, INDIRECT(INDIRECT("A5")&amp;"!"&amp;'Технический лист'!M268&amp;'Технический лист'!P26))+IF(ISBLANK(INDIRECT("A6")), 0, INDIRECT(INDIRECT("A6")&amp;"!"&amp;'Технический лист'!M268&amp;'Технический лист'!P26))+IF(ISBLANK(INDIRECT("A7")), 0, INDIRECT(INDIRECT("A7")&amp;"!"&amp;'Технический лист'!M268&amp;'Технический лист'!P26))+IF(ISBLANK(INDIRECT("A8")), 0, INDIRECT(INDIRECT("A8")&amp;"!"&amp;'Технический лист'!M268&amp;'Технический лист'!P26))+IF(ISBLANK(INDIRECT("A9")), 0, INDIRECT(INDIRECT("A9")&amp;"!"&amp;'Технический лист'!M268&amp;'Технический лист'!P26))+IF(ISBLANK(INDIRECT("A10")), 0, INDIRECT(INDIRECT("A10")&amp;"!"&amp;'Технический лист'!M268&amp;'Технический лист'!P26))+IF(ISBLANK(INDIRECT("A11")), 0, INDIRECT(INDIRECT("A11")&amp;"!"&amp;'Технический лист'!M268&amp;'Технический лист'!P26))+IF(ISBLANK(INDIRECT("A12")), 0, INDIRECT(INDIRECT("A12")&amp;"!"&amp;'Технический лист'!M268&amp;'Технический лист'!P26))</f>
        <v>0</v>
      </c>
    </row>
    <row r="36">
      <c r="A36" s="66" t="str">
        <f>IFERROR(__xludf.DUMMYFUNCTION("""COMPUTED_VALUE"""),"Представительские расходы")</f>
        <v>Представительские расходы</v>
      </c>
      <c r="B36" s="51">
        <f>IF(ISBLANK(INDIRECT("A3")), 0, INDIRECT(INDIRECT("A3")&amp;"!"&amp;'Технический лист'!B269&amp;'Технический лист'!E27))+IF(ISBLANK(INDIRECT("A4")), 0, INDIRECT(INDIRECT("A4")&amp;"!"&amp;'Технический лист'!B269&amp;'Технический лист'!E27))+IF(ISBLANK(INDIRECT("A5")), 0, INDIRECT(INDIRECT("A5")&amp;"!"&amp;'Технический лист'!B269&amp;'Технический лист'!E27))+IF(ISBLANK(INDIRECT("A6")), 0, INDIRECT(INDIRECT("A6")&amp;"!"&amp;'Технический лист'!B269&amp;'Технический лист'!E27))+IF(ISBLANK(INDIRECT("A7")), 0, INDIRECT(INDIRECT("A7")&amp;"!"&amp;'Технический лист'!B269&amp;'Технический лист'!E27))+IF(ISBLANK(INDIRECT("A8")), 0, INDIRECT(INDIRECT("A8")&amp;"!"&amp;'Технический лист'!B269&amp;'Технический лист'!E27))+IF(ISBLANK(INDIRECT("A9")), 0, INDIRECT(INDIRECT("A9")&amp;"!"&amp;'Технический лист'!B269&amp;'Технический лист'!E27))+IF(ISBLANK(INDIRECT("A10")), 0, INDIRECT(INDIRECT("A10")&amp;"!"&amp;'Технический лист'!B269&amp;'Технический лист'!E27))+IF(ISBLANK(INDIRECT("A11")), 0, INDIRECT(INDIRECT("A11")&amp;"!"&amp;'Технический лист'!B269&amp;'Технический лист'!E27))+IF(ISBLANK(INDIRECT("A12")), 0, INDIRECT(INDIRECT("A12")&amp;"!"&amp;'Технический лист'!B269&amp;'Технический лист'!E27))</f>
        <v>0</v>
      </c>
      <c r="C36" s="51">
        <f>IF(ISBLANK(INDIRECT("A3")), 0, INDIRECT(INDIRECT("A3")&amp;"!"&amp;'Технический лист'!C269&amp;'Технический лист'!F27))+IF(ISBLANK(INDIRECT("A4")), 0, INDIRECT(INDIRECT("A4")&amp;"!"&amp;'Технический лист'!C269&amp;'Технический лист'!F27))+IF(ISBLANK(INDIRECT("A5")), 0, INDIRECT(INDIRECT("A5")&amp;"!"&amp;'Технический лист'!C269&amp;'Технический лист'!F27))+IF(ISBLANK(INDIRECT("A6")), 0, INDIRECT(INDIRECT("A6")&amp;"!"&amp;'Технический лист'!C269&amp;'Технический лист'!F27))+IF(ISBLANK(INDIRECT("A7")), 0, INDIRECT(INDIRECT("A7")&amp;"!"&amp;'Технический лист'!C269&amp;'Технический лист'!F27))+IF(ISBLANK(INDIRECT("A8")), 0, INDIRECT(INDIRECT("A8")&amp;"!"&amp;'Технический лист'!C269&amp;'Технический лист'!F27))+IF(ISBLANK(INDIRECT("A9")), 0, INDIRECT(INDIRECT("A9")&amp;"!"&amp;'Технический лист'!C269&amp;'Технический лист'!F27))+IF(ISBLANK(INDIRECT("A10")), 0, INDIRECT(INDIRECT("A10")&amp;"!"&amp;'Технический лист'!C269&amp;'Технический лист'!F27))+IF(ISBLANK(INDIRECT("A11")), 0, INDIRECT(INDIRECT("A11")&amp;"!"&amp;'Технический лист'!C269&amp;'Технический лист'!F27))+IF(ISBLANK(INDIRECT("A12")), 0, INDIRECT(INDIRECT("A12")&amp;"!"&amp;'Технический лист'!C269&amp;'Технический лист'!F27))</f>
        <v>0</v>
      </c>
      <c r="D36" s="51">
        <f>IF(ISBLANK(INDIRECT("A3")), 0, INDIRECT(INDIRECT("A3")&amp;"!"&amp;'Технический лист'!D269&amp;'Технический лист'!G27))+IF(ISBLANK(INDIRECT("A4")), 0, INDIRECT(INDIRECT("A4")&amp;"!"&amp;'Технический лист'!D269&amp;'Технический лист'!G27))+IF(ISBLANK(INDIRECT("A5")), 0, INDIRECT(INDIRECT("A5")&amp;"!"&amp;'Технический лист'!D269&amp;'Технический лист'!G27))+IF(ISBLANK(INDIRECT("A6")), 0, INDIRECT(INDIRECT("A6")&amp;"!"&amp;'Технический лист'!D269&amp;'Технический лист'!G27))+IF(ISBLANK(INDIRECT("A7")), 0, INDIRECT(INDIRECT("A7")&amp;"!"&amp;'Технический лист'!D269&amp;'Технический лист'!G27))+IF(ISBLANK(INDIRECT("A8")), 0, INDIRECT(INDIRECT("A8")&amp;"!"&amp;'Технический лист'!D269&amp;'Технический лист'!G27))+IF(ISBLANK(INDIRECT("A9")), 0, INDIRECT(INDIRECT("A9")&amp;"!"&amp;'Технический лист'!D269&amp;'Технический лист'!G27))+IF(ISBLANK(INDIRECT("A10")), 0, INDIRECT(INDIRECT("A10")&amp;"!"&amp;'Технический лист'!D269&amp;'Технический лист'!G27))+IF(ISBLANK(INDIRECT("A11")), 0, INDIRECT(INDIRECT("A11")&amp;"!"&amp;'Технический лист'!D269&amp;'Технический лист'!G27))+IF(ISBLANK(INDIRECT("A12")), 0, INDIRECT(INDIRECT("A12")&amp;"!"&amp;'Технический лист'!D269&amp;'Технический лист'!G27))</f>
        <v>0</v>
      </c>
      <c r="E36" s="51">
        <f>IF(ISBLANK(INDIRECT("A3")), 0, INDIRECT(INDIRECT("A3")&amp;"!"&amp;'Технический лист'!E269&amp;'Технический лист'!H27))+IF(ISBLANK(INDIRECT("A4")), 0, INDIRECT(INDIRECT("A4")&amp;"!"&amp;'Технический лист'!E269&amp;'Технический лист'!H27))+IF(ISBLANK(INDIRECT("A5")), 0, INDIRECT(INDIRECT("A5")&amp;"!"&amp;'Технический лист'!E269&amp;'Технический лист'!H27))+IF(ISBLANK(INDIRECT("A6")), 0, INDIRECT(INDIRECT("A6")&amp;"!"&amp;'Технический лист'!E269&amp;'Технический лист'!H27))+IF(ISBLANK(INDIRECT("A7")), 0, INDIRECT(INDIRECT("A7")&amp;"!"&amp;'Технический лист'!E269&amp;'Технический лист'!H27))+IF(ISBLANK(INDIRECT("A8")), 0, INDIRECT(INDIRECT("A8")&amp;"!"&amp;'Технический лист'!E269&amp;'Технический лист'!H27))+IF(ISBLANK(INDIRECT("A9")), 0, INDIRECT(INDIRECT("A9")&amp;"!"&amp;'Технический лист'!E269&amp;'Технический лист'!H27))+IF(ISBLANK(INDIRECT("A10")), 0, INDIRECT(INDIRECT("A10")&amp;"!"&amp;'Технический лист'!E269&amp;'Технический лист'!H27))+IF(ISBLANK(INDIRECT("A11")), 0, INDIRECT(INDIRECT("A11")&amp;"!"&amp;'Технический лист'!E269&amp;'Технический лист'!H27))+IF(ISBLANK(INDIRECT("A12")), 0, INDIRECT(INDIRECT("A12")&amp;"!"&amp;'Технический лист'!E269&amp;'Технический лист'!H27))</f>
        <v>0</v>
      </c>
      <c r="F36" s="51">
        <f>IF(ISBLANK(INDIRECT("A3")), 0, INDIRECT(INDIRECT("A3")&amp;"!"&amp;'Технический лист'!F269&amp;'Технический лист'!I27))+IF(ISBLANK(INDIRECT("A4")), 0, INDIRECT(INDIRECT("A4")&amp;"!"&amp;'Технический лист'!F269&amp;'Технический лист'!I27))+IF(ISBLANK(INDIRECT("A5")), 0, INDIRECT(INDIRECT("A5")&amp;"!"&amp;'Технический лист'!F269&amp;'Технический лист'!I27))+IF(ISBLANK(INDIRECT("A6")), 0, INDIRECT(INDIRECT("A6")&amp;"!"&amp;'Технический лист'!F269&amp;'Технический лист'!I27))+IF(ISBLANK(INDIRECT("A7")), 0, INDIRECT(INDIRECT("A7")&amp;"!"&amp;'Технический лист'!F269&amp;'Технический лист'!I27))+IF(ISBLANK(INDIRECT("A8")), 0, INDIRECT(INDIRECT("A8")&amp;"!"&amp;'Технический лист'!F269&amp;'Технический лист'!I27))+IF(ISBLANK(INDIRECT("A9")), 0, INDIRECT(INDIRECT("A9")&amp;"!"&amp;'Технический лист'!F269&amp;'Технический лист'!I27))+IF(ISBLANK(INDIRECT("A10")), 0, INDIRECT(INDIRECT("A10")&amp;"!"&amp;'Технический лист'!F269&amp;'Технический лист'!I27))+IF(ISBLANK(INDIRECT("A11")), 0, INDIRECT(INDIRECT("A11")&amp;"!"&amp;'Технический лист'!F269&amp;'Технический лист'!I27))+IF(ISBLANK(INDIRECT("A12")), 0, INDIRECT(INDIRECT("A12")&amp;"!"&amp;'Технический лист'!F269&amp;'Технический лист'!I27))</f>
        <v>0</v>
      </c>
      <c r="G36" s="51">
        <f>IF(ISBLANK(INDIRECT("A3")), 0, INDIRECT(INDIRECT("A3")&amp;"!"&amp;'Технический лист'!G269&amp;'Технический лист'!J27))+IF(ISBLANK(INDIRECT("A4")), 0, INDIRECT(INDIRECT("A4")&amp;"!"&amp;'Технический лист'!G269&amp;'Технический лист'!J27))+IF(ISBLANK(INDIRECT("A5")), 0, INDIRECT(INDIRECT("A5")&amp;"!"&amp;'Технический лист'!G269&amp;'Технический лист'!J27))+IF(ISBLANK(INDIRECT("A6")), 0, INDIRECT(INDIRECT("A6")&amp;"!"&amp;'Технический лист'!G269&amp;'Технический лист'!J27))+IF(ISBLANK(INDIRECT("A7")), 0, INDIRECT(INDIRECT("A7")&amp;"!"&amp;'Технический лист'!G269&amp;'Технический лист'!J27))+IF(ISBLANK(INDIRECT("A8")), 0, INDIRECT(INDIRECT("A8")&amp;"!"&amp;'Технический лист'!G269&amp;'Технический лист'!J27))+IF(ISBLANK(INDIRECT("A9")), 0, INDIRECT(INDIRECT("A9")&amp;"!"&amp;'Технический лист'!G269&amp;'Технический лист'!J27))+IF(ISBLANK(INDIRECT("A10")), 0, INDIRECT(INDIRECT("A10")&amp;"!"&amp;'Технический лист'!G269&amp;'Технический лист'!J27))+IF(ISBLANK(INDIRECT("A11")), 0, INDIRECT(INDIRECT("A11")&amp;"!"&amp;'Технический лист'!G269&amp;'Технический лист'!J27))+IF(ISBLANK(INDIRECT("A12")), 0, INDIRECT(INDIRECT("A12")&amp;"!"&amp;'Технический лист'!G269&amp;'Технический лист'!J27))</f>
        <v>0</v>
      </c>
      <c r="H36" s="51">
        <f>IF(ISBLANK(INDIRECT("A3")), 0, INDIRECT(INDIRECT("A3")&amp;"!"&amp;'Технический лист'!H269&amp;'Технический лист'!K27))+IF(ISBLANK(INDIRECT("A4")), 0, INDIRECT(INDIRECT("A4")&amp;"!"&amp;'Технический лист'!H269&amp;'Технический лист'!K27))+IF(ISBLANK(INDIRECT("A5")), 0, INDIRECT(INDIRECT("A5")&amp;"!"&amp;'Технический лист'!H269&amp;'Технический лист'!K27))+IF(ISBLANK(INDIRECT("A6")), 0, INDIRECT(INDIRECT("A6")&amp;"!"&amp;'Технический лист'!H269&amp;'Технический лист'!K27))+IF(ISBLANK(INDIRECT("A7")), 0, INDIRECT(INDIRECT("A7")&amp;"!"&amp;'Технический лист'!H269&amp;'Технический лист'!K27))+IF(ISBLANK(INDIRECT("A8")), 0, INDIRECT(INDIRECT("A8")&amp;"!"&amp;'Технический лист'!H269&amp;'Технический лист'!K27))+IF(ISBLANK(INDIRECT("A9")), 0, INDIRECT(INDIRECT("A9")&amp;"!"&amp;'Технический лист'!H269&amp;'Технический лист'!K27))+IF(ISBLANK(INDIRECT("A10")), 0, INDIRECT(INDIRECT("A10")&amp;"!"&amp;'Технический лист'!H269&amp;'Технический лист'!K27))+IF(ISBLANK(INDIRECT("A11")), 0, INDIRECT(INDIRECT("A11")&amp;"!"&amp;'Технический лист'!H269&amp;'Технический лист'!K27))+IF(ISBLANK(INDIRECT("A12")), 0, INDIRECT(INDIRECT("A12")&amp;"!"&amp;'Технический лист'!H269&amp;'Технический лист'!K27))</f>
        <v>0</v>
      </c>
      <c r="I36" s="51">
        <f>IF(ISBLANK(INDIRECT("A3")), 0, INDIRECT(INDIRECT("A3")&amp;"!"&amp;'Технический лист'!I269&amp;'Технический лист'!L27))+IF(ISBLANK(INDIRECT("A4")), 0, INDIRECT(INDIRECT("A4")&amp;"!"&amp;'Технический лист'!I269&amp;'Технический лист'!L27))+IF(ISBLANK(INDIRECT("A5")), 0, INDIRECT(INDIRECT("A5")&amp;"!"&amp;'Технический лист'!I269&amp;'Технический лист'!L27))+IF(ISBLANK(INDIRECT("A6")), 0, INDIRECT(INDIRECT("A6")&amp;"!"&amp;'Технический лист'!I269&amp;'Технический лист'!L27))+IF(ISBLANK(INDIRECT("A7")), 0, INDIRECT(INDIRECT("A7")&amp;"!"&amp;'Технический лист'!I269&amp;'Технический лист'!L27))+IF(ISBLANK(INDIRECT("A8")), 0, INDIRECT(INDIRECT("A8")&amp;"!"&amp;'Технический лист'!I269&amp;'Технический лист'!L27))+IF(ISBLANK(INDIRECT("A9")), 0, INDIRECT(INDIRECT("A9")&amp;"!"&amp;'Технический лист'!I269&amp;'Технический лист'!L27))+IF(ISBLANK(INDIRECT("A10")), 0, INDIRECT(INDIRECT("A10")&amp;"!"&amp;'Технический лист'!I269&amp;'Технический лист'!L27))+IF(ISBLANK(INDIRECT("A11")), 0, INDIRECT(INDIRECT("A11")&amp;"!"&amp;'Технический лист'!I269&amp;'Технический лист'!L27))+IF(ISBLANK(INDIRECT("A12")), 0, INDIRECT(INDIRECT("A12")&amp;"!"&amp;'Технический лист'!I269&amp;'Технический лист'!L27))</f>
        <v>0</v>
      </c>
      <c r="J36" s="51">
        <f>IF(ISBLANK(INDIRECT("A3")), 0, INDIRECT(INDIRECT("A3")&amp;"!"&amp;'Технический лист'!J269&amp;'Технический лист'!M27))+IF(ISBLANK(INDIRECT("A4")), 0, INDIRECT(INDIRECT("A4")&amp;"!"&amp;'Технический лист'!J269&amp;'Технический лист'!M27))+IF(ISBLANK(INDIRECT("A5")), 0, INDIRECT(INDIRECT("A5")&amp;"!"&amp;'Технический лист'!J269&amp;'Технический лист'!M27))+IF(ISBLANK(INDIRECT("A6")), 0, INDIRECT(INDIRECT("A6")&amp;"!"&amp;'Технический лист'!J269&amp;'Технический лист'!M27))+IF(ISBLANK(INDIRECT("A7")), 0, INDIRECT(INDIRECT("A7")&amp;"!"&amp;'Технический лист'!J269&amp;'Технический лист'!M27))+IF(ISBLANK(INDIRECT("A8")), 0, INDIRECT(INDIRECT("A8")&amp;"!"&amp;'Технический лист'!J269&amp;'Технический лист'!M27))+IF(ISBLANK(INDIRECT("A9")), 0, INDIRECT(INDIRECT("A9")&amp;"!"&amp;'Технический лист'!J269&amp;'Технический лист'!M27))+IF(ISBLANK(INDIRECT("A10")), 0, INDIRECT(INDIRECT("A10")&amp;"!"&amp;'Технический лист'!J269&amp;'Технический лист'!M27))+IF(ISBLANK(INDIRECT("A11")), 0, INDIRECT(INDIRECT("A11")&amp;"!"&amp;'Технический лист'!J269&amp;'Технический лист'!M27))+IF(ISBLANK(INDIRECT("A12")), 0, INDIRECT(INDIRECT("A12")&amp;"!"&amp;'Технический лист'!J269&amp;'Технический лист'!M27))</f>
        <v>0</v>
      </c>
      <c r="K36" s="51">
        <f>IF(ISBLANK(INDIRECT("A3")), 0, INDIRECT(INDIRECT("A3")&amp;"!"&amp;'Технический лист'!K269&amp;'Технический лист'!N27))+IF(ISBLANK(INDIRECT("A4")), 0, INDIRECT(INDIRECT("A4")&amp;"!"&amp;'Технический лист'!K269&amp;'Технический лист'!N27))+IF(ISBLANK(INDIRECT("A5")), 0, INDIRECT(INDIRECT("A5")&amp;"!"&amp;'Технический лист'!K269&amp;'Технический лист'!N27))+IF(ISBLANK(INDIRECT("A6")), 0, INDIRECT(INDIRECT("A6")&amp;"!"&amp;'Технический лист'!K269&amp;'Технический лист'!N27))+IF(ISBLANK(INDIRECT("A7")), 0, INDIRECT(INDIRECT("A7")&amp;"!"&amp;'Технический лист'!K269&amp;'Технический лист'!N27))+IF(ISBLANK(INDIRECT("A8")), 0, INDIRECT(INDIRECT("A8")&amp;"!"&amp;'Технический лист'!K269&amp;'Технический лист'!N27))+IF(ISBLANK(INDIRECT("A9")), 0, INDIRECT(INDIRECT("A9")&amp;"!"&amp;'Технический лист'!K269&amp;'Технический лист'!N27))+IF(ISBLANK(INDIRECT("A10")), 0, INDIRECT(INDIRECT("A10")&amp;"!"&amp;'Технический лист'!K269&amp;'Технический лист'!N27))+IF(ISBLANK(INDIRECT("A11")), 0, INDIRECT(INDIRECT("A11")&amp;"!"&amp;'Технический лист'!K269&amp;'Технический лист'!N27))+IF(ISBLANK(INDIRECT("A12")), 0, INDIRECT(INDIRECT("A12")&amp;"!"&amp;'Технический лист'!K269&amp;'Технический лист'!N27))</f>
        <v>0</v>
      </c>
      <c r="L36" s="51">
        <f>IF(ISBLANK(INDIRECT("A3")), 0, INDIRECT(INDIRECT("A3")&amp;"!"&amp;'Технический лист'!L269&amp;'Технический лист'!O27))+IF(ISBLANK(INDIRECT("A4")), 0, INDIRECT(INDIRECT("A4")&amp;"!"&amp;'Технический лист'!L269&amp;'Технический лист'!O27))+IF(ISBLANK(INDIRECT("A5")), 0, INDIRECT(INDIRECT("A5")&amp;"!"&amp;'Технический лист'!L269&amp;'Технический лист'!O27))+IF(ISBLANK(INDIRECT("A6")), 0, INDIRECT(INDIRECT("A6")&amp;"!"&amp;'Технический лист'!L269&amp;'Технический лист'!O27))+IF(ISBLANK(INDIRECT("A7")), 0, INDIRECT(INDIRECT("A7")&amp;"!"&amp;'Технический лист'!L269&amp;'Технический лист'!O27))+IF(ISBLANK(INDIRECT("A8")), 0, INDIRECT(INDIRECT("A8")&amp;"!"&amp;'Технический лист'!L269&amp;'Технический лист'!O27))+IF(ISBLANK(INDIRECT("A9")), 0, INDIRECT(INDIRECT("A9")&amp;"!"&amp;'Технический лист'!L269&amp;'Технический лист'!O27))+IF(ISBLANK(INDIRECT("A10")), 0, INDIRECT(INDIRECT("A10")&amp;"!"&amp;'Технический лист'!L269&amp;'Технический лист'!O27))+IF(ISBLANK(INDIRECT("A11")), 0, INDIRECT(INDIRECT("A11")&amp;"!"&amp;'Технический лист'!L269&amp;'Технический лист'!O27))+IF(ISBLANK(INDIRECT("A12")), 0, INDIRECT(INDIRECT("A12")&amp;"!"&amp;'Технический лист'!L269&amp;'Технический лист'!O27))</f>
        <v>0</v>
      </c>
      <c r="M36" s="53">
        <f>IF(ISBLANK(INDIRECT("A3")), 0, INDIRECT(INDIRECT("A3")&amp;"!"&amp;'Технический лист'!M269&amp;'Технический лист'!P27))+IF(ISBLANK(INDIRECT("A4")), 0, INDIRECT(INDIRECT("A4")&amp;"!"&amp;'Технический лист'!M269&amp;'Технический лист'!P27))+IF(ISBLANK(INDIRECT("A5")), 0, INDIRECT(INDIRECT("A5")&amp;"!"&amp;'Технический лист'!M269&amp;'Технический лист'!P27))+IF(ISBLANK(INDIRECT("A6")), 0, INDIRECT(INDIRECT("A6")&amp;"!"&amp;'Технический лист'!M269&amp;'Технический лист'!P27))+IF(ISBLANK(INDIRECT("A7")), 0, INDIRECT(INDIRECT("A7")&amp;"!"&amp;'Технический лист'!M269&amp;'Технический лист'!P27))+IF(ISBLANK(INDIRECT("A8")), 0, INDIRECT(INDIRECT("A8")&amp;"!"&amp;'Технический лист'!M269&amp;'Технический лист'!P27))+IF(ISBLANK(INDIRECT("A9")), 0, INDIRECT(INDIRECT("A9")&amp;"!"&amp;'Технический лист'!M269&amp;'Технический лист'!P27))+IF(ISBLANK(INDIRECT("A10")), 0, INDIRECT(INDIRECT("A10")&amp;"!"&amp;'Технический лист'!M269&amp;'Технический лист'!P27))+IF(ISBLANK(INDIRECT("A11")), 0, INDIRECT(INDIRECT("A11")&amp;"!"&amp;'Технический лист'!M269&amp;'Технический лист'!P27))+IF(ISBLANK(INDIRECT("A12")), 0, INDIRECT(INDIRECT("A12")&amp;"!"&amp;'Технический лист'!M269&amp;'Технический лист'!P27))</f>
        <v>0</v>
      </c>
    </row>
    <row r="37">
      <c r="A37" s="66" t="str">
        <f>IFERROR(__xludf.DUMMYFUNCTION("""COMPUTED_VALUE"""),"Прочие на маркетинг и рекламу")</f>
        <v>Прочие на маркетинг и рекламу</v>
      </c>
      <c r="B37" s="51">
        <f>IF(ISBLANK(INDIRECT("A3")), 0, INDIRECT(INDIRECT("A3")&amp;"!"&amp;'Технический лист'!B270&amp;'Технический лист'!E28))+IF(ISBLANK(INDIRECT("A4")), 0, INDIRECT(INDIRECT("A4")&amp;"!"&amp;'Технический лист'!B270&amp;'Технический лист'!E28))+IF(ISBLANK(INDIRECT("A5")), 0, INDIRECT(INDIRECT("A5")&amp;"!"&amp;'Технический лист'!B270&amp;'Технический лист'!E28))+IF(ISBLANK(INDIRECT("A6")), 0, INDIRECT(INDIRECT("A6")&amp;"!"&amp;'Технический лист'!B270&amp;'Технический лист'!E28))+IF(ISBLANK(INDIRECT("A7")), 0, INDIRECT(INDIRECT("A7")&amp;"!"&amp;'Технический лист'!B270&amp;'Технический лист'!E28))+IF(ISBLANK(INDIRECT("A8")), 0, INDIRECT(INDIRECT("A8")&amp;"!"&amp;'Технический лист'!B270&amp;'Технический лист'!E28))+IF(ISBLANK(INDIRECT("A9")), 0, INDIRECT(INDIRECT("A9")&amp;"!"&amp;'Технический лист'!B270&amp;'Технический лист'!E28))+IF(ISBLANK(INDIRECT("A10")), 0, INDIRECT(INDIRECT("A10")&amp;"!"&amp;'Технический лист'!B270&amp;'Технический лист'!E28))+IF(ISBLANK(INDIRECT("A11")), 0, INDIRECT(INDIRECT("A11")&amp;"!"&amp;'Технический лист'!B270&amp;'Технический лист'!E28))+IF(ISBLANK(INDIRECT("A12")), 0, INDIRECT(INDIRECT("A12")&amp;"!"&amp;'Технический лист'!B270&amp;'Технический лист'!E28))</f>
        <v>0</v>
      </c>
      <c r="C37" s="51">
        <f>IF(ISBLANK(INDIRECT("A3")), 0, INDIRECT(INDIRECT("A3")&amp;"!"&amp;'Технический лист'!C270&amp;'Технический лист'!F28))+IF(ISBLANK(INDIRECT("A4")), 0, INDIRECT(INDIRECT("A4")&amp;"!"&amp;'Технический лист'!C270&amp;'Технический лист'!F28))+IF(ISBLANK(INDIRECT("A5")), 0, INDIRECT(INDIRECT("A5")&amp;"!"&amp;'Технический лист'!C270&amp;'Технический лист'!F28))+IF(ISBLANK(INDIRECT("A6")), 0, INDIRECT(INDIRECT("A6")&amp;"!"&amp;'Технический лист'!C270&amp;'Технический лист'!F28))+IF(ISBLANK(INDIRECT("A7")), 0, INDIRECT(INDIRECT("A7")&amp;"!"&amp;'Технический лист'!C270&amp;'Технический лист'!F28))+IF(ISBLANK(INDIRECT("A8")), 0, INDIRECT(INDIRECT("A8")&amp;"!"&amp;'Технический лист'!C270&amp;'Технический лист'!F28))+IF(ISBLANK(INDIRECT("A9")), 0, INDIRECT(INDIRECT("A9")&amp;"!"&amp;'Технический лист'!C270&amp;'Технический лист'!F28))+IF(ISBLANK(INDIRECT("A10")), 0, INDIRECT(INDIRECT("A10")&amp;"!"&amp;'Технический лист'!C270&amp;'Технический лист'!F28))+IF(ISBLANK(INDIRECT("A11")), 0, INDIRECT(INDIRECT("A11")&amp;"!"&amp;'Технический лист'!C270&amp;'Технический лист'!F28))+IF(ISBLANK(INDIRECT("A12")), 0, INDIRECT(INDIRECT("A12")&amp;"!"&amp;'Технический лист'!C270&amp;'Технический лист'!F28))</f>
        <v>0</v>
      </c>
      <c r="D37" s="51">
        <f>IF(ISBLANK(INDIRECT("A3")), 0, INDIRECT(INDIRECT("A3")&amp;"!"&amp;'Технический лист'!D270&amp;'Технический лист'!G28))+IF(ISBLANK(INDIRECT("A4")), 0, INDIRECT(INDIRECT("A4")&amp;"!"&amp;'Технический лист'!D270&amp;'Технический лист'!G28))+IF(ISBLANK(INDIRECT("A5")), 0, INDIRECT(INDIRECT("A5")&amp;"!"&amp;'Технический лист'!D270&amp;'Технический лист'!G28))+IF(ISBLANK(INDIRECT("A6")), 0, INDIRECT(INDIRECT("A6")&amp;"!"&amp;'Технический лист'!D270&amp;'Технический лист'!G28))+IF(ISBLANK(INDIRECT("A7")), 0, INDIRECT(INDIRECT("A7")&amp;"!"&amp;'Технический лист'!D270&amp;'Технический лист'!G28))+IF(ISBLANK(INDIRECT("A8")), 0, INDIRECT(INDIRECT("A8")&amp;"!"&amp;'Технический лист'!D270&amp;'Технический лист'!G28))+IF(ISBLANK(INDIRECT("A9")), 0, INDIRECT(INDIRECT("A9")&amp;"!"&amp;'Технический лист'!D270&amp;'Технический лист'!G28))+IF(ISBLANK(INDIRECT("A10")), 0, INDIRECT(INDIRECT("A10")&amp;"!"&amp;'Технический лист'!D270&amp;'Технический лист'!G28))+IF(ISBLANK(INDIRECT("A11")), 0, INDIRECT(INDIRECT("A11")&amp;"!"&amp;'Технический лист'!D270&amp;'Технический лист'!G28))+IF(ISBLANK(INDIRECT("A12")), 0, INDIRECT(INDIRECT("A12")&amp;"!"&amp;'Технический лист'!D270&amp;'Технический лист'!G28))</f>
        <v>0</v>
      </c>
      <c r="E37" s="51">
        <f>IF(ISBLANK(INDIRECT("A3")), 0, INDIRECT(INDIRECT("A3")&amp;"!"&amp;'Технический лист'!E270&amp;'Технический лист'!H28))+IF(ISBLANK(INDIRECT("A4")), 0, INDIRECT(INDIRECT("A4")&amp;"!"&amp;'Технический лист'!E270&amp;'Технический лист'!H28))+IF(ISBLANK(INDIRECT("A5")), 0, INDIRECT(INDIRECT("A5")&amp;"!"&amp;'Технический лист'!E270&amp;'Технический лист'!H28))+IF(ISBLANK(INDIRECT("A6")), 0, INDIRECT(INDIRECT("A6")&amp;"!"&amp;'Технический лист'!E270&amp;'Технический лист'!H28))+IF(ISBLANK(INDIRECT("A7")), 0, INDIRECT(INDIRECT("A7")&amp;"!"&amp;'Технический лист'!E270&amp;'Технический лист'!H28))+IF(ISBLANK(INDIRECT("A8")), 0, INDIRECT(INDIRECT("A8")&amp;"!"&amp;'Технический лист'!E270&amp;'Технический лист'!H28))+IF(ISBLANK(INDIRECT("A9")), 0, INDIRECT(INDIRECT("A9")&amp;"!"&amp;'Технический лист'!E270&amp;'Технический лист'!H28))+IF(ISBLANK(INDIRECT("A10")), 0, INDIRECT(INDIRECT("A10")&amp;"!"&amp;'Технический лист'!E270&amp;'Технический лист'!H28))+IF(ISBLANK(INDIRECT("A11")), 0, INDIRECT(INDIRECT("A11")&amp;"!"&amp;'Технический лист'!E270&amp;'Технический лист'!H28))+IF(ISBLANK(INDIRECT("A12")), 0, INDIRECT(INDIRECT("A12")&amp;"!"&amp;'Технический лист'!E270&amp;'Технический лист'!H28))</f>
        <v>0</v>
      </c>
      <c r="F37" s="51">
        <f>IF(ISBLANK(INDIRECT("A3")), 0, INDIRECT(INDIRECT("A3")&amp;"!"&amp;'Технический лист'!F270&amp;'Технический лист'!I28))+IF(ISBLANK(INDIRECT("A4")), 0, INDIRECT(INDIRECT("A4")&amp;"!"&amp;'Технический лист'!F270&amp;'Технический лист'!I28))+IF(ISBLANK(INDIRECT("A5")), 0, INDIRECT(INDIRECT("A5")&amp;"!"&amp;'Технический лист'!F270&amp;'Технический лист'!I28))+IF(ISBLANK(INDIRECT("A6")), 0, INDIRECT(INDIRECT("A6")&amp;"!"&amp;'Технический лист'!F270&amp;'Технический лист'!I28))+IF(ISBLANK(INDIRECT("A7")), 0, INDIRECT(INDIRECT("A7")&amp;"!"&amp;'Технический лист'!F270&amp;'Технический лист'!I28))+IF(ISBLANK(INDIRECT("A8")), 0, INDIRECT(INDIRECT("A8")&amp;"!"&amp;'Технический лист'!F270&amp;'Технический лист'!I28))+IF(ISBLANK(INDIRECT("A9")), 0, INDIRECT(INDIRECT("A9")&amp;"!"&amp;'Технический лист'!F270&amp;'Технический лист'!I28))+IF(ISBLANK(INDIRECT("A10")), 0, INDIRECT(INDIRECT("A10")&amp;"!"&amp;'Технический лист'!F270&amp;'Технический лист'!I28))+IF(ISBLANK(INDIRECT("A11")), 0, INDIRECT(INDIRECT("A11")&amp;"!"&amp;'Технический лист'!F270&amp;'Технический лист'!I28))+IF(ISBLANK(INDIRECT("A12")), 0, INDIRECT(INDIRECT("A12")&amp;"!"&amp;'Технический лист'!F270&amp;'Технический лист'!I28))</f>
        <v>0</v>
      </c>
      <c r="G37" s="51">
        <f>IF(ISBLANK(INDIRECT("A3")), 0, INDIRECT(INDIRECT("A3")&amp;"!"&amp;'Технический лист'!G270&amp;'Технический лист'!J28))+IF(ISBLANK(INDIRECT("A4")), 0, INDIRECT(INDIRECT("A4")&amp;"!"&amp;'Технический лист'!G270&amp;'Технический лист'!J28))+IF(ISBLANK(INDIRECT("A5")), 0, INDIRECT(INDIRECT("A5")&amp;"!"&amp;'Технический лист'!G270&amp;'Технический лист'!J28))+IF(ISBLANK(INDIRECT("A6")), 0, INDIRECT(INDIRECT("A6")&amp;"!"&amp;'Технический лист'!G270&amp;'Технический лист'!J28))+IF(ISBLANK(INDIRECT("A7")), 0, INDIRECT(INDIRECT("A7")&amp;"!"&amp;'Технический лист'!G270&amp;'Технический лист'!J28))+IF(ISBLANK(INDIRECT("A8")), 0, INDIRECT(INDIRECT("A8")&amp;"!"&amp;'Технический лист'!G270&amp;'Технический лист'!J28))+IF(ISBLANK(INDIRECT("A9")), 0, INDIRECT(INDIRECT("A9")&amp;"!"&amp;'Технический лист'!G270&amp;'Технический лист'!J28))+IF(ISBLANK(INDIRECT("A10")), 0, INDIRECT(INDIRECT("A10")&amp;"!"&amp;'Технический лист'!G270&amp;'Технический лист'!J28))+IF(ISBLANK(INDIRECT("A11")), 0, INDIRECT(INDIRECT("A11")&amp;"!"&amp;'Технический лист'!G270&amp;'Технический лист'!J28))+IF(ISBLANK(INDIRECT("A12")), 0, INDIRECT(INDIRECT("A12")&amp;"!"&amp;'Технический лист'!G270&amp;'Технический лист'!J28))</f>
        <v>0</v>
      </c>
      <c r="H37" s="51">
        <f>IF(ISBLANK(INDIRECT("A3")), 0, INDIRECT(INDIRECT("A3")&amp;"!"&amp;'Технический лист'!H270&amp;'Технический лист'!K28))+IF(ISBLANK(INDIRECT("A4")), 0, INDIRECT(INDIRECT("A4")&amp;"!"&amp;'Технический лист'!H270&amp;'Технический лист'!K28))+IF(ISBLANK(INDIRECT("A5")), 0, INDIRECT(INDIRECT("A5")&amp;"!"&amp;'Технический лист'!H270&amp;'Технический лист'!K28))+IF(ISBLANK(INDIRECT("A6")), 0, INDIRECT(INDIRECT("A6")&amp;"!"&amp;'Технический лист'!H270&amp;'Технический лист'!K28))+IF(ISBLANK(INDIRECT("A7")), 0, INDIRECT(INDIRECT("A7")&amp;"!"&amp;'Технический лист'!H270&amp;'Технический лист'!K28))+IF(ISBLANK(INDIRECT("A8")), 0, INDIRECT(INDIRECT("A8")&amp;"!"&amp;'Технический лист'!H270&amp;'Технический лист'!K28))+IF(ISBLANK(INDIRECT("A9")), 0, INDIRECT(INDIRECT("A9")&amp;"!"&amp;'Технический лист'!H270&amp;'Технический лист'!K28))+IF(ISBLANK(INDIRECT("A10")), 0, INDIRECT(INDIRECT("A10")&amp;"!"&amp;'Технический лист'!H270&amp;'Технический лист'!K28))+IF(ISBLANK(INDIRECT("A11")), 0, INDIRECT(INDIRECT("A11")&amp;"!"&amp;'Технический лист'!H270&amp;'Технический лист'!K28))+IF(ISBLANK(INDIRECT("A12")), 0, INDIRECT(INDIRECT("A12")&amp;"!"&amp;'Технический лист'!H270&amp;'Технический лист'!K28))</f>
        <v>0</v>
      </c>
      <c r="I37" s="51">
        <f>IF(ISBLANK(INDIRECT("A3")), 0, INDIRECT(INDIRECT("A3")&amp;"!"&amp;'Технический лист'!I270&amp;'Технический лист'!L28))+IF(ISBLANK(INDIRECT("A4")), 0, INDIRECT(INDIRECT("A4")&amp;"!"&amp;'Технический лист'!I270&amp;'Технический лист'!L28))+IF(ISBLANK(INDIRECT("A5")), 0, INDIRECT(INDIRECT("A5")&amp;"!"&amp;'Технический лист'!I270&amp;'Технический лист'!L28))+IF(ISBLANK(INDIRECT("A6")), 0, INDIRECT(INDIRECT("A6")&amp;"!"&amp;'Технический лист'!I270&amp;'Технический лист'!L28))+IF(ISBLANK(INDIRECT("A7")), 0, INDIRECT(INDIRECT("A7")&amp;"!"&amp;'Технический лист'!I270&amp;'Технический лист'!L28))+IF(ISBLANK(INDIRECT("A8")), 0, INDIRECT(INDIRECT("A8")&amp;"!"&amp;'Технический лист'!I270&amp;'Технический лист'!L28))+IF(ISBLANK(INDIRECT("A9")), 0, INDIRECT(INDIRECT("A9")&amp;"!"&amp;'Технический лист'!I270&amp;'Технический лист'!L28))+IF(ISBLANK(INDIRECT("A10")), 0, INDIRECT(INDIRECT("A10")&amp;"!"&amp;'Технический лист'!I270&amp;'Технический лист'!L28))+IF(ISBLANK(INDIRECT("A11")), 0, INDIRECT(INDIRECT("A11")&amp;"!"&amp;'Технический лист'!I270&amp;'Технический лист'!L28))+IF(ISBLANK(INDIRECT("A12")), 0, INDIRECT(INDIRECT("A12")&amp;"!"&amp;'Технический лист'!I270&amp;'Технический лист'!L28))</f>
        <v>0</v>
      </c>
      <c r="J37" s="51">
        <f>IF(ISBLANK(INDIRECT("A3")), 0, INDIRECT(INDIRECT("A3")&amp;"!"&amp;'Технический лист'!J270&amp;'Технический лист'!M28))+IF(ISBLANK(INDIRECT("A4")), 0, INDIRECT(INDIRECT("A4")&amp;"!"&amp;'Технический лист'!J270&amp;'Технический лист'!M28))+IF(ISBLANK(INDIRECT("A5")), 0, INDIRECT(INDIRECT("A5")&amp;"!"&amp;'Технический лист'!J270&amp;'Технический лист'!M28))+IF(ISBLANK(INDIRECT("A6")), 0, INDIRECT(INDIRECT("A6")&amp;"!"&amp;'Технический лист'!J270&amp;'Технический лист'!M28))+IF(ISBLANK(INDIRECT("A7")), 0, INDIRECT(INDIRECT("A7")&amp;"!"&amp;'Технический лист'!J270&amp;'Технический лист'!M28))+IF(ISBLANK(INDIRECT("A8")), 0, INDIRECT(INDIRECT("A8")&amp;"!"&amp;'Технический лист'!J270&amp;'Технический лист'!M28))+IF(ISBLANK(INDIRECT("A9")), 0, INDIRECT(INDIRECT("A9")&amp;"!"&amp;'Технический лист'!J270&amp;'Технический лист'!M28))+IF(ISBLANK(INDIRECT("A10")), 0, INDIRECT(INDIRECT("A10")&amp;"!"&amp;'Технический лист'!J270&amp;'Технический лист'!M28))+IF(ISBLANK(INDIRECT("A11")), 0, INDIRECT(INDIRECT("A11")&amp;"!"&amp;'Технический лист'!J270&amp;'Технический лист'!M28))+IF(ISBLANK(INDIRECT("A12")), 0, INDIRECT(INDIRECT("A12")&amp;"!"&amp;'Технический лист'!J270&amp;'Технический лист'!M28))</f>
        <v>0</v>
      </c>
      <c r="K37" s="51">
        <f>IF(ISBLANK(INDIRECT("A3")), 0, INDIRECT(INDIRECT("A3")&amp;"!"&amp;'Технический лист'!K270&amp;'Технический лист'!N28))+IF(ISBLANK(INDIRECT("A4")), 0, INDIRECT(INDIRECT("A4")&amp;"!"&amp;'Технический лист'!K270&amp;'Технический лист'!N28))+IF(ISBLANK(INDIRECT("A5")), 0, INDIRECT(INDIRECT("A5")&amp;"!"&amp;'Технический лист'!K270&amp;'Технический лист'!N28))+IF(ISBLANK(INDIRECT("A6")), 0, INDIRECT(INDIRECT("A6")&amp;"!"&amp;'Технический лист'!K270&amp;'Технический лист'!N28))+IF(ISBLANK(INDIRECT("A7")), 0, INDIRECT(INDIRECT("A7")&amp;"!"&amp;'Технический лист'!K270&amp;'Технический лист'!N28))+IF(ISBLANK(INDIRECT("A8")), 0, INDIRECT(INDIRECT("A8")&amp;"!"&amp;'Технический лист'!K270&amp;'Технический лист'!N28))+IF(ISBLANK(INDIRECT("A9")), 0, INDIRECT(INDIRECT("A9")&amp;"!"&amp;'Технический лист'!K270&amp;'Технический лист'!N28))+IF(ISBLANK(INDIRECT("A10")), 0, INDIRECT(INDIRECT("A10")&amp;"!"&amp;'Технический лист'!K270&amp;'Технический лист'!N28))+IF(ISBLANK(INDIRECT("A11")), 0, INDIRECT(INDIRECT("A11")&amp;"!"&amp;'Технический лист'!K270&amp;'Технический лист'!N28))+IF(ISBLANK(INDIRECT("A12")), 0, INDIRECT(INDIRECT("A12")&amp;"!"&amp;'Технический лист'!K270&amp;'Технический лист'!N28))</f>
        <v>0</v>
      </c>
      <c r="L37" s="51">
        <f>IF(ISBLANK(INDIRECT("A3")), 0, INDIRECT(INDIRECT("A3")&amp;"!"&amp;'Технический лист'!L270&amp;'Технический лист'!O28))+IF(ISBLANK(INDIRECT("A4")), 0, INDIRECT(INDIRECT("A4")&amp;"!"&amp;'Технический лист'!L270&amp;'Технический лист'!O28))+IF(ISBLANK(INDIRECT("A5")), 0, INDIRECT(INDIRECT("A5")&amp;"!"&amp;'Технический лист'!L270&amp;'Технический лист'!O28))+IF(ISBLANK(INDIRECT("A6")), 0, INDIRECT(INDIRECT("A6")&amp;"!"&amp;'Технический лист'!L270&amp;'Технический лист'!O28))+IF(ISBLANK(INDIRECT("A7")), 0, INDIRECT(INDIRECT("A7")&amp;"!"&amp;'Технический лист'!L270&amp;'Технический лист'!O28))+IF(ISBLANK(INDIRECT("A8")), 0, INDIRECT(INDIRECT("A8")&amp;"!"&amp;'Технический лист'!L270&amp;'Технический лист'!O28))+IF(ISBLANK(INDIRECT("A9")), 0, INDIRECT(INDIRECT("A9")&amp;"!"&amp;'Технический лист'!L270&amp;'Технический лист'!O28))+IF(ISBLANK(INDIRECT("A10")), 0, INDIRECT(INDIRECT("A10")&amp;"!"&amp;'Технический лист'!L270&amp;'Технический лист'!O28))+IF(ISBLANK(INDIRECT("A11")), 0, INDIRECT(INDIRECT("A11")&amp;"!"&amp;'Технический лист'!L270&amp;'Технический лист'!O28))+IF(ISBLANK(INDIRECT("A12")), 0, INDIRECT(INDIRECT("A12")&amp;"!"&amp;'Технический лист'!L270&amp;'Технический лист'!O28))</f>
        <v>0</v>
      </c>
      <c r="M37" s="53">
        <f>IF(ISBLANK(INDIRECT("A3")), 0, INDIRECT(INDIRECT("A3")&amp;"!"&amp;'Технический лист'!M270&amp;'Технический лист'!P28))+IF(ISBLANK(INDIRECT("A4")), 0, INDIRECT(INDIRECT("A4")&amp;"!"&amp;'Технический лист'!M270&amp;'Технический лист'!P28))+IF(ISBLANK(INDIRECT("A5")), 0, INDIRECT(INDIRECT("A5")&amp;"!"&amp;'Технический лист'!M270&amp;'Технический лист'!P28))+IF(ISBLANK(INDIRECT("A6")), 0, INDIRECT(INDIRECT("A6")&amp;"!"&amp;'Технический лист'!M270&amp;'Технический лист'!P28))+IF(ISBLANK(INDIRECT("A7")), 0, INDIRECT(INDIRECT("A7")&amp;"!"&amp;'Технический лист'!M270&amp;'Технический лист'!P28))+IF(ISBLANK(INDIRECT("A8")), 0, INDIRECT(INDIRECT("A8")&amp;"!"&amp;'Технический лист'!M270&amp;'Технический лист'!P28))+IF(ISBLANK(INDIRECT("A9")), 0, INDIRECT(INDIRECT("A9")&amp;"!"&amp;'Технический лист'!M270&amp;'Технический лист'!P28))+IF(ISBLANK(INDIRECT("A10")), 0, INDIRECT(INDIRECT("A10")&amp;"!"&amp;'Технический лист'!M270&amp;'Технический лист'!P28))+IF(ISBLANK(INDIRECT("A11")), 0, INDIRECT(INDIRECT("A11")&amp;"!"&amp;'Технический лист'!M270&amp;'Технический лист'!P28))+IF(ISBLANK(INDIRECT("A12")), 0, INDIRECT(INDIRECT("A12")&amp;"!"&amp;'Технический лист'!M270&amp;'Технический лист'!P28))</f>
        <v>0</v>
      </c>
    </row>
    <row r="38">
      <c r="A38" s="66" t="str">
        <f>IFERROR(__xludf.DUMMYFUNCTION("""COMPUTED_VALUE"""),"Налог на прибыль")</f>
        <v>Налог на прибыль</v>
      </c>
      <c r="B38" s="51">
        <f>IF(ISBLANK(INDIRECT("A3")), 0, INDIRECT(INDIRECT("A3")&amp;"!"&amp;'Технический лист'!B271&amp;'Технический лист'!E29))+IF(ISBLANK(INDIRECT("A4")), 0, INDIRECT(INDIRECT("A4")&amp;"!"&amp;'Технический лист'!B271&amp;'Технический лист'!E29))+IF(ISBLANK(INDIRECT("A5")), 0, INDIRECT(INDIRECT("A5")&amp;"!"&amp;'Технический лист'!B271&amp;'Технический лист'!E29))+IF(ISBLANK(INDIRECT("A6")), 0, INDIRECT(INDIRECT("A6")&amp;"!"&amp;'Технический лист'!B271&amp;'Технический лист'!E29))+IF(ISBLANK(INDIRECT("A7")), 0, INDIRECT(INDIRECT("A7")&amp;"!"&amp;'Технический лист'!B271&amp;'Технический лист'!E29))+IF(ISBLANK(INDIRECT("A8")), 0, INDIRECT(INDIRECT("A8")&amp;"!"&amp;'Технический лист'!B271&amp;'Технический лист'!E29))+IF(ISBLANK(INDIRECT("A9")), 0, INDIRECT(INDIRECT("A9")&amp;"!"&amp;'Технический лист'!B271&amp;'Технический лист'!E29))+IF(ISBLANK(INDIRECT("A10")), 0, INDIRECT(INDIRECT("A10")&amp;"!"&amp;'Технический лист'!B271&amp;'Технический лист'!E29))+IF(ISBLANK(INDIRECT("A11")), 0, INDIRECT(INDIRECT("A11")&amp;"!"&amp;'Технический лист'!B271&amp;'Технический лист'!E29))+IF(ISBLANK(INDIRECT("A12")), 0, INDIRECT(INDIRECT("A12")&amp;"!"&amp;'Технический лист'!B271&amp;'Технический лист'!E29))</f>
        <v>0</v>
      </c>
      <c r="C38" s="51">
        <f>IF(ISBLANK(INDIRECT("A3")), 0, INDIRECT(INDIRECT("A3")&amp;"!"&amp;'Технический лист'!C271&amp;'Технический лист'!F29))+IF(ISBLANK(INDIRECT("A4")), 0, INDIRECT(INDIRECT("A4")&amp;"!"&amp;'Технический лист'!C271&amp;'Технический лист'!F29))+IF(ISBLANK(INDIRECT("A5")), 0, INDIRECT(INDIRECT("A5")&amp;"!"&amp;'Технический лист'!C271&amp;'Технический лист'!F29))+IF(ISBLANK(INDIRECT("A6")), 0, INDIRECT(INDIRECT("A6")&amp;"!"&amp;'Технический лист'!C271&amp;'Технический лист'!F29))+IF(ISBLANK(INDIRECT("A7")), 0, INDIRECT(INDIRECT("A7")&amp;"!"&amp;'Технический лист'!C271&amp;'Технический лист'!F29))+IF(ISBLANK(INDIRECT("A8")), 0, INDIRECT(INDIRECT("A8")&amp;"!"&amp;'Технический лист'!C271&amp;'Технический лист'!F29))+IF(ISBLANK(INDIRECT("A9")), 0, INDIRECT(INDIRECT("A9")&amp;"!"&amp;'Технический лист'!C271&amp;'Технический лист'!F29))+IF(ISBLANK(INDIRECT("A10")), 0, INDIRECT(INDIRECT("A10")&amp;"!"&amp;'Технический лист'!C271&amp;'Технический лист'!F29))+IF(ISBLANK(INDIRECT("A11")), 0, INDIRECT(INDIRECT("A11")&amp;"!"&amp;'Технический лист'!C271&amp;'Технический лист'!F29))+IF(ISBLANK(INDIRECT("A12")), 0, INDIRECT(INDIRECT("A12")&amp;"!"&amp;'Технический лист'!C271&amp;'Технический лист'!F29))</f>
        <v>0</v>
      </c>
      <c r="D38" s="51">
        <f>IF(ISBLANK(INDIRECT("A3")), 0, INDIRECT(INDIRECT("A3")&amp;"!"&amp;'Технический лист'!D271&amp;'Технический лист'!G29))+IF(ISBLANK(INDIRECT("A4")), 0, INDIRECT(INDIRECT("A4")&amp;"!"&amp;'Технический лист'!D271&amp;'Технический лист'!G29))+IF(ISBLANK(INDIRECT("A5")), 0, INDIRECT(INDIRECT("A5")&amp;"!"&amp;'Технический лист'!D271&amp;'Технический лист'!G29))+IF(ISBLANK(INDIRECT("A6")), 0, INDIRECT(INDIRECT("A6")&amp;"!"&amp;'Технический лист'!D271&amp;'Технический лист'!G29))+IF(ISBLANK(INDIRECT("A7")), 0, INDIRECT(INDIRECT("A7")&amp;"!"&amp;'Технический лист'!D271&amp;'Технический лист'!G29))+IF(ISBLANK(INDIRECT("A8")), 0, INDIRECT(INDIRECT("A8")&amp;"!"&amp;'Технический лист'!D271&amp;'Технический лист'!G29))+IF(ISBLANK(INDIRECT("A9")), 0, INDIRECT(INDIRECT("A9")&amp;"!"&amp;'Технический лист'!D271&amp;'Технический лист'!G29))+IF(ISBLANK(INDIRECT("A10")), 0, INDIRECT(INDIRECT("A10")&amp;"!"&amp;'Технический лист'!D271&amp;'Технический лист'!G29))+IF(ISBLANK(INDIRECT("A11")), 0, INDIRECT(INDIRECT("A11")&amp;"!"&amp;'Технический лист'!D271&amp;'Технический лист'!G29))+IF(ISBLANK(INDIRECT("A12")), 0, INDIRECT(INDIRECT("A12")&amp;"!"&amp;'Технический лист'!D271&amp;'Технический лист'!G29))</f>
        <v>0</v>
      </c>
      <c r="E38" s="51">
        <f>IF(ISBLANK(INDIRECT("A3")), 0, INDIRECT(INDIRECT("A3")&amp;"!"&amp;'Технический лист'!E271&amp;'Технический лист'!H29))+IF(ISBLANK(INDIRECT("A4")), 0, INDIRECT(INDIRECT("A4")&amp;"!"&amp;'Технический лист'!E271&amp;'Технический лист'!H29))+IF(ISBLANK(INDIRECT("A5")), 0, INDIRECT(INDIRECT("A5")&amp;"!"&amp;'Технический лист'!E271&amp;'Технический лист'!H29))+IF(ISBLANK(INDIRECT("A6")), 0, INDIRECT(INDIRECT("A6")&amp;"!"&amp;'Технический лист'!E271&amp;'Технический лист'!H29))+IF(ISBLANK(INDIRECT("A7")), 0, INDIRECT(INDIRECT("A7")&amp;"!"&amp;'Технический лист'!E271&amp;'Технический лист'!H29))+IF(ISBLANK(INDIRECT("A8")), 0, INDIRECT(INDIRECT("A8")&amp;"!"&amp;'Технический лист'!E271&amp;'Технический лист'!H29))+IF(ISBLANK(INDIRECT("A9")), 0, INDIRECT(INDIRECT("A9")&amp;"!"&amp;'Технический лист'!E271&amp;'Технический лист'!H29))+IF(ISBLANK(INDIRECT("A10")), 0, INDIRECT(INDIRECT("A10")&amp;"!"&amp;'Технический лист'!E271&amp;'Технический лист'!H29))+IF(ISBLANK(INDIRECT("A11")), 0, INDIRECT(INDIRECT("A11")&amp;"!"&amp;'Технический лист'!E271&amp;'Технический лист'!H29))+IF(ISBLANK(INDIRECT("A12")), 0, INDIRECT(INDIRECT("A12")&amp;"!"&amp;'Технический лист'!E271&amp;'Технический лист'!H29))</f>
        <v>0</v>
      </c>
      <c r="F38" s="51">
        <f>IF(ISBLANK(INDIRECT("A3")), 0, INDIRECT(INDIRECT("A3")&amp;"!"&amp;'Технический лист'!F271&amp;'Технический лист'!I29))+IF(ISBLANK(INDIRECT("A4")), 0, INDIRECT(INDIRECT("A4")&amp;"!"&amp;'Технический лист'!F271&amp;'Технический лист'!I29))+IF(ISBLANK(INDIRECT("A5")), 0, INDIRECT(INDIRECT("A5")&amp;"!"&amp;'Технический лист'!F271&amp;'Технический лист'!I29))+IF(ISBLANK(INDIRECT("A6")), 0, INDIRECT(INDIRECT("A6")&amp;"!"&amp;'Технический лист'!F271&amp;'Технический лист'!I29))+IF(ISBLANK(INDIRECT("A7")), 0, INDIRECT(INDIRECT("A7")&amp;"!"&amp;'Технический лист'!F271&amp;'Технический лист'!I29))+IF(ISBLANK(INDIRECT("A8")), 0, INDIRECT(INDIRECT("A8")&amp;"!"&amp;'Технический лист'!F271&amp;'Технический лист'!I29))+IF(ISBLANK(INDIRECT("A9")), 0, INDIRECT(INDIRECT("A9")&amp;"!"&amp;'Технический лист'!F271&amp;'Технический лист'!I29))+IF(ISBLANK(INDIRECT("A10")), 0, INDIRECT(INDIRECT("A10")&amp;"!"&amp;'Технический лист'!F271&amp;'Технический лист'!I29))+IF(ISBLANK(INDIRECT("A11")), 0, INDIRECT(INDIRECT("A11")&amp;"!"&amp;'Технический лист'!F271&amp;'Технический лист'!I29))+IF(ISBLANK(INDIRECT("A12")), 0, INDIRECT(INDIRECT("A12")&amp;"!"&amp;'Технический лист'!F271&amp;'Технический лист'!I29))</f>
        <v>0</v>
      </c>
      <c r="G38" s="51">
        <f>IF(ISBLANK(INDIRECT("A3")), 0, INDIRECT(INDIRECT("A3")&amp;"!"&amp;'Технический лист'!G271&amp;'Технический лист'!J29))+IF(ISBLANK(INDIRECT("A4")), 0, INDIRECT(INDIRECT("A4")&amp;"!"&amp;'Технический лист'!G271&amp;'Технический лист'!J29))+IF(ISBLANK(INDIRECT("A5")), 0, INDIRECT(INDIRECT("A5")&amp;"!"&amp;'Технический лист'!G271&amp;'Технический лист'!J29))+IF(ISBLANK(INDIRECT("A6")), 0, INDIRECT(INDIRECT("A6")&amp;"!"&amp;'Технический лист'!G271&amp;'Технический лист'!J29))+IF(ISBLANK(INDIRECT("A7")), 0, INDIRECT(INDIRECT("A7")&amp;"!"&amp;'Технический лист'!G271&amp;'Технический лист'!J29))+IF(ISBLANK(INDIRECT("A8")), 0, INDIRECT(INDIRECT("A8")&amp;"!"&amp;'Технический лист'!G271&amp;'Технический лист'!J29))+IF(ISBLANK(INDIRECT("A9")), 0, INDIRECT(INDIRECT("A9")&amp;"!"&amp;'Технический лист'!G271&amp;'Технический лист'!J29))+IF(ISBLANK(INDIRECT("A10")), 0, INDIRECT(INDIRECT("A10")&amp;"!"&amp;'Технический лист'!G271&amp;'Технический лист'!J29))+IF(ISBLANK(INDIRECT("A11")), 0, INDIRECT(INDIRECT("A11")&amp;"!"&amp;'Технический лист'!G271&amp;'Технический лист'!J29))+IF(ISBLANK(INDIRECT("A12")), 0, INDIRECT(INDIRECT("A12")&amp;"!"&amp;'Технический лист'!G271&amp;'Технический лист'!J29))</f>
        <v>0</v>
      </c>
      <c r="H38" s="51">
        <f>IF(ISBLANK(INDIRECT("A3")), 0, INDIRECT(INDIRECT("A3")&amp;"!"&amp;'Технический лист'!H271&amp;'Технический лист'!K29))+IF(ISBLANK(INDIRECT("A4")), 0, INDIRECT(INDIRECT("A4")&amp;"!"&amp;'Технический лист'!H271&amp;'Технический лист'!K29))+IF(ISBLANK(INDIRECT("A5")), 0, INDIRECT(INDIRECT("A5")&amp;"!"&amp;'Технический лист'!H271&amp;'Технический лист'!K29))+IF(ISBLANK(INDIRECT("A6")), 0, INDIRECT(INDIRECT("A6")&amp;"!"&amp;'Технический лист'!H271&amp;'Технический лист'!K29))+IF(ISBLANK(INDIRECT("A7")), 0, INDIRECT(INDIRECT("A7")&amp;"!"&amp;'Технический лист'!H271&amp;'Технический лист'!K29))+IF(ISBLANK(INDIRECT("A8")), 0, INDIRECT(INDIRECT("A8")&amp;"!"&amp;'Технический лист'!H271&amp;'Технический лист'!K29))+IF(ISBLANK(INDIRECT("A9")), 0, INDIRECT(INDIRECT("A9")&amp;"!"&amp;'Технический лист'!H271&amp;'Технический лист'!K29))+IF(ISBLANK(INDIRECT("A10")), 0, INDIRECT(INDIRECT("A10")&amp;"!"&amp;'Технический лист'!H271&amp;'Технический лист'!K29))+IF(ISBLANK(INDIRECT("A11")), 0, INDIRECT(INDIRECT("A11")&amp;"!"&amp;'Технический лист'!H271&amp;'Технический лист'!K29))+IF(ISBLANK(INDIRECT("A12")), 0, INDIRECT(INDIRECT("A12")&amp;"!"&amp;'Технический лист'!H271&amp;'Технический лист'!K29))</f>
        <v>0</v>
      </c>
      <c r="I38" s="51">
        <f>IF(ISBLANK(INDIRECT("A3")), 0, INDIRECT(INDIRECT("A3")&amp;"!"&amp;'Технический лист'!I271&amp;'Технический лист'!L29))+IF(ISBLANK(INDIRECT("A4")), 0, INDIRECT(INDIRECT("A4")&amp;"!"&amp;'Технический лист'!I271&amp;'Технический лист'!L29))+IF(ISBLANK(INDIRECT("A5")), 0, INDIRECT(INDIRECT("A5")&amp;"!"&amp;'Технический лист'!I271&amp;'Технический лист'!L29))+IF(ISBLANK(INDIRECT("A6")), 0, INDIRECT(INDIRECT("A6")&amp;"!"&amp;'Технический лист'!I271&amp;'Технический лист'!L29))+IF(ISBLANK(INDIRECT("A7")), 0, INDIRECT(INDIRECT("A7")&amp;"!"&amp;'Технический лист'!I271&amp;'Технический лист'!L29))+IF(ISBLANK(INDIRECT("A8")), 0, INDIRECT(INDIRECT("A8")&amp;"!"&amp;'Технический лист'!I271&amp;'Технический лист'!L29))+IF(ISBLANK(INDIRECT("A9")), 0, INDIRECT(INDIRECT("A9")&amp;"!"&amp;'Технический лист'!I271&amp;'Технический лист'!L29))+IF(ISBLANK(INDIRECT("A10")), 0, INDIRECT(INDIRECT("A10")&amp;"!"&amp;'Технический лист'!I271&amp;'Технический лист'!L29))+IF(ISBLANK(INDIRECT("A11")), 0, INDIRECT(INDIRECT("A11")&amp;"!"&amp;'Технический лист'!I271&amp;'Технический лист'!L29))+IF(ISBLANK(INDIRECT("A12")), 0, INDIRECT(INDIRECT("A12")&amp;"!"&amp;'Технический лист'!I271&amp;'Технический лист'!L29))</f>
        <v>0</v>
      </c>
      <c r="J38" s="51">
        <f>IF(ISBLANK(INDIRECT("A3")), 0, INDIRECT(INDIRECT("A3")&amp;"!"&amp;'Технический лист'!J271&amp;'Технический лист'!M29))+IF(ISBLANK(INDIRECT("A4")), 0, INDIRECT(INDIRECT("A4")&amp;"!"&amp;'Технический лист'!J271&amp;'Технический лист'!M29))+IF(ISBLANK(INDIRECT("A5")), 0, INDIRECT(INDIRECT("A5")&amp;"!"&amp;'Технический лист'!J271&amp;'Технический лист'!M29))+IF(ISBLANK(INDIRECT("A6")), 0, INDIRECT(INDIRECT("A6")&amp;"!"&amp;'Технический лист'!J271&amp;'Технический лист'!M29))+IF(ISBLANK(INDIRECT("A7")), 0, INDIRECT(INDIRECT("A7")&amp;"!"&amp;'Технический лист'!J271&amp;'Технический лист'!M29))+IF(ISBLANK(INDIRECT("A8")), 0, INDIRECT(INDIRECT("A8")&amp;"!"&amp;'Технический лист'!J271&amp;'Технический лист'!M29))+IF(ISBLANK(INDIRECT("A9")), 0, INDIRECT(INDIRECT("A9")&amp;"!"&amp;'Технический лист'!J271&amp;'Технический лист'!M29))+IF(ISBLANK(INDIRECT("A10")), 0, INDIRECT(INDIRECT("A10")&amp;"!"&amp;'Технический лист'!J271&amp;'Технический лист'!M29))+IF(ISBLANK(INDIRECT("A11")), 0, INDIRECT(INDIRECT("A11")&amp;"!"&amp;'Технический лист'!J271&amp;'Технический лист'!M29))+IF(ISBLANK(INDIRECT("A12")), 0, INDIRECT(INDIRECT("A12")&amp;"!"&amp;'Технический лист'!J271&amp;'Технический лист'!M29))</f>
        <v>0</v>
      </c>
      <c r="K38" s="51">
        <f>IF(ISBLANK(INDIRECT("A3")), 0, INDIRECT(INDIRECT("A3")&amp;"!"&amp;'Технический лист'!K271&amp;'Технический лист'!N29))+IF(ISBLANK(INDIRECT("A4")), 0, INDIRECT(INDIRECT("A4")&amp;"!"&amp;'Технический лист'!K271&amp;'Технический лист'!N29))+IF(ISBLANK(INDIRECT("A5")), 0, INDIRECT(INDIRECT("A5")&amp;"!"&amp;'Технический лист'!K271&amp;'Технический лист'!N29))+IF(ISBLANK(INDIRECT("A6")), 0, INDIRECT(INDIRECT("A6")&amp;"!"&amp;'Технический лист'!K271&amp;'Технический лист'!N29))+IF(ISBLANK(INDIRECT("A7")), 0, INDIRECT(INDIRECT("A7")&amp;"!"&amp;'Технический лист'!K271&amp;'Технический лист'!N29))+IF(ISBLANK(INDIRECT("A8")), 0, INDIRECT(INDIRECT("A8")&amp;"!"&amp;'Технический лист'!K271&amp;'Технический лист'!N29))+IF(ISBLANK(INDIRECT("A9")), 0, INDIRECT(INDIRECT("A9")&amp;"!"&amp;'Технический лист'!K271&amp;'Технический лист'!N29))+IF(ISBLANK(INDIRECT("A10")), 0, INDIRECT(INDIRECT("A10")&amp;"!"&amp;'Технический лист'!K271&amp;'Технический лист'!N29))+IF(ISBLANK(INDIRECT("A11")), 0, INDIRECT(INDIRECT("A11")&amp;"!"&amp;'Технический лист'!K271&amp;'Технический лист'!N29))+IF(ISBLANK(INDIRECT("A12")), 0, INDIRECT(INDIRECT("A12")&amp;"!"&amp;'Технический лист'!K271&amp;'Технический лист'!N29))</f>
        <v>0</v>
      </c>
      <c r="L38" s="51">
        <f>IF(ISBLANK(INDIRECT("A3")), 0, INDIRECT(INDIRECT("A3")&amp;"!"&amp;'Технический лист'!L271&amp;'Технический лист'!O29))+IF(ISBLANK(INDIRECT("A4")), 0, INDIRECT(INDIRECT("A4")&amp;"!"&amp;'Технический лист'!L271&amp;'Технический лист'!O29))+IF(ISBLANK(INDIRECT("A5")), 0, INDIRECT(INDIRECT("A5")&amp;"!"&amp;'Технический лист'!L271&amp;'Технический лист'!O29))+IF(ISBLANK(INDIRECT("A6")), 0, INDIRECT(INDIRECT("A6")&amp;"!"&amp;'Технический лист'!L271&amp;'Технический лист'!O29))+IF(ISBLANK(INDIRECT("A7")), 0, INDIRECT(INDIRECT("A7")&amp;"!"&amp;'Технический лист'!L271&amp;'Технический лист'!O29))+IF(ISBLANK(INDIRECT("A8")), 0, INDIRECT(INDIRECT("A8")&amp;"!"&amp;'Технический лист'!L271&amp;'Технический лист'!O29))+IF(ISBLANK(INDIRECT("A9")), 0, INDIRECT(INDIRECT("A9")&amp;"!"&amp;'Технический лист'!L271&amp;'Технический лист'!O29))+IF(ISBLANK(INDIRECT("A10")), 0, INDIRECT(INDIRECT("A10")&amp;"!"&amp;'Технический лист'!L271&amp;'Технический лист'!O29))+IF(ISBLANK(INDIRECT("A11")), 0, INDIRECT(INDIRECT("A11")&amp;"!"&amp;'Технический лист'!L271&amp;'Технический лист'!O29))+IF(ISBLANK(INDIRECT("A12")), 0, INDIRECT(INDIRECT("A12")&amp;"!"&amp;'Технический лист'!L271&amp;'Технический лист'!O29))</f>
        <v>0</v>
      </c>
      <c r="M38" s="53">
        <f>IF(ISBLANK(INDIRECT("A3")), 0, INDIRECT(INDIRECT("A3")&amp;"!"&amp;'Технический лист'!M271&amp;'Технический лист'!P29))+IF(ISBLANK(INDIRECT("A4")), 0, INDIRECT(INDIRECT("A4")&amp;"!"&amp;'Технический лист'!M271&amp;'Технический лист'!P29))+IF(ISBLANK(INDIRECT("A5")), 0, INDIRECT(INDIRECT("A5")&amp;"!"&amp;'Технический лист'!M271&amp;'Технический лист'!P29))+IF(ISBLANK(INDIRECT("A6")), 0, INDIRECT(INDIRECT("A6")&amp;"!"&amp;'Технический лист'!M271&amp;'Технический лист'!P29))+IF(ISBLANK(INDIRECT("A7")), 0, INDIRECT(INDIRECT("A7")&amp;"!"&amp;'Технический лист'!M271&amp;'Технический лист'!P29))+IF(ISBLANK(INDIRECT("A8")), 0, INDIRECT(INDIRECT("A8")&amp;"!"&amp;'Технический лист'!M271&amp;'Технический лист'!P29))+IF(ISBLANK(INDIRECT("A9")), 0, INDIRECT(INDIRECT("A9")&amp;"!"&amp;'Технический лист'!M271&amp;'Технический лист'!P29))+IF(ISBLANK(INDIRECT("A10")), 0, INDIRECT(INDIRECT("A10")&amp;"!"&amp;'Технический лист'!M271&amp;'Технический лист'!P29))+IF(ISBLANK(INDIRECT("A11")), 0, INDIRECT(INDIRECT("A11")&amp;"!"&amp;'Технический лист'!M271&amp;'Технический лист'!P29))+IF(ISBLANK(INDIRECT("A12")), 0, INDIRECT(INDIRECT("A12")&amp;"!"&amp;'Технический лист'!M271&amp;'Технический лист'!P29))</f>
        <v>0</v>
      </c>
    </row>
    <row r="39">
      <c r="A39" s="66" t="str">
        <f>IFERROR(__xludf.DUMMYFUNCTION("""COMPUTED_VALUE"""),"Налоги с ФОТ")</f>
        <v>Налоги с ФОТ</v>
      </c>
      <c r="B39" s="51">
        <f>IF(ISBLANK(INDIRECT("A3")), 0, INDIRECT(INDIRECT("A3")&amp;"!"&amp;'Технический лист'!B272&amp;'Технический лист'!E30))+IF(ISBLANK(INDIRECT("A4")), 0, INDIRECT(INDIRECT("A4")&amp;"!"&amp;'Технический лист'!B272&amp;'Технический лист'!E30))+IF(ISBLANK(INDIRECT("A5")), 0, INDIRECT(INDIRECT("A5")&amp;"!"&amp;'Технический лист'!B272&amp;'Технический лист'!E30))+IF(ISBLANK(INDIRECT("A6")), 0, INDIRECT(INDIRECT("A6")&amp;"!"&amp;'Технический лист'!B272&amp;'Технический лист'!E30))+IF(ISBLANK(INDIRECT("A7")), 0, INDIRECT(INDIRECT("A7")&amp;"!"&amp;'Технический лист'!B272&amp;'Технический лист'!E30))+IF(ISBLANK(INDIRECT("A8")), 0, INDIRECT(INDIRECT("A8")&amp;"!"&amp;'Технический лист'!B272&amp;'Технический лист'!E30))+IF(ISBLANK(INDIRECT("A9")), 0, INDIRECT(INDIRECT("A9")&amp;"!"&amp;'Технический лист'!B272&amp;'Технический лист'!E30))+IF(ISBLANK(INDIRECT("A10")), 0, INDIRECT(INDIRECT("A10")&amp;"!"&amp;'Технический лист'!B272&amp;'Технический лист'!E30))+IF(ISBLANK(INDIRECT("A11")), 0, INDIRECT(INDIRECT("A11")&amp;"!"&amp;'Технический лист'!B272&amp;'Технический лист'!E30))+IF(ISBLANK(INDIRECT("A12")), 0, INDIRECT(INDIRECT("A12")&amp;"!"&amp;'Технический лист'!B272&amp;'Технический лист'!E30))</f>
        <v>0</v>
      </c>
      <c r="C39" s="51">
        <f>IF(ISBLANK(INDIRECT("A3")), 0, INDIRECT(INDIRECT("A3")&amp;"!"&amp;'Технический лист'!C272&amp;'Технический лист'!F30))+IF(ISBLANK(INDIRECT("A4")), 0, INDIRECT(INDIRECT("A4")&amp;"!"&amp;'Технический лист'!C272&amp;'Технический лист'!F30))+IF(ISBLANK(INDIRECT("A5")), 0, INDIRECT(INDIRECT("A5")&amp;"!"&amp;'Технический лист'!C272&amp;'Технический лист'!F30))+IF(ISBLANK(INDIRECT("A6")), 0, INDIRECT(INDIRECT("A6")&amp;"!"&amp;'Технический лист'!C272&amp;'Технический лист'!F30))+IF(ISBLANK(INDIRECT("A7")), 0, INDIRECT(INDIRECT("A7")&amp;"!"&amp;'Технический лист'!C272&amp;'Технический лист'!F30))+IF(ISBLANK(INDIRECT("A8")), 0, INDIRECT(INDIRECT("A8")&amp;"!"&amp;'Технический лист'!C272&amp;'Технический лист'!F30))+IF(ISBLANK(INDIRECT("A9")), 0, INDIRECT(INDIRECT("A9")&amp;"!"&amp;'Технический лист'!C272&amp;'Технический лист'!F30))+IF(ISBLANK(INDIRECT("A10")), 0, INDIRECT(INDIRECT("A10")&amp;"!"&amp;'Технический лист'!C272&amp;'Технический лист'!F30))+IF(ISBLANK(INDIRECT("A11")), 0, INDIRECT(INDIRECT("A11")&amp;"!"&amp;'Технический лист'!C272&amp;'Технический лист'!F30))+IF(ISBLANK(INDIRECT("A12")), 0, INDIRECT(INDIRECT("A12")&amp;"!"&amp;'Технический лист'!C272&amp;'Технический лист'!F30))</f>
        <v>0</v>
      </c>
      <c r="D39" s="51">
        <f>IF(ISBLANK(INDIRECT("A3")), 0, INDIRECT(INDIRECT("A3")&amp;"!"&amp;'Технический лист'!D272&amp;'Технический лист'!G30))+IF(ISBLANK(INDIRECT("A4")), 0, INDIRECT(INDIRECT("A4")&amp;"!"&amp;'Технический лист'!D272&amp;'Технический лист'!G30))+IF(ISBLANK(INDIRECT("A5")), 0, INDIRECT(INDIRECT("A5")&amp;"!"&amp;'Технический лист'!D272&amp;'Технический лист'!G30))+IF(ISBLANK(INDIRECT("A6")), 0, INDIRECT(INDIRECT("A6")&amp;"!"&amp;'Технический лист'!D272&amp;'Технический лист'!G30))+IF(ISBLANK(INDIRECT("A7")), 0, INDIRECT(INDIRECT("A7")&amp;"!"&amp;'Технический лист'!D272&amp;'Технический лист'!G30))+IF(ISBLANK(INDIRECT("A8")), 0, INDIRECT(INDIRECT("A8")&amp;"!"&amp;'Технический лист'!D272&amp;'Технический лист'!G30))+IF(ISBLANK(INDIRECT("A9")), 0, INDIRECT(INDIRECT("A9")&amp;"!"&amp;'Технический лист'!D272&amp;'Технический лист'!G30))+IF(ISBLANK(INDIRECT("A10")), 0, INDIRECT(INDIRECT("A10")&amp;"!"&amp;'Технический лист'!D272&amp;'Технический лист'!G30))+IF(ISBLANK(INDIRECT("A11")), 0, INDIRECT(INDIRECT("A11")&amp;"!"&amp;'Технический лист'!D272&amp;'Технический лист'!G30))+IF(ISBLANK(INDIRECT("A12")), 0, INDIRECT(INDIRECT("A12")&amp;"!"&amp;'Технический лист'!D272&amp;'Технический лист'!G30))</f>
        <v>0</v>
      </c>
      <c r="E39" s="51">
        <f>IF(ISBLANK(INDIRECT("A3")), 0, INDIRECT(INDIRECT("A3")&amp;"!"&amp;'Технический лист'!E272&amp;'Технический лист'!H30))+IF(ISBLANK(INDIRECT("A4")), 0, INDIRECT(INDIRECT("A4")&amp;"!"&amp;'Технический лист'!E272&amp;'Технический лист'!H30))+IF(ISBLANK(INDIRECT("A5")), 0, INDIRECT(INDIRECT("A5")&amp;"!"&amp;'Технический лист'!E272&amp;'Технический лист'!H30))+IF(ISBLANK(INDIRECT("A6")), 0, INDIRECT(INDIRECT("A6")&amp;"!"&amp;'Технический лист'!E272&amp;'Технический лист'!H30))+IF(ISBLANK(INDIRECT("A7")), 0, INDIRECT(INDIRECT("A7")&amp;"!"&amp;'Технический лист'!E272&amp;'Технический лист'!H30))+IF(ISBLANK(INDIRECT("A8")), 0, INDIRECT(INDIRECT("A8")&amp;"!"&amp;'Технический лист'!E272&amp;'Технический лист'!H30))+IF(ISBLANK(INDIRECT("A9")), 0, INDIRECT(INDIRECT("A9")&amp;"!"&amp;'Технический лист'!E272&amp;'Технический лист'!H30))+IF(ISBLANK(INDIRECT("A10")), 0, INDIRECT(INDIRECT("A10")&amp;"!"&amp;'Технический лист'!E272&amp;'Технический лист'!H30))+IF(ISBLANK(INDIRECT("A11")), 0, INDIRECT(INDIRECT("A11")&amp;"!"&amp;'Технический лист'!E272&amp;'Технический лист'!H30))+IF(ISBLANK(INDIRECT("A12")), 0, INDIRECT(INDIRECT("A12")&amp;"!"&amp;'Технический лист'!E272&amp;'Технический лист'!H30))</f>
        <v>0</v>
      </c>
      <c r="F39" s="51">
        <f>IF(ISBLANK(INDIRECT("A3")), 0, INDIRECT(INDIRECT("A3")&amp;"!"&amp;'Технический лист'!F272&amp;'Технический лист'!I30))+IF(ISBLANK(INDIRECT("A4")), 0, INDIRECT(INDIRECT("A4")&amp;"!"&amp;'Технический лист'!F272&amp;'Технический лист'!I30))+IF(ISBLANK(INDIRECT("A5")), 0, INDIRECT(INDIRECT("A5")&amp;"!"&amp;'Технический лист'!F272&amp;'Технический лист'!I30))+IF(ISBLANK(INDIRECT("A6")), 0, INDIRECT(INDIRECT("A6")&amp;"!"&amp;'Технический лист'!F272&amp;'Технический лист'!I30))+IF(ISBLANK(INDIRECT("A7")), 0, INDIRECT(INDIRECT("A7")&amp;"!"&amp;'Технический лист'!F272&amp;'Технический лист'!I30))+IF(ISBLANK(INDIRECT("A8")), 0, INDIRECT(INDIRECT("A8")&amp;"!"&amp;'Технический лист'!F272&amp;'Технический лист'!I30))+IF(ISBLANK(INDIRECT("A9")), 0, INDIRECT(INDIRECT("A9")&amp;"!"&amp;'Технический лист'!F272&amp;'Технический лист'!I30))+IF(ISBLANK(INDIRECT("A10")), 0, INDIRECT(INDIRECT("A10")&amp;"!"&amp;'Технический лист'!F272&amp;'Технический лист'!I30))+IF(ISBLANK(INDIRECT("A11")), 0, INDIRECT(INDIRECT("A11")&amp;"!"&amp;'Технический лист'!F272&amp;'Технический лист'!I30))+IF(ISBLANK(INDIRECT("A12")), 0, INDIRECT(INDIRECT("A12")&amp;"!"&amp;'Технический лист'!F272&amp;'Технический лист'!I30))</f>
        <v>0</v>
      </c>
      <c r="G39" s="51">
        <f>IF(ISBLANK(INDIRECT("A3")), 0, INDIRECT(INDIRECT("A3")&amp;"!"&amp;'Технический лист'!G272&amp;'Технический лист'!J30))+IF(ISBLANK(INDIRECT("A4")), 0, INDIRECT(INDIRECT("A4")&amp;"!"&amp;'Технический лист'!G272&amp;'Технический лист'!J30))+IF(ISBLANK(INDIRECT("A5")), 0, INDIRECT(INDIRECT("A5")&amp;"!"&amp;'Технический лист'!G272&amp;'Технический лист'!J30))+IF(ISBLANK(INDIRECT("A6")), 0, INDIRECT(INDIRECT("A6")&amp;"!"&amp;'Технический лист'!G272&amp;'Технический лист'!J30))+IF(ISBLANK(INDIRECT("A7")), 0, INDIRECT(INDIRECT("A7")&amp;"!"&amp;'Технический лист'!G272&amp;'Технический лист'!J30))+IF(ISBLANK(INDIRECT("A8")), 0, INDIRECT(INDIRECT("A8")&amp;"!"&amp;'Технический лист'!G272&amp;'Технический лист'!J30))+IF(ISBLANK(INDIRECT("A9")), 0, INDIRECT(INDIRECT("A9")&amp;"!"&amp;'Технический лист'!G272&amp;'Технический лист'!J30))+IF(ISBLANK(INDIRECT("A10")), 0, INDIRECT(INDIRECT("A10")&amp;"!"&amp;'Технический лист'!G272&amp;'Технический лист'!J30))+IF(ISBLANK(INDIRECT("A11")), 0, INDIRECT(INDIRECT("A11")&amp;"!"&amp;'Технический лист'!G272&amp;'Технический лист'!J30))+IF(ISBLANK(INDIRECT("A12")), 0, INDIRECT(INDIRECT("A12")&amp;"!"&amp;'Технический лист'!G272&amp;'Технический лист'!J30))</f>
        <v>0</v>
      </c>
      <c r="H39" s="51">
        <f>IF(ISBLANK(INDIRECT("A3")), 0, INDIRECT(INDIRECT("A3")&amp;"!"&amp;'Технический лист'!H272&amp;'Технический лист'!K30))+IF(ISBLANK(INDIRECT("A4")), 0, INDIRECT(INDIRECT("A4")&amp;"!"&amp;'Технический лист'!H272&amp;'Технический лист'!K30))+IF(ISBLANK(INDIRECT("A5")), 0, INDIRECT(INDIRECT("A5")&amp;"!"&amp;'Технический лист'!H272&amp;'Технический лист'!K30))+IF(ISBLANK(INDIRECT("A6")), 0, INDIRECT(INDIRECT("A6")&amp;"!"&amp;'Технический лист'!H272&amp;'Технический лист'!K30))+IF(ISBLANK(INDIRECT("A7")), 0, INDIRECT(INDIRECT("A7")&amp;"!"&amp;'Технический лист'!H272&amp;'Технический лист'!K30))+IF(ISBLANK(INDIRECT("A8")), 0, INDIRECT(INDIRECT("A8")&amp;"!"&amp;'Технический лист'!H272&amp;'Технический лист'!K30))+IF(ISBLANK(INDIRECT("A9")), 0, INDIRECT(INDIRECT("A9")&amp;"!"&amp;'Технический лист'!H272&amp;'Технический лист'!K30))+IF(ISBLANK(INDIRECT("A10")), 0, INDIRECT(INDIRECT("A10")&amp;"!"&amp;'Технический лист'!H272&amp;'Технический лист'!K30))+IF(ISBLANK(INDIRECT("A11")), 0, INDIRECT(INDIRECT("A11")&amp;"!"&amp;'Технический лист'!H272&amp;'Технический лист'!K30))+IF(ISBLANK(INDIRECT("A12")), 0, INDIRECT(INDIRECT("A12")&amp;"!"&amp;'Технический лист'!H272&amp;'Технический лист'!K30))</f>
        <v>0</v>
      </c>
      <c r="I39" s="51">
        <f>IF(ISBLANK(INDIRECT("A3")), 0, INDIRECT(INDIRECT("A3")&amp;"!"&amp;'Технический лист'!I272&amp;'Технический лист'!L30))+IF(ISBLANK(INDIRECT("A4")), 0, INDIRECT(INDIRECT("A4")&amp;"!"&amp;'Технический лист'!I272&amp;'Технический лист'!L30))+IF(ISBLANK(INDIRECT("A5")), 0, INDIRECT(INDIRECT("A5")&amp;"!"&amp;'Технический лист'!I272&amp;'Технический лист'!L30))+IF(ISBLANK(INDIRECT("A6")), 0, INDIRECT(INDIRECT("A6")&amp;"!"&amp;'Технический лист'!I272&amp;'Технический лист'!L30))+IF(ISBLANK(INDIRECT("A7")), 0, INDIRECT(INDIRECT("A7")&amp;"!"&amp;'Технический лист'!I272&amp;'Технический лист'!L30))+IF(ISBLANK(INDIRECT("A8")), 0, INDIRECT(INDIRECT("A8")&amp;"!"&amp;'Технический лист'!I272&amp;'Технический лист'!L30))+IF(ISBLANK(INDIRECT("A9")), 0, INDIRECT(INDIRECT("A9")&amp;"!"&amp;'Технический лист'!I272&amp;'Технический лист'!L30))+IF(ISBLANK(INDIRECT("A10")), 0, INDIRECT(INDIRECT("A10")&amp;"!"&amp;'Технический лист'!I272&amp;'Технический лист'!L30))+IF(ISBLANK(INDIRECT("A11")), 0, INDIRECT(INDIRECT("A11")&amp;"!"&amp;'Технический лист'!I272&amp;'Технический лист'!L30))+IF(ISBLANK(INDIRECT("A12")), 0, INDIRECT(INDIRECT("A12")&amp;"!"&amp;'Технический лист'!I272&amp;'Технический лист'!L30))</f>
        <v>0</v>
      </c>
      <c r="J39" s="51">
        <f>IF(ISBLANK(INDIRECT("A3")), 0, INDIRECT(INDIRECT("A3")&amp;"!"&amp;'Технический лист'!J272&amp;'Технический лист'!M30))+IF(ISBLANK(INDIRECT("A4")), 0, INDIRECT(INDIRECT("A4")&amp;"!"&amp;'Технический лист'!J272&amp;'Технический лист'!M30))+IF(ISBLANK(INDIRECT("A5")), 0, INDIRECT(INDIRECT("A5")&amp;"!"&amp;'Технический лист'!J272&amp;'Технический лист'!M30))+IF(ISBLANK(INDIRECT("A6")), 0, INDIRECT(INDIRECT("A6")&amp;"!"&amp;'Технический лист'!J272&amp;'Технический лист'!M30))+IF(ISBLANK(INDIRECT("A7")), 0, INDIRECT(INDIRECT("A7")&amp;"!"&amp;'Технический лист'!J272&amp;'Технический лист'!M30))+IF(ISBLANK(INDIRECT("A8")), 0, INDIRECT(INDIRECT("A8")&amp;"!"&amp;'Технический лист'!J272&amp;'Технический лист'!M30))+IF(ISBLANK(INDIRECT("A9")), 0, INDIRECT(INDIRECT("A9")&amp;"!"&amp;'Технический лист'!J272&amp;'Технический лист'!M30))+IF(ISBLANK(INDIRECT("A10")), 0, INDIRECT(INDIRECT("A10")&amp;"!"&amp;'Технический лист'!J272&amp;'Технический лист'!M30))+IF(ISBLANK(INDIRECT("A11")), 0, INDIRECT(INDIRECT("A11")&amp;"!"&amp;'Технический лист'!J272&amp;'Технический лист'!M30))+IF(ISBLANK(INDIRECT("A12")), 0, INDIRECT(INDIRECT("A12")&amp;"!"&amp;'Технический лист'!J272&amp;'Технический лист'!M30))</f>
        <v>0</v>
      </c>
      <c r="K39" s="51">
        <f>IF(ISBLANK(INDIRECT("A3")), 0, INDIRECT(INDIRECT("A3")&amp;"!"&amp;'Технический лист'!K272&amp;'Технический лист'!N30))+IF(ISBLANK(INDIRECT("A4")), 0, INDIRECT(INDIRECT("A4")&amp;"!"&amp;'Технический лист'!K272&amp;'Технический лист'!N30))+IF(ISBLANK(INDIRECT("A5")), 0, INDIRECT(INDIRECT("A5")&amp;"!"&amp;'Технический лист'!K272&amp;'Технический лист'!N30))+IF(ISBLANK(INDIRECT("A6")), 0, INDIRECT(INDIRECT("A6")&amp;"!"&amp;'Технический лист'!K272&amp;'Технический лист'!N30))+IF(ISBLANK(INDIRECT("A7")), 0, INDIRECT(INDIRECT("A7")&amp;"!"&amp;'Технический лист'!K272&amp;'Технический лист'!N30))+IF(ISBLANK(INDIRECT("A8")), 0, INDIRECT(INDIRECT("A8")&amp;"!"&amp;'Технический лист'!K272&amp;'Технический лист'!N30))+IF(ISBLANK(INDIRECT("A9")), 0, INDIRECT(INDIRECT("A9")&amp;"!"&amp;'Технический лист'!K272&amp;'Технический лист'!N30))+IF(ISBLANK(INDIRECT("A10")), 0, INDIRECT(INDIRECT("A10")&amp;"!"&amp;'Технический лист'!K272&amp;'Технический лист'!N30))+IF(ISBLANK(INDIRECT("A11")), 0, INDIRECT(INDIRECT("A11")&amp;"!"&amp;'Технический лист'!K272&amp;'Технический лист'!N30))+IF(ISBLANK(INDIRECT("A12")), 0, INDIRECT(INDIRECT("A12")&amp;"!"&amp;'Технический лист'!K272&amp;'Технический лист'!N30))</f>
        <v>0</v>
      </c>
      <c r="L39" s="51">
        <f>IF(ISBLANK(INDIRECT("A3")), 0, INDIRECT(INDIRECT("A3")&amp;"!"&amp;'Технический лист'!L272&amp;'Технический лист'!O30))+IF(ISBLANK(INDIRECT("A4")), 0, INDIRECT(INDIRECT("A4")&amp;"!"&amp;'Технический лист'!L272&amp;'Технический лист'!O30))+IF(ISBLANK(INDIRECT("A5")), 0, INDIRECT(INDIRECT("A5")&amp;"!"&amp;'Технический лист'!L272&amp;'Технический лист'!O30))+IF(ISBLANK(INDIRECT("A6")), 0, INDIRECT(INDIRECT("A6")&amp;"!"&amp;'Технический лист'!L272&amp;'Технический лист'!O30))+IF(ISBLANK(INDIRECT("A7")), 0, INDIRECT(INDIRECT("A7")&amp;"!"&amp;'Технический лист'!L272&amp;'Технический лист'!O30))+IF(ISBLANK(INDIRECT("A8")), 0, INDIRECT(INDIRECT("A8")&amp;"!"&amp;'Технический лист'!L272&amp;'Технический лист'!O30))+IF(ISBLANK(INDIRECT("A9")), 0, INDIRECT(INDIRECT("A9")&amp;"!"&amp;'Технический лист'!L272&amp;'Технический лист'!O30))+IF(ISBLANK(INDIRECT("A10")), 0, INDIRECT(INDIRECT("A10")&amp;"!"&amp;'Технический лист'!L272&amp;'Технический лист'!O30))+IF(ISBLANK(INDIRECT("A11")), 0, INDIRECT(INDIRECT("A11")&amp;"!"&amp;'Технический лист'!L272&amp;'Технический лист'!O30))+IF(ISBLANK(INDIRECT("A12")), 0, INDIRECT(INDIRECT("A12")&amp;"!"&amp;'Технический лист'!L272&amp;'Технический лист'!O30))</f>
        <v>0</v>
      </c>
      <c r="M39" s="53">
        <f>IF(ISBLANK(INDIRECT("A3")), 0, INDIRECT(INDIRECT("A3")&amp;"!"&amp;'Технический лист'!M272&amp;'Технический лист'!P30))+IF(ISBLANK(INDIRECT("A4")), 0, INDIRECT(INDIRECT("A4")&amp;"!"&amp;'Технический лист'!M272&amp;'Технический лист'!P30))+IF(ISBLANK(INDIRECT("A5")), 0, INDIRECT(INDIRECT("A5")&amp;"!"&amp;'Технический лист'!M272&amp;'Технический лист'!P30))+IF(ISBLANK(INDIRECT("A6")), 0, INDIRECT(INDIRECT("A6")&amp;"!"&amp;'Технический лист'!M272&amp;'Технический лист'!P30))+IF(ISBLANK(INDIRECT("A7")), 0, INDIRECT(INDIRECT("A7")&amp;"!"&amp;'Технический лист'!M272&amp;'Технический лист'!P30))+IF(ISBLANK(INDIRECT("A8")), 0, INDIRECT(INDIRECT("A8")&amp;"!"&amp;'Технический лист'!M272&amp;'Технический лист'!P30))+IF(ISBLANK(INDIRECT("A9")), 0, INDIRECT(INDIRECT("A9")&amp;"!"&amp;'Технический лист'!M272&amp;'Технический лист'!P30))+IF(ISBLANK(INDIRECT("A10")), 0, INDIRECT(INDIRECT("A10")&amp;"!"&amp;'Технический лист'!M272&amp;'Технический лист'!P30))+IF(ISBLANK(INDIRECT("A11")), 0, INDIRECT(INDIRECT("A11")&amp;"!"&amp;'Технический лист'!M272&amp;'Технический лист'!P30))+IF(ISBLANK(INDIRECT("A12")), 0, INDIRECT(INDIRECT("A12")&amp;"!"&amp;'Технический лист'!M272&amp;'Технический лист'!P30))</f>
        <v>0</v>
      </c>
    </row>
    <row r="40">
      <c r="A40" s="66"/>
      <c r="B40" s="51">
        <f>IF(ISBLANK(INDIRECT("A3")), 0, INDIRECT(INDIRECT("A3")&amp;"!"&amp;'Технический лист'!B273&amp;'Технический лист'!E31))+IF(ISBLANK(INDIRECT("A4")), 0, INDIRECT(INDIRECT("A4")&amp;"!"&amp;'Технический лист'!B273&amp;'Технический лист'!E31))+IF(ISBLANK(INDIRECT("A5")), 0, INDIRECT(INDIRECT("A5")&amp;"!"&amp;'Технический лист'!B273&amp;'Технический лист'!E31))+IF(ISBLANK(INDIRECT("A6")), 0, INDIRECT(INDIRECT("A6")&amp;"!"&amp;'Технический лист'!B273&amp;'Технический лист'!E31))+IF(ISBLANK(INDIRECT("A7")), 0, INDIRECT(INDIRECT("A7")&amp;"!"&amp;'Технический лист'!B273&amp;'Технический лист'!E31))+IF(ISBLANK(INDIRECT("A8")), 0, INDIRECT(INDIRECT("A8")&amp;"!"&amp;'Технический лист'!B273&amp;'Технический лист'!E31))+IF(ISBLANK(INDIRECT("A9")), 0, INDIRECT(INDIRECT("A9")&amp;"!"&amp;'Технический лист'!B273&amp;'Технический лист'!E31))+IF(ISBLANK(INDIRECT("A10")), 0, INDIRECT(INDIRECT("A10")&amp;"!"&amp;'Технический лист'!B273&amp;'Технический лист'!E31))+IF(ISBLANK(INDIRECT("A11")), 0, INDIRECT(INDIRECT("A11")&amp;"!"&amp;'Технический лист'!B273&amp;'Технический лист'!E31))+IF(ISBLANK(INDIRECT("A12")), 0, INDIRECT(INDIRECT("A12")&amp;"!"&amp;'Технический лист'!B273&amp;'Технический лист'!E31))</f>
        <v>0</v>
      </c>
      <c r="C40" s="51">
        <f>IF(ISBLANK(INDIRECT("A3")), 0, INDIRECT(INDIRECT("A3")&amp;"!"&amp;'Технический лист'!C273&amp;'Технический лист'!F31))+IF(ISBLANK(INDIRECT("A4")), 0, INDIRECT(INDIRECT("A4")&amp;"!"&amp;'Технический лист'!C273&amp;'Технический лист'!F31))+IF(ISBLANK(INDIRECT("A5")), 0, INDIRECT(INDIRECT("A5")&amp;"!"&amp;'Технический лист'!C273&amp;'Технический лист'!F31))+IF(ISBLANK(INDIRECT("A6")), 0, INDIRECT(INDIRECT("A6")&amp;"!"&amp;'Технический лист'!C273&amp;'Технический лист'!F31))+IF(ISBLANK(INDIRECT("A7")), 0, INDIRECT(INDIRECT("A7")&amp;"!"&amp;'Технический лист'!C273&amp;'Технический лист'!F31))+IF(ISBLANK(INDIRECT("A8")), 0, INDIRECT(INDIRECT("A8")&amp;"!"&amp;'Технический лист'!C273&amp;'Технический лист'!F31))+IF(ISBLANK(INDIRECT("A9")), 0, INDIRECT(INDIRECT("A9")&amp;"!"&amp;'Технический лист'!C273&amp;'Технический лист'!F31))+IF(ISBLANK(INDIRECT("A10")), 0, INDIRECT(INDIRECT("A10")&amp;"!"&amp;'Технический лист'!C273&amp;'Технический лист'!F31))+IF(ISBLANK(INDIRECT("A11")), 0, INDIRECT(INDIRECT("A11")&amp;"!"&amp;'Технический лист'!C273&amp;'Технический лист'!F31))+IF(ISBLANK(INDIRECT("A12")), 0, INDIRECT(INDIRECT("A12")&amp;"!"&amp;'Технический лист'!C273&amp;'Технический лист'!F31))</f>
        <v>0</v>
      </c>
      <c r="D40" s="51">
        <f>IF(ISBLANK(INDIRECT("A3")), 0, INDIRECT(INDIRECT("A3")&amp;"!"&amp;'Технический лист'!D273&amp;'Технический лист'!G31))+IF(ISBLANK(INDIRECT("A4")), 0, INDIRECT(INDIRECT("A4")&amp;"!"&amp;'Технический лист'!D273&amp;'Технический лист'!G31))+IF(ISBLANK(INDIRECT("A5")), 0, INDIRECT(INDIRECT("A5")&amp;"!"&amp;'Технический лист'!D273&amp;'Технический лист'!G31))+IF(ISBLANK(INDIRECT("A6")), 0, INDIRECT(INDIRECT("A6")&amp;"!"&amp;'Технический лист'!D273&amp;'Технический лист'!G31))+IF(ISBLANK(INDIRECT("A7")), 0, INDIRECT(INDIRECT("A7")&amp;"!"&amp;'Технический лист'!D273&amp;'Технический лист'!G31))+IF(ISBLANK(INDIRECT("A8")), 0, INDIRECT(INDIRECT("A8")&amp;"!"&amp;'Технический лист'!D273&amp;'Технический лист'!G31))+IF(ISBLANK(INDIRECT("A9")), 0, INDIRECT(INDIRECT("A9")&amp;"!"&amp;'Технический лист'!D273&amp;'Технический лист'!G31))+IF(ISBLANK(INDIRECT("A10")), 0, INDIRECT(INDIRECT("A10")&amp;"!"&amp;'Технический лист'!D273&amp;'Технический лист'!G31))+IF(ISBLANK(INDIRECT("A11")), 0, INDIRECT(INDIRECT("A11")&amp;"!"&amp;'Технический лист'!D273&amp;'Технический лист'!G31))+IF(ISBLANK(INDIRECT("A12")), 0, INDIRECT(INDIRECT("A12")&amp;"!"&amp;'Технический лист'!D273&amp;'Технический лист'!G31))</f>
        <v>0</v>
      </c>
      <c r="E40" s="51">
        <f>IF(ISBLANK(INDIRECT("A3")), 0, INDIRECT(INDIRECT("A3")&amp;"!"&amp;'Технический лист'!E273&amp;'Технический лист'!H31))+IF(ISBLANK(INDIRECT("A4")), 0, INDIRECT(INDIRECT("A4")&amp;"!"&amp;'Технический лист'!E273&amp;'Технический лист'!H31))+IF(ISBLANK(INDIRECT("A5")), 0, INDIRECT(INDIRECT("A5")&amp;"!"&amp;'Технический лист'!E273&amp;'Технический лист'!H31))+IF(ISBLANK(INDIRECT("A6")), 0, INDIRECT(INDIRECT("A6")&amp;"!"&amp;'Технический лист'!E273&amp;'Технический лист'!H31))+IF(ISBLANK(INDIRECT("A7")), 0, INDIRECT(INDIRECT("A7")&amp;"!"&amp;'Технический лист'!E273&amp;'Технический лист'!H31))+IF(ISBLANK(INDIRECT("A8")), 0, INDIRECT(INDIRECT("A8")&amp;"!"&amp;'Технический лист'!E273&amp;'Технический лист'!H31))+IF(ISBLANK(INDIRECT("A9")), 0, INDIRECT(INDIRECT("A9")&amp;"!"&amp;'Технический лист'!E273&amp;'Технический лист'!H31))+IF(ISBLANK(INDIRECT("A10")), 0, INDIRECT(INDIRECT("A10")&amp;"!"&amp;'Технический лист'!E273&amp;'Технический лист'!H31))+IF(ISBLANK(INDIRECT("A11")), 0, INDIRECT(INDIRECT("A11")&amp;"!"&amp;'Технический лист'!E273&amp;'Технический лист'!H31))+IF(ISBLANK(INDIRECT("A12")), 0, INDIRECT(INDIRECT("A12")&amp;"!"&amp;'Технический лист'!E273&amp;'Технический лист'!H31))</f>
        <v>0</v>
      </c>
      <c r="F40" s="51">
        <f>IF(ISBLANK(INDIRECT("A3")), 0, INDIRECT(INDIRECT("A3")&amp;"!"&amp;'Технический лист'!F273&amp;'Технический лист'!I31))+IF(ISBLANK(INDIRECT("A4")), 0, INDIRECT(INDIRECT("A4")&amp;"!"&amp;'Технический лист'!F273&amp;'Технический лист'!I31))+IF(ISBLANK(INDIRECT("A5")), 0, INDIRECT(INDIRECT("A5")&amp;"!"&amp;'Технический лист'!F273&amp;'Технический лист'!I31))+IF(ISBLANK(INDIRECT("A6")), 0, INDIRECT(INDIRECT("A6")&amp;"!"&amp;'Технический лист'!F273&amp;'Технический лист'!I31))+IF(ISBLANK(INDIRECT("A7")), 0, INDIRECT(INDIRECT("A7")&amp;"!"&amp;'Технический лист'!F273&amp;'Технический лист'!I31))+IF(ISBLANK(INDIRECT("A8")), 0, INDIRECT(INDIRECT("A8")&amp;"!"&amp;'Технический лист'!F273&amp;'Технический лист'!I31))+IF(ISBLANK(INDIRECT("A9")), 0, INDIRECT(INDIRECT("A9")&amp;"!"&amp;'Технический лист'!F273&amp;'Технический лист'!I31))+IF(ISBLANK(INDIRECT("A10")), 0, INDIRECT(INDIRECT("A10")&amp;"!"&amp;'Технический лист'!F273&amp;'Технический лист'!I31))+IF(ISBLANK(INDIRECT("A11")), 0, INDIRECT(INDIRECT("A11")&amp;"!"&amp;'Технический лист'!F273&amp;'Технический лист'!I31))+IF(ISBLANK(INDIRECT("A12")), 0, INDIRECT(INDIRECT("A12")&amp;"!"&amp;'Технический лист'!F273&amp;'Технический лист'!I31))</f>
        <v>0</v>
      </c>
      <c r="G40" s="51">
        <f>IF(ISBLANK(INDIRECT("A3")), 0, INDIRECT(INDIRECT("A3")&amp;"!"&amp;'Технический лист'!G273&amp;'Технический лист'!J31))+IF(ISBLANK(INDIRECT("A4")), 0, INDIRECT(INDIRECT("A4")&amp;"!"&amp;'Технический лист'!G273&amp;'Технический лист'!J31))+IF(ISBLANK(INDIRECT("A5")), 0, INDIRECT(INDIRECT("A5")&amp;"!"&amp;'Технический лист'!G273&amp;'Технический лист'!J31))+IF(ISBLANK(INDIRECT("A6")), 0, INDIRECT(INDIRECT("A6")&amp;"!"&amp;'Технический лист'!G273&amp;'Технический лист'!J31))+IF(ISBLANK(INDIRECT("A7")), 0, INDIRECT(INDIRECT("A7")&amp;"!"&amp;'Технический лист'!G273&amp;'Технический лист'!J31))+IF(ISBLANK(INDIRECT("A8")), 0, INDIRECT(INDIRECT("A8")&amp;"!"&amp;'Технический лист'!G273&amp;'Технический лист'!J31))+IF(ISBLANK(INDIRECT("A9")), 0, INDIRECT(INDIRECT("A9")&amp;"!"&amp;'Технический лист'!G273&amp;'Технический лист'!J31))+IF(ISBLANK(INDIRECT("A10")), 0, INDIRECT(INDIRECT("A10")&amp;"!"&amp;'Технический лист'!G273&amp;'Технический лист'!J31))+IF(ISBLANK(INDIRECT("A11")), 0, INDIRECT(INDIRECT("A11")&amp;"!"&amp;'Технический лист'!G273&amp;'Технический лист'!J31))+IF(ISBLANK(INDIRECT("A12")), 0, INDIRECT(INDIRECT("A12")&amp;"!"&amp;'Технический лист'!G273&amp;'Технический лист'!J31))</f>
        <v>0</v>
      </c>
      <c r="H40" s="51">
        <f>IF(ISBLANK(INDIRECT("A3")), 0, INDIRECT(INDIRECT("A3")&amp;"!"&amp;'Технический лист'!H273&amp;'Технический лист'!K31))+IF(ISBLANK(INDIRECT("A4")), 0, INDIRECT(INDIRECT("A4")&amp;"!"&amp;'Технический лист'!H273&amp;'Технический лист'!K31))+IF(ISBLANK(INDIRECT("A5")), 0, INDIRECT(INDIRECT("A5")&amp;"!"&amp;'Технический лист'!H273&amp;'Технический лист'!K31))+IF(ISBLANK(INDIRECT("A6")), 0, INDIRECT(INDIRECT("A6")&amp;"!"&amp;'Технический лист'!H273&amp;'Технический лист'!K31))+IF(ISBLANK(INDIRECT("A7")), 0, INDIRECT(INDIRECT("A7")&amp;"!"&amp;'Технический лист'!H273&amp;'Технический лист'!K31))+IF(ISBLANK(INDIRECT("A8")), 0, INDIRECT(INDIRECT("A8")&amp;"!"&amp;'Технический лист'!H273&amp;'Технический лист'!K31))+IF(ISBLANK(INDIRECT("A9")), 0, INDIRECT(INDIRECT("A9")&amp;"!"&amp;'Технический лист'!H273&amp;'Технический лист'!K31))+IF(ISBLANK(INDIRECT("A10")), 0, INDIRECT(INDIRECT("A10")&amp;"!"&amp;'Технический лист'!H273&amp;'Технический лист'!K31))+IF(ISBLANK(INDIRECT("A11")), 0, INDIRECT(INDIRECT("A11")&amp;"!"&amp;'Технический лист'!H273&amp;'Технический лист'!K31))+IF(ISBLANK(INDIRECT("A12")), 0, INDIRECT(INDIRECT("A12")&amp;"!"&amp;'Технический лист'!H273&amp;'Технический лист'!K31))</f>
        <v>0</v>
      </c>
      <c r="I40" s="51">
        <f>IF(ISBLANK(INDIRECT("A3")), 0, INDIRECT(INDIRECT("A3")&amp;"!"&amp;'Технический лист'!I273&amp;'Технический лист'!L31))+IF(ISBLANK(INDIRECT("A4")), 0, INDIRECT(INDIRECT("A4")&amp;"!"&amp;'Технический лист'!I273&amp;'Технический лист'!L31))+IF(ISBLANK(INDIRECT("A5")), 0, INDIRECT(INDIRECT("A5")&amp;"!"&amp;'Технический лист'!I273&amp;'Технический лист'!L31))+IF(ISBLANK(INDIRECT("A6")), 0, INDIRECT(INDIRECT("A6")&amp;"!"&amp;'Технический лист'!I273&amp;'Технический лист'!L31))+IF(ISBLANK(INDIRECT("A7")), 0, INDIRECT(INDIRECT("A7")&amp;"!"&amp;'Технический лист'!I273&amp;'Технический лист'!L31))+IF(ISBLANK(INDIRECT("A8")), 0, INDIRECT(INDIRECT("A8")&amp;"!"&amp;'Технический лист'!I273&amp;'Технический лист'!L31))+IF(ISBLANK(INDIRECT("A9")), 0, INDIRECT(INDIRECT("A9")&amp;"!"&amp;'Технический лист'!I273&amp;'Технический лист'!L31))+IF(ISBLANK(INDIRECT("A10")), 0, INDIRECT(INDIRECT("A10")&amp;"!"&amp;'Технический лист'!I273&amp;'Технический лист'!L31))+IF(ISBLANK(INDIRECT("A11")), 0, INDIRECT(INDIRECT("A11")&amp;"!"&amp;'Технический лист'!I273&amp;'Технический лист'!L31))+IF(ISBLANK(INDIRECT("A12")), 0, INDIRECT(INDIRECT("A12")&amp;"!"&amp;'Технический лист'!I273&amp;'Технический лист'!L31))</f>
        <v>0</v>
      </c>
      <c r="J40" s="51">
        <f>IF(ISBLANK(INDIRECT("A3")), 0, INDIRECT(INDIRECT("A3")&amp;"!"&amp;'Технический лист'!J273&amp;'Технический лист'!M31))+IF(ISBLANK(INDIRECT("A4")), 0, INDIRECT(INDIRECT("A4")&amp;"!"&amp;'Технический лист'!J273&amp;'Технический лист'!M31))+IF(ISBLANK(INDIRECT("A5")), 0, INDIRECT(INDIRECT("A5")&amp;"!"&amp;'Технический лист'!J273&amp;'Технический лист'!M31))+IF(ISBLANK(INDIRECT("A6")), 0, INDIRECT(INDIRECT("A6")&amp;"!"&amp;'Технический лист'!J273&amp;'Технический лист'!M31))+IF(ISBLANK(INDIRECT("A7")), 0, INDIRECT(INDIRECT("A7")&amp;"!"&amp;'Технический лист'!J273&amp;'Технический лист'!M31))+IF(ISBLANK(INDIRECT("A8")), 0, INDIRECT(INDIRECT("A8")&amp;"!"&amp;'Технический лист'!J273&amp;'Технический лист'!M31))+IF(ISBLANK(INDIRECT("A9")), 0, INDIRECT(INDIRECT("A9")&amp;"!"&amp;'Технический лист'!J273&amp;'Технический лист'!M31))+IF(ISBLANK(INDIRECT("A10")), 0, INDIRECT(INDIRECT("A10")&amp;"!"&amp;'Технический лист'!J273&amp;'Технический лист'!M31))+IF(ISBLANK(INDIRECT("A11")), 0, INDIRECT(INDIRECT("A11")&amp;"!"&amp;'Технический лист'!J273&amp;'Технический лист'!M31))+IF(ISBLANK(INDIRECT("A12")), 0, INDIRECT(INDIRECT("A12")&amp;"!"&amp;'Технический лист'!J273&amp;'Технический лист'!M31))</f>
        <v>0</v>
      </c>
      <c r="K40" s="51">
        <f>IF(ISBLANK(INDIRECT("A3")), 0, INDIRECT(INDIRECT("A3")&amp;"!"&amp;'Технический лист'!K273&amp;'Технический лист'!N31))+IF(ISBLANK(INDIRECT("A4")), 0, INDIRECT(INDIRECT("A4")&amp;"!"&amp;'Технический лист'!K273&amp;'Технический лист'!N31))+IF(ISBLANK(INDIRECT("A5")), 0, INDIRECT(INDIRECT("A5")&amp;"!"&amp;'Технический лист'!K273&amp;'Технический лист'!N31))+IF(ISBLANK(INDIRECT("A6")), 0, INDIRECT(INDIRECT("A6")&amp;"!"&amp;'Технический лист'!K273&amp;'Технический лист'!N31))+IF(ISBLANK(INDIRECT("A7")), 0, INDIRECT(INDIRECT("A7")&amp;"!"&amp;'Технический лист'!K273&amp;'Технический лист'!N31))+IF(ISBLANK(INDIRECT("A8")), 0, INDIRECT(INDIRECT("A8")&amp;"!"&amp;'Технический лист'!K273&amp;'Технический лист'!N31))+IF(ISBLANK(INDIRECT("A9")), 0, INDIRECT(INDIRECT("A9")&amp;"!"&amp;'Технический лист'!K273&amp;'Технический лист'!N31))+IF(ISBLANK(INDIRECT("A10")), 0, INDIRECT(INDIRECT("A10")&amp;"!"&amp;'Технический лист'!K273&amp;'Технический лист'!N31))+IF(ISBLANK(INDIRECT("A11")), 0, INDIRECT(INDIRECT("A11")&amp;"!"&amp;'Технический лист'!K273&amp;'Технический лист'!N31))+IF(ISBLANK(INDIRECT("A12")), 0, INDIRECT(INDIRECT("A12")&amp;"!"&amp;'Технический лист'!K273&amp;'Технический лист'!N31))</f>
        <v>0</v>
      </c>
      <c r="L40" s="51">
        <f>IF(ISBLANK(INDIRECT("A3")), 0, INDIRECT(INDIRECT("A3")&amp;"!"&amp;'Технический лист'!L273&amp;'Технический лист'!O31))+IF(ISBLANK(INDIRECT("A4")), 0, INDIRECT(INDIRECT("A4")&amp;"!"&amp;'Технический лист'!L273&amp;'Технический лист'!O31))+IF(ISBLANK(INDIRECT("A5")), 0, INDIRECT(INDIRECT("A5")&amp;"!"&amp;'Технический лист'!L273&amp;'Технический лист'!O31))+IF(ISBLANK(INDIRECT("A6")), 0, INDIRECT(INDIRECT("A6")&amp;"!"&amp;'Технический лист'!L273&amp;'Технический лист'!O31))+IF(ISBLANK(INDIRECT("A7")), 0, INDIRECT(INDIRECT("A7")&amp;"!"&amp;'Технический лист'!L273&amp;'Технический лист'!O31))+IF(ISBLANK(INDIRECT("A8")), 0, INDIRECT(INDIRECT("A8")&amp;"!"&amp;'Технический лист'!L273&amp;'Технический лист'!O31))+IF(ISBLANK(INDIRECT("A9")), 0, INDIRECT(INDIRECT("A9")&amp;"!"&amp;'Технический лист'!L273&amp;'Технический лист'!O31))+IF(ISBLANK(INDIRECT("A10")), 0, INDIRECT(INDIRECT("A10")&amp;"!"&amp;'Технический лист'!L273&amp;'Технический лист'!O31))+IF(ISBLANK(INDIRECT("A11")), 0, INDIRECT(INDIRECT("A11")&amp;"!"&amp;'Технический лист'!L273&amp;'Технический лист'!O31))+IF(ISBLANK(INDIRECT("A12")), 0, INDIRECT(INDIRECT("A12")&amp;"!"&amp;'Технический лист'!L273&amp;'Технический лист'!O31))</f>
        <v>0</v>
      </c>
      <c r="M40" s="53">
        <f>IF(ISBLANK(INDIRECT("A3")), 0, INDIRECT(INDIRECT("A3")&amp;"!"&amp;'Технический лист'!M273&amp;'Технический лист'!P31))+IF(ISBLANK(INDIRECT("A4")), 0, INDIRECT(INDIRECT("A4")&amp;"!"&amp;'Технический лист'!M273&amp;'Технический лист'!P31))+IF(ISBLANK(INDIRECT("A5")), 0, INDIRECT(INDIRECT("A5")&amp;"!"&amp;'Технический лист'!M273&amp;'Технический лист'!P31))+IF(ISBLANK(INDIRECT("A6")), 0, INDIRECT(INDIRECT("A6")&amp;"!"&amp;'Технический лист'!M273&amp;'Технический лист'!P31))+IF(ISBLANK(INDIRECT("A7")), 0, INDIRECT(INDIRECT("A7")&amp;"!"&amp;'Технический лист'!M273&amp;'Технический лист'!P31))+IF(ISBLANK(INDIRECT("A8")), 0, INDIRECT(INDIRECT("A8")&amp;"!"&amp;'Технический лист'!M273&amp;'Технический лист'!P31))+IF(ISBLANK(INDIRECT("A9")), 0, INDIRECT(INDIRECT("A9")&amp;"!"&amp;'Технический лист'!M273&amp;'Технический лист'!P31))+IF(ISBLANK(INDIRECT("A10")), 0, INDIRECT(INDIRECT("A10")&amp;"!"&amp;'Технический лист'!M273&amp;'Технический лист'!P31))+IF(ISBLANK(INDIRECT("A11")), 0, INDIRECT(INDIRECT("A11")&amp;"!"&amp;'Технический лист'!M273&amp;'Технический лист'!P31))+IF(ISBLANK(INDIRECT("A12")), 0, INDIRECT(INDIRECT("A12")&amp;"!"&amp;'Технический лист'!M273&amp;'Технический лист'!P31))</f>
        <v>0</v>
      </c>
    </row>
    <row r="41" hidden="1">
      <c r="A41" s="66"/>
      <c r="B41" s="51">
        <f>IF(ISBLANK(INDIRECT("A3")), 0, INDIRECT(INDIRECT("A3")&amp;"!"&amp;'Технический лист'!B274&amp;'Технический лист'!E32))+IF(ISBLANK(INDIRECT("A4")), 0, INDIRECT(INDIRECT("A4")&amp;"!"&amp;'Технический лист'!B274&amp;'Технический лист'!E32))+IF(ISBLANK(INDIRECT("A5")), 0, INDIRECT(INDIRECT("A5")&amp;"!"&amp;'Технический лист'!B274&amp;'Технический лист'!E32))+IF(ISBLANK(INDIRECT("A6")), 0, INDIRECT(INDIRECT("A6")&amp;"!"&amp;'Технический лист'!B274&amp;'Технический лист'!E32))+IF(ISBLANK(INDIRECT("A7")), 0, INDIRECT(INDIRECT("A7")&amp;"!"&amp;'Технический лист'!B274&amp;'Технический лист'!E32))+IF(ISBLANK(INDIRECT("A8")), 0, INDIRECT(INDIRECT("A8")&amp;"!"&amp;'Технический лист'!B274&amp;'Технический лист'!E32))+IF(ISBLANK(INDIRECT("A9")), 0, INDIRECT(INDIRECT("A9")&amp;"!"&amp;'Технический лист'!B274&amp;'Технический лист'!E32))+IF(ISBLANK(INDIRECT("A10")), 0, INDIRECT(INDIRECT("A10")&amp;"!"&amp;'Технический лист'!B274&amp;'Технический лист'!E32))+IF(ISBLANK(INDIRECT("A11")), 0, INDIRECT(INDIRECT("A11")&amp;"!"&amp;'Технический лист'!B274&amp;'Технический лист'!E32))+IF(ISBLANK(INDIRECT("A12")), 0, INDIRECT(INDIRECT("A12")&amp;"!"&amp;'Технический лист'!B274&amp;'Технический лист'!E32))</f>
        <v>0</v>
      </c>
      <c r="C41" s="51">
        <f>IF(ISBLANK(INDIRECT("A3")), 0, INDIRECT(INDIRECT("A3")&amp;"!"&amp;'Технический лист'!C274&amp;'Технический лист'!F32))+IF(ISBLANK(INDIRECT("A4")), 0, INDIRECT(INDIRECT("A4")&amp;"!"&amp;'Технический лист'!C274&amp;'Технический лист'!F32))+IF(ISBLANK(INDIRECT("A5")), 0, INDIRECT(INDIRECT("A5")&amp;"!"&amp;'Технический лист'!C274&amp;'Технический лист'!F32))+IF(ISBLANK(INDIRECT("A6")), 0, INDIRECT(INDIRECT("A6")&amp;"!"&amp;'Технический лист'!C274&amp;'Технический лист'!F32))+IF(ISBLANK(INDIRECT("A7")), 0, INDIRECT(INDIRECT("A7")&amp;"!"&amp;'Технический лист'!C274&amp;'Технический лист'!F32))+IF(ISBLANK(INDIRECT("A8")), 0, INDIRECT(INDIRECT("A8")&amp;"!"&amp;'Технический лист'!C274&amp;'Технический лист'!F32))+IF(ISBLANK(INDIRECT("A9")), 0, INDIRECT(INDIRECT("A9")&amp;"!"&amp;'Технический лист'!C274&amp;'Технический лист'!F32))+IF(ISBLANK(INDIRECT("A10")), 0, INDIRECT(INDIRECT("A10")&amp;"!"&amp;'Технический лист'!C274&amp;'Технический лист'!F32))+IF(ISBLANK(INDIRECT("A11")), 0, INDIRECT(INDIRECT("A11")&amp;"!"&amp;'Технический лист'!C274&amp;'Технический лист'!F32))+IF(ISBLANK(INDIRECT("A12")), 0, INDIRECT(INDIRECT("A12")&amp;"!"&amp;'Технический лист'!C274&amp;'Технический лист'!F32))</f>
        <v>0</v>
      </c>
      <c r="D41" s="51">
        <f>IF(ISBLANK(INDIRECT("A3")), 0, INDIRECT(INDIRECT("A3")&amp;"!"&amp;'Технический лист'!D274&amp;'Технический лист'!G32))+IF(ISBLANK(INDIRECT("A4")), 0, INDIRECT(INDIRECT("A4")&amp;"!"&amp;'Технический лист'!D274&amp;'Технический лист'!G32))+IF(ISBLANK(INDIRECT("A5")), 0, INDIRECT(INDIRECT("A5")&amp;"!"&amp;'Технический лист'!D274&amp;'Технический лист'!G32))+IF(ISBLANK(INDIRECT("A6")), 0, INDIRECT(INDIRECT("A6")&amp;"!"&amp;'Технический лист'!D274&amp;'Технический лист'!G32))+IF(ISBLANK(INDIRECT("A7")), 0, INDIRECT(INDIRECT("A7")&amp;"!"&amp;'Технический лист'!D274&amp;'Технический лист'!G32))+IF(ISBLANK(INDIRECT("A8")), 0, INDIRECT(INDIRECT("A8")&amp;"!"&amp;'Технический лист'!D274&amp;'Технический лист'!G32))+IF(ISBLANK(INDIRECT("A9")), 0, INDIRECT(INDIRECT("A9")&amp;"!"&amp;'Технический лист'!D274&amp;'Технический лист'!G32))+IF(ISBLANK(INDIRECT("A10")), 0, INDIRECT(INDIRECT("A10")&amp;"!"&amp;'Технический лист'!D274&amp;'Технический лист'!G32))+IF(ISBLANK(INDIRECT("A11")), 0, INDIRECT(INDIRECT("A11")&amp;"!"&amp;'Технический лист'!D274&amp;'Технический лист'!G32))+IF(ISBLANK(INDIRECT("A12")), 0, INDIRECT(INDIRECT("A12")&amp;"!"&amp;'Технический лист'!D274&amp;'Технический лист'!G32))</f>
        <v>0</v>
      </c>
      <c r="E41" s="51">
        <f>IF(ISBLANK(INDIRECT("A3")), 0, INDIRECT(INDIRECT("A3")&amp;"!"&amp;'Технический лист'!E274&amp;'Технический лист'!H32))+IF(ISBLANK(INDIRECT("A4")), 0, INDIRECT(INDIRECT("A4")&amp;"!"&amp;'Технический лист'!E274&amp;'Технический лист'!H32))+IF(ISBLANK(INDIRECT("A5")), 0, INDIRECT(INDIRECT("A5")&amp;"!"&amp;'Технический лист'!E274&amp;'Технический лист'!H32))+IF(ISBLANK(INDIRECT("A6")), 0, INDIRECT(INDIRECT("A6")&amp;"!"&amp;'Технический лист'!E274&amp;'Технический лист'!H32))+IF(ISBLANK(INDIRECT("A7")), 0, INDIRECT(INDIRECT("A7")&amp;"!"&amp;'Технический лист'!E274&amp;'Технический лист'!H32))+IF(ISBLANK(INDIRECT("A8")), 0, INDIRECT(INDIRECT("A8")&amp;"!"&amp;'Технический лист'!E274&amp;'Технический лист'!H32))+IF(ISBLANK(INDIRECT("A9")), 0, INDIRECT(INDIRECT("A9")&amp;"!"&amp;'Технический лист'!E274&amp;'Технический лист'!H32))+IF(ISBLANK(INDIRECT("A10")), 0, INDIRECT(INDIRECT("A10")&amp;"!"&amp;'Технический лист'!E274&amp;'Технический лист'!H32))+IF(ISBLANK(INDIRECT("A11")), 0, INDIRECT(INDIRECT("A11")&amp;"!"&amp;'Технический лист'!E274&amp;'Технический лист'!H32))+IF(ISBLANK(INDIRECT("A12")), 0, INDIRECT(INDIRECT("A12")&amp;"!"&amp;'Технический лист'!E274&amp;'Технический лист'!H32))</f>
        <v>0</v>
      </c>
      <c r="F41" s="51">
        <f>IF(ISBLANK(INDIRECT("A3")), 0, INDIRECT(INDIRECT("A3")&amp;"!"&amp;'Технический лист'!F274&amp;'Технический лист'!I32))+IF(ISBLANK(INDIRECT("A4")), 0, INDIRECT(INDIRECT("A4")&amp;"!"&amp;'Технический лист'!F274&amp;'Технический лист'!I32))+IF(ISBLANK(INDIRECT("A5")), 0, INDIRECT(INDIRECT("A5")&amp;"!"&amp;'Технический лист'!F274&amp;'Технический лист'!I32))+IF(ISBLANK(INDIRECT("A6")), 0, INDIRECT(INDIRECT("A6")&amp;"!"&amp;'Технический лист'!F274&amp;'Технический лист'!I32))+IF(ISBLANK(INDIRECT("A7")), 0, INDIRECT(INDIRECT("A7")&amp;"!"&amp;'Технический лист'!F274&amp;'Технический лист'!I32))+IF(ISBLANK(INDIRECT("A8")), 0, INDIRECT(INDIRECT("A8")&amp;"!"&amp;'Технический лист'!F274&amp;'Технический лист'!I32))+IF(ISBLANK(INDIRECT("A9")), 0, INDIRECT(INDIRECT("A9")&amp;"!"&amp;'Технический лист'!F274&amp;'Технический лист'!I32))+IF(ISBLANK(INDIRECT("A10")), 0, INDIRECT(INDIRECT("A10")&amp;"!"&amp;'Технический лист'!F274&amp;'Технический лист'!I32))+IF(ISBLANK(INDIRECT("A11")), 0, INDIRECT(INDIRECT("A11")&amp;"!"&amp;'Технический лист'!F274&amp;'Технический лист'!I32))+IF(ISBLANK(INDIRECT("A12")), 0, INDIRECT(INDIRECT("A12")&amp;"!"&amp;'Технический лист'!F274&amp;'Технический лист'!I32))</f>
        <v>0</v>
      </c>
      <c r="G41" s="51">
        <f>IF(ISBLANK(INDIRECT("A3")), 0, INDIRECT(INDIRECT("A3")&amp;"!"&amp;'Технический лист'!G274&amp;'Технический лист'!J32))+IF(ISBLANK(INDIRECT("A4")), 0, INDIRECT(INDIRECT("A4")&amp;"!"&amp;'Технический лист'!G274&amp;'Технический лист'!J32))+IF(ISBLANK(INDIRECT("A5")), 0, INDIRECT(INDIRECT("A5")&amp;"!"&amp;'Технический лист'!G274&amp;'Технический лист'!J32))+IF(ISBLANK(INDIRECT("A6")), 0, INDIRECT(INDIRECT("A6")&amp;"!"&amp;'Технический лист'!G274&amp;'Технический лист'!J32))+IF(ISBLANK(INDIRECT("A7")), 0, INDIRECT(INDIRECT("A7")&amp;"!"&amp;'Технический лист'!G274&amp;'Технический лист'!J32))+IF(ISBLANK(INDIRECT("A8")), 0, INDIRECT(INDIRECT("A8")&amp;"!"&amp;'Технический лист'!G274&amp;'Технический лист'!J32))+IF(ISBLANK(INDIRECT("A9")), 0, INDIRECT(INDIRECT("A9")&amp;"!"&amp;'Технический лист'!G274&amp;'Технический лист'!J32))+IF(ISBLANK(INDIRECT("A10")), 0, INDIRECT(INDIRECT("A10")&amp;"!"&amp;'Технический лист'!G274&amp;'Технический лист'!J32))+IF(ISBLANK(INDIRECT("A11")), 0, INDIRECT(INDIRECT("A11")&amp;"!"&amp;'Технический лист'!G274&amp;'Технический лист'!J32))+IF(ISBLANK(INDIRECT("A12")), 0, INDIRECT(INDIRECT("A12")&amp;"!"&amp;'Технический лист'!G274&amp;'Технический лист'!J32))</f>
        <v>0</v>
      </c>
      <c r="H41" s="51">
        <f>IF(ISBLANK(INDIRECT("A3")), 0, INDIRECT(INDIRECT("A3")&amp;"!"&amp;'Технический лист'!H274&amp;'Технический лист'!K32))+IF(ISBLANK(INDIRECT("A4")), 0, INDIRECT(INDIRECT("A4")&amp;"!"&amp;'Технический лист'!H274&amp;'Технический лист'!K32))+IF(ISBLANK(INDIRECT("A5")), 0, INDIRECT(INDIRECT("A5")&amp;"!"&amp;'Технический лист'!H274&amp;'Технический лист'!K32))+IF(ISBLANK(INDIRECT("A6")), 0, INDIRECT(INDIRECT("A6")&amp;"!"&amp;'Технический лист'!H274&amp;'Технический лист'!K32))+IF(ISBLANK(INDIRECT("A7")), 0, INDIRECT(INDIRECT("A7")&amp;"!"&amp;'Технический лист'!H274&amp;'Технический лист'!K32))+IF(ISBLANK(INDIRECT("A8")), 0, INDIRECT(INDIRECT("A8")&amp;"!"&amp;'Технический лист'!H274&amp;'Технический лист'!K32))+IF(ISBLANK(INDIRECT("A9")), 0, INDIRECT(INDIRECT("A9")&amp;"!"&amp;'Технический лист'!H274&amp;'Технический лист'!K32))+IF(ISBLANK(INDIRECT("A10")), 0, INDIRECT(INDIRECT("A10")&amp;"!"&amp;'Технический лист'!H274&amp;'Технический лист'!K32))+IF(ISBLANK(INDIRECT("A11")), 0, INDIRECT(INDIRECT("A11")&amp;"!"&amp;'Технический лист'!H274&amp;'Технический лист'!K32))+IF(ISBLANK(INDIRECT("A12")), 0, INDIRECT(INDIRECT("A12")&amp;"!"&amp;'Технический лист'!H274&amp;'Технический лист'!K32))</f>
        <v>0</v>
      </c>
      <c r="I41" s="51">
        <f>IF(ISBLANK(INDIRECT("A3")), 0, INDIRECT(INDIRECT("A3")&amp;"!"&amp;'Технический лист'!I274&amp;'Технический лист'!L32))+IF(ISBLANK(INDIRECT("A4")), 0, INDIRECT(INDIRECT("A4")&amp;"!"&amp;'Технический лист'!I274&amp;'Технический лист'!L32))+IF(ISBLANK(INDIRECT("A5")), 0, INDIRECT(INDIRECT("A5")&amp;"!"&amp;'Технический лист'!I274&amp;'Технический лист'!L32))+IF(ISBLANK(INDIRECT("A6")), 0, INDIRECT(INDIRECT("A6")&amp;"!"&amp;'Технический лист'!I274&amp;'Технический лист'!L32))+IF(ISBLANK(INDIRECT("A7")), 0, INDIRECT(INDIRECT("A7")&amp;"!"&amp;'Технический лист'!I274&amp;'Технический лист'!L32))+IF(ISBLANK(INDIRECT("A8")), 0, INDIRECT(INDIRECT("A8")&amp;"!"&amp;'Технический лист'!I274&amp;'Технический лист'!L32))+IF(ISBLANK(INDIRECT("A9")), 0, INDIRECT(INDIRECT("A9")&amp;"!"&amp;'Технический лист'!I274&amp;'Технический лист'!L32))+IF(ISBLANK(INDIRECT("A10")), 0, INDIRECT(INDIRECT("A10")&amp;"!"&amp;'Технический лист'!I274&amp;'Технический лист'!L32))+IF(ISBLANK(INDIRECT("A11")), 0, INDIRECT(INDIRECT("A11")&amp;"!"&amp;'Технический лист'!I274&amp;'Технический лист'!L32))+IF(ISBLANK(INDIRECT("A12")), 0, INDIRECT(INDIRECT("A12")&amp;"!"&amp;'Технический лист'!I274&amp;'Технический лист'!L32))</f>
        <v>0</v>
      </c>
      <c r="J41" s="51">
        <f>IF(ISBLANK(INDIRECT("A3")), 0, INDIRECT(INDIRECT("A3")&amp;"!"&amp;'Технический лист'!J274&amp;'Технический лист'!M32))+IF(ISBLANK(INDIRECT("A4")), 0, INDIRECT(INDIRECT("A4")&amp;"!"&amp;'Технический лист'!J274&amp;'Технический лист'!M32))+IF(ISBLANK(INDIRECT("A5")), 0, INDIRECT(INDIRECT("A5")&amp;"!"&amp;'Технический лист'!J274&amp;'Технический лист'!M32))+IF(ISBLANK(INDIRECT("A6")), 0, INDIRECT(INDIRECT("A6")&amp;"!"&amp;'Технический лист'!J274&amp;'Технический лист'!M32))+IF(ISBLANK(INDIRECT("A7")), 0, INDIRECT(INDIRECT("A7")&amp;"!"&amp;'Технический лист'!J274&amp;'Технический лист'!M32))+IF(ISBLANK(INDIRECT("A8")), 0, INDIRECT(INDIRECT("A8")&amp;"!"&amp;'Технический лист'!J274&amp;'Технический лист'!M32))+IF(ISBLANK(INDIRECT("A9")), 0, INDIRECT(INDIRECT("A9")&amp;"!"&amp;'Технический лист'!J274&amp;'Технический лист'!M32))+IF(ISBLANK(INDIRECT("A10")), 0, INDIRECT(INDIRECT("A10")&amp;"!"&amp;'Технический лист'!J274&amp;'Технический лист'!M32))+IF(ISBLANK(INDIRECT("A11")), 0, INDIRECT(INDIRECT("A11")&amp;"!"&amp;'Технический лист'!J274&amp;'Технический лист'!M32))+IF(ISBLANK(INDIRECT("A12")), 0, INDIRECT(INDIRECT("A12")&amp;"!"&amp;'Технический лист'!J274&amp;'Технический лист'!M32))</f>
        <v>0</v>
      </c>
      <c r="K41" s="51">
        <f>IF(ISBLANK(INDIRECT("A3")), 0, INDIRECT(INDIRECT("A3")&amp;"!"&amp;'Технический лист'!K274&amp;'Технический лист'!N32))+IF(ISBLANK(INDIRECT("A4")), 0, INDIRECT(INDIRECT("A4")&amp;"!"&amp;'Технический лист'!K274&amp;'Технический лист'!N32))+IF(ISBLANK(INDIRECT("A5")), 0, INDIRECT(INDIRECT("A5")&amp;"!"&amp;'Технический лист'!K274&amp;'Технический лист'!N32))+IF(ISBLANK(INDIRECT("A6")), 0, INDIRECT(INDIRECT("A6")&amp;"!"&amp;'Технический лист'!K274&amp;'Технический лист'!N32))+IF(ISBLANK(INDIRECT("A7")), 0, INDIRECT(INDIRECT("A7")&amp;"!"&amp;'Технический лист'!K274&amp;'Технический лист'!N32))+IF(ISBLANK(INDIRECT("A8")), 0, INDIRECT(INDIRECT("A8")&amp;"!"&amp;'Технический лист'!K274&amp;'Технический лист'!N32))+IF(ISBLANK(INDIRECT("A9")), 0, INDIRECT(INDIRECT("A9")&amp;"!"&amp;'Технический лист'!K274&amp;'Технический лист'!N32))+IF(ISBLANK(INDIRECT("A10")), 0, INDIRECT(INDIRECT("A10")&amp;"!"&amp;'Технический лист'!K274&amp;'Технический лист'!N32))+IF(ISBLANK(INDIRECT("A11")), 0, INDIRECT(INDIRECT("A11")&amp;"!"&amp;'Технический лист'!K274&amp;'Технический лист'!N32))+IF(ISBLANK(INDIRECT("A12")), 0, INDIRECT(INDIRECT("A12")&amp;"!"&amp;'Технический лист'!K274&amp;'Технический лист'!N32))</f>
        <v>0</v>
      </c>
      <c r="L41" s="51">
        <f>IF(ISBLANK(INDIRECT("A3")), 0, INDIRECT(INDIRECT("A3")&amp;"!"&amp;'Технический лист'!L274&amp;'Технический лист'!O32))+IF(ISBLANK(INDIRECT("A4")), 0, INDIRECT(INDIRECT("A4")&amp;"!"&amp;'Технический лист'!L274&amp;'Технический лист'!O32))+IF(ISBLANK(INDIRECT("A5")), 0, INDIRECT(INDIRECT("A5")&amp;"!"&amp;'Технический лист'!L274&amp;'Технический лист'!O32))+IF(ISBLANK(INDIRECT("A6")), 0, INDIRECT(INDIRECT("A6")&amp;"!"&amp;'Технический лист'!L274&amp;'Технический лист'!O32))+IF(ISBLANK(INDIRECT("A7")), 0, INDIRECT(INDIRECT("A7")&amp;"!"&amp;'Технический лист'!L274&amp;'Технический лист'!O32))+IF(ISBLANK(INDIRECT("A8")), 0, INDIRECT(INDIRECT("A8")&amp;"!"&amp;'Технический лист'!L274&amp;'Технический лист'!O32))+IF(ISBLANK(INDIRECT("A9")), 0, INDIRECT(INDIRECT("A9")&amp;"!"&amp;'Технический лист'!L274&amp;'Технический лист'!O32))+IF(ISBLANK(INDIRECT("A10")), 0, INDIRECT(INDIRECT("A10")&amp;"!"&amp;'Технический лист'!L274&amp;'Технический лист'!O32))+IF(ISBLANK(INDIRECT("A11")), 0, INDIRECT(INDIRECT("A11")&amp;"!"&amp;'Технический лист'!L274&amp;'Технический лист'!O32))+IF(ISBLANK(INDIRECT("A12")), 0, INDIRECT(INDIRECT("A12")&amp;"!"&amp;'Технический лист'!L274&amp;'Технический лист'!O32))</f>
        <v>0</v>
      </c>
      <c r="M41" s="53">
        <f>IF(ISBLANK(INDIRECT("A3")), 0, INDIRECT(INDIRECT("A3")&amp;"!"&amp;'Технический лист'!M274&amp;'Технический лист'!P32))+IF(ISBLANK(INDIRECT("A4")), 0, INDIRECT(INDIRECT("A4")&amp;"!"&amp;'Технический лист'!M274&amp;'Технический лист'!P32))+IF(ISBLANK(INDIRECT("A5")), 0, INDIRECT(INDIRECT("A5")&amp;"!"&amp;'Технический лист'!M274&amp;'Технический лист'!P32))+IF(ISBLANK(INDIRECT("A6")), 0, INDIRECT(INDIRECT("A6")&amp;"!"&amp;'Технический лист'!M274&amp;'Технический лист'!P32))+IF(ISBLANK(INDIRECT("A7")), 0, INDIRECT(INDIRECT("A7")&amp;"!"&amp;'Технический лист'!M274&amp;'Технический лист'!P32))+IF(ISBLANK(INDIRECT("A8")), 0, INDIRECT(INDIRECT("A8")&amp;"!"&amp;'Технический лист'!M274&amp;'Технический лист'!P32))+IF(ISBLANK(INDIRECT("A9")), 0, INDIRECT(INDIRECT("A9")&amp;"!"&amp;'Технический лист'!M274&amp;'Технический лист'!P32))+IF(ISBLANK(INDIRECT("A10")), 0, INDIRECT(INDIRECT("A10")&amp;"!"&amp;'Технический лист'!M274&amp;'Технический лист'!P32))+IF(ISBLANK(INDIRECT("A11")), 0, INDIRECT(INDIRECT("A11")&amp;"!"&amp;'Технический лист'!M274&amp;'Технический лист'!P32))+IF(ISBLANK(INDIRECT("A12")), 0, INDIRECT(INDIRECT("A12")&amp;"!"&amp;'Технический лист'!M274&amp;'Технический лист'!P32))</f>
        <v>0</v>
      </c>
    </row>
    <row r="42" hidden="1">
      <c r="A42" s="66"/>
      <c r="B42" s="51">
        <f>IF(ISBLANK(INDIRECT("A3")), 0, INDIRECT(INDIRECT("A3")&amp;"!"&amp;'Технический лист'!B275&amp;'Технический лист'!E33))+IF(ISBLANK(INDIRECT("A4")), 0, INDIRECT(INDIRECT("A4")&amp;"!"&amp;'Технический лист'!B275&amp;'Технический лист'!E33))+IF(ISBLANK(INDIRECT("A5")), 0, INDIRECT(INDIRECT("A5")&amp;"!"&amp;'Технический лист'!B275&amp;'Технический лист'!E33))+IF(ISBLANK(INDIRECT("A6")), 0, INDIRECT(INDIRECT("A6")&amp;"!"&amp;'Технический лист'!B275&amp;'Технический лист'!E33))+IF(ISBLANK(INDIRECT("A7")), 0, INDIRECT(INDIRECT("A7")&amp;"!"&amp;'Технический лист'!B275&amp;'Технический лист'!E33))+IF(ISBLANK(INDIRECT("A8")), 0, INDIRECT(INDIRECT("A8")&amp;"!"&amp;'Технический лист'!B275&amp;'Технический лист'!E33))+IF(ISBLANK(INDIRECT("A9")), 0, INDIRECT(INDIRECT("A9")&amp;"!"&amp;'Технический лист'!B275&amp;'Технический лист'!E33))+IF(ISBLANK(INDIRECT("A10")), 0, INDIRECT(INDIRECT("A10")&amp;"!"&amp;'Технический лист'!B275&amp;'Технический лист'!E33))+IF(ISBLANK(INDIRECT("A11")), 0, INDIRECT(INDIRECT("A11")&amp;"!"&amp;'Технический лист'!B275&amp;'Технический лист'!E33))+IF(ISBLANK(INDIRECT("A12")), 0, INDIRECT(INDIRECT("A12")&amp;"!"&amp;'Технический лист'!B275&amp;'Технический лист'!E33))</f>
        <v>0</v>
      </c>
      <c r="C42" s="51">
        <f>IF(ISBLANK(INDIRECT("A3")), 0, INDIRECT(INDIRECT("A3")&amp;"!"&amp;'Технический лист'!C275&amp;'Технический лист'!F33))+IF(ISBLANK(INDIRECT("A4")), 0, INDIRECT(INDIRECT("A4")&amp;"!"&amp;'Технический лист'!C275&amp;'Технический лист'!F33))+IF(ISBLANK(INDIRECT("A5")), 0, INDIRECT(INDIRECT("A5")&amp;"!"&amp;'Технический лист'!C275&amp;'Технический лист'!F33))+IF(ISBLANK(INDIRECT("A6")), 0, INDIRECT(INDIRECT("A6")&amp;"!"&amp;'Технический лист'!C275&amp;'Технический лист'!F33))+IF(ISBLANK(INDIRECT("A7")), 0, INDIRECT(INDIRECT("A7")&amp;"!"&amp;'Технический лист'!C275&amp;'Технический лист'!F33))+IF(ISBLANK(INDIRECT("A8")), 0, INDIRECT(INDIRECT("A8")&amp;"!"&amp;'Технический лист'!C275&amp;'Технический лист'!F33))+IF(ISBLANK(INDIRECT("A9")), 0, INDIRECT(INDIRECT("A9")&amp;"!"&amp;'Технический лист'!C275&amp;'Технический лист'!F33))+IF(ISBLANK(INDIRECT("A10")), 0, INDIRECT(INDIRECT("A10")&amp;"!"&amp;'Технический лист'!C275&amp;'Технический лист'!F33))+IF(ISBLANK(INDIRECT("A11")), 0, INDIRECT(INDIRECT("A11")&amp;"!"&amp;'Технический лист'!C275&amp;'Технический лист'!F33))+IF(ISBLANK(INDIRECT("A12")), 0, INDIRECT(INDIRECT("A12")&amp;"!"&amp;'Технический лист'!C275&amp;'Технический лист'!F33))</f>
        <v>0</v>
      </c>
      <c r="D42" s="51">
        <f>IF(ISBLANK(INDIRECT("A3")), 0, INDIRECT(INDIRECT("A3")&amp;"!"&amp;'Технический лист'!D275&amp;'Технический лист'!G33))+IF(ISBLANK(INDIRECT("A4")), 0, INDIRECT(INDIRECT("A4")&amp;"!"&amp;'Технический лист'!D275&amp;'Технический лист'!G33))+IF(ISBLANK(INDIRECT("A5")), 0, INDIRECT(INDIRECT("A5")&amp;"!"&amp;'Технический лист'!D275&amp;'Технический лист'!G33))+IF(ISBLANK(INDIRECT("A6")), 0, INDIRECT(INDIRECT("A6")&amp;"!"&amp;'Технический лист'!D275&amp;'Технический лист'!G33))+IF(ISBLANK(INDIRECT("A7")), 0, INDIRECT(INDIRECT("A7")&amp;"!"&amp;'Технический лист'!D275&amp;'Технический лист'!G33))+IF(ISBLANK(INDIRECT("A8")), 0, INDIRECT(INDIRECT("A8")&amp;"!"&amp;'Технический лист'!D275&amp;'Технический лист'!G33))+IF(ISBLANK(INDIRECT("A9")), 0, INDIRECT(INDIRECT("A9")&amp;"!"&amp;'Технический лист'!D275&amp;'Технический лист'!G33))+IF(ISBLANK(INDIRECT("A10")), 0, INDIRECT(INDIRECT("A10")&amp;"!"&amp;'Технический лист'!D275&amp;'Технический лист'!G33))+IF(ISBLANK(INDIRECT("A11")), 0, INDIRECT(INDIRECT("A11")&amp;"!"&amp;'Технический лист'!D275&amp;'Технический лист'!G33))+IF(ISBLANK(INDIRECT("A12")), 0, INDIRECT(INDIRECT("A12")&amp;"!"&amp;'Технический лист'!D275&amp;'Технический лист'!G33))</f>
        <v>0</v>
      </c>
      <c r="E42" s="51">
        <f>IF(ISBLANK(INDIRECT("A3")), 0, INDIRECT(INDIRECT("A3")&amp;"!"&amp;'Технический лист'!E275&amp;'Технический лист'!H33))+IF(ISBLANK(INDIRECT("A4")), 0, INDIRECT(INDIRECT("A4")&amp;"!"&amp;'Технический лист'!E275&amp;'Технический лист'!H33))+IF(ISBLANK(INDIRECT("A5")), 0, INDIRECT(INDIRECT("A5")&amp;"!"&amp;'Технический лист'!E275&amp;'Технический лист'!H33))+IF(ISBLANK(INDIRECT("A6")), 0, INDIRECT(INDIRECT("A6")&amp;"!"&amp;'Технический лист'!E275&amp;'Технический лист'!H33))+IF(ISBLANK(INDIRECT("A7")), 0, INDIRECT(INDIRECT("A7")&amp;"!"&amp;'Технический лист'!E275&amp;'Технический лист'!H33))+IF(ISBLANK(INDIRECT("A8")), 0, INDIRECT(INDIRECT("A8")&amp;"!"&amp;'Технический лист'!E275&amp;'Технический лист'!H33))+IF(ISBLANK(INDIRECT("A9")), 0, INDIRECT(INDIRECT("A9")&amp;"!"&amp;'Технический лист'!E275&amp;'Технический лист'!H33))+IF(ISBLANK(INDIRECT("A10")), 0, INDIRECT(INDIRECT("A10")&amp;"!"&amp;'Технический лист'!E275&amp;'Технический лист'!H33))+IF(ISBLANK(INDIRECT("A11")), 0, INDIRECT(INDIRECT("A11")&amp;"!"&amp;'Технический лист'!E275&amp;'Технический лист'!H33))+IF(ISBLANK(INDIRECT("A12")), 0, INDIRECT(INDIRECT("A12")&amp;"!"&amp;'Технический лист'!E275&amp;'Технический лист'!H33))</f>
        <v>0</v>
      </c>
      <c r="F42" s="51">
        <f>IF(ISBLANK(INDIRECT("A3")), 0, INDIRECT(INDIRECT("A3")&amp;"!"&amp;'Технический лист'!F275&amp;'Технический лист'!I33))+IF(ISBLANK(INDIRECT("A4")), 0, INDIRECT(INDIRECT("A4")&amp;"!"&amp;'Технический лист'!F275&amp;'Технический лист'!I33))+IF(ISBLANK(INDIRECT("A5")), 0, INDIRECT(INDIRECT("A5")&amp;"!"&amp;'Технический лист'!F275&amp;'Технический лист'!I33))+IF(ISBLANK(INDIRECT("A6")), 0, INDIRECT(INDIRECT("A6")&amp;"!"&amp;'Технический лист'!F275&amp;'Технический лист'!I33))+IF(ISBLANK(INDIRECT("A7")), 0, INDIRECT(INDIRECT("A7")&amp;"!"&amp;'Технический лист'!F275&amp;'Технический лист'!I33))+IF(ISBLANK(INDIRECT("A8")), 0, INDIRECT(INDIRECT("A8")&amp;"!"&amp;'Технический лист'!F275&amp;'Технический лист'!I33))+IF(ISBLANK(INDIRECT("A9")), 0, INDIRECT(INDIRECT("A9")&amp;"!"&amp;'Технический лист'!F275&amp;'Технический лист'!I33))+IF(ISBLANK(INDIRECT("A10")), 0, INDIRECT(INDIRECT("A10")&amp;"!"&amp;'Технический лист'!F275&amp;'Технический лист'!I33))+IF(ISBLANK(INDIRECT("A11")), 0, INDIRECT(INDIRECT("A11")&amp;"!"&amp;'Технический лист'!F275&amp;'Технический лист'!I33))+IF(ISBLANK(INDIRECT("A12")), 0, INDIRECT(INDIRECT("A12")&amp;"!"&amp;'Технический лист'!F275&amp;'Технический лист'!I33))</f>
        <v>0</v>
      </c>
      <c r="G42" s="51">
        <f>IF(ISBLANK(INDIRECT("A3")), 0, INDIRECT(INDIRECT("A3")&amp;"!"&amp;'Технический лист'!G275&amp;'Технический лист'!J33))+IF(ISBLANK(INDIRECT("A4")), 0, INDIRECT(INDIRECT("A4")&amp;"!"&amp;'Технический лист'!G275&amp;'Технический лист'!J33))+IF(ISBLANK(INDIRECT("A5")), 0, INDIRECT(INDIRECT("A5")&amp;"!"&amp;'Технический лист'!G275&amp;'Технический лист'!J33))+IF(ISBLANK(INDIRECT("A6")), 0, INDIRECT(INDIRECT("A6")&amp;"!"&amp;'Технический лист'!G275&amp;'Технический лист'!J33))+IF(ISBLANK(INDIRECT("A7")), 0, INDIRECT(INDIRECT("A7")&amp;"!"&amp;'Технический лист'!G275&amp;'Технический лист'!J33))+IF(ISBLANK(INDIRECT("A8")), 0, INDIRECT(INDIRECT("A8")&amp;"!"&amp;'Технический лист'!G275&amp;'Технический лист'!J33))+IF(ISBLANK(INDIRECT("A9")), 0, INDIRECT(INDIRECT("A9")&amp;"!"&amp;'Технический лист'!G275&amp;'Технический лист'!J33))+IF(ISBLANK(INDIRECT("A10")), 0, INDIRECT(INDIRECT("A10")&amp;"!"&amp;'Технический лист'!G275&amp;'Технический лист'!J33))+IF(ISBLANK(INDIRECT("A11")), 0, INDIRECT(INDIRECT("A11")&amp;"!"&amp;'Технический лист'!G275&amp;'Технический лист'!J33))+IF(ISBLANK(INDIRECT("A12")), 0, INDIRECT(INDIRECT("A12")&amp;"!"&amp;'Технический лист'!G275&amp;'Технический лист'!J33))</f>
        <v>0</v>
      </c>
      <c r="H42" s="51">
        <f>IF(ISBLANK(INDIRECT("A3")), 0, INDIRECT(INDIRECT("A3")&amp;"!"&amp;'Технический лист'!H275&amp;'Технический лист'!K33))+IF(ISBLANK(INDIRECT("A4")), 0, INDIRECT(INDIRECT("A4")&amp;"!"&amp;'Технический лист'!H275&amp;'Технический лист'!K33))+IF(ISBLANK(INDIRECT("A5")), 0, INDIRECT(INDIRECT("A5")&amp;"!"&amp;'Технический лист'!H275&amp;'Технический лист'!K33))+IF(ISBLANK(INDIRECT("A6")), 0, INDIRECT(INDIRECT("A6")&amp;"!"&amp;'Технический лист'!H275&amp;'Технический лист'!K33))+IF(ISBLANK(INDIRECT("A7")), 0, INDIRECT(INDIRECT("A7")&amp;"!"&amp;'Технический лист'!H275&amp;'Технический лист'!K33))+IF(ISBLANK(INDIRECT("A8")), 0, INDIRECT(INDIRECT("A8")&amp;"!"&amp;'Технический лист'!H275&amp;'Технический лист'!K33))+IF(ISBLANK(INDIRECT("A9")), 0, INDIRECT(INDIRECT("A9")&amp;"!"&amp;'Технический лист'!H275&amp;'Технический лист'!K33))+IF(ISBLANK(INDIRECT("A10")), 0, INDIRECT(INDIRECT("A10")&amp;"!"&amp;'Технический лист'!H275&amp;'Технический лист'!K33))+IF(ISBLANK(INDIRECT("A11")), 0, INDIRECT(INDIRECT("A11")&amp;"!"&amp;'Технический лист'!H275&amp;'Технический лист'!K33))+IF(ISBLANK(INDIRECT("A12")), 0, INDIRECT(INDIRECT("A12")&amp;"!"&amp;'Технический лист'!H275&amp;'Технический лист'!K33))</f>
        <v>0</v>
      </c>
      <c r="I42" s="51">
        <f>IF(ISBLANK(INDIRECT("A3")), 0, INDIRECT(INDIRECT("A3")&amp;"!"&amp;'Технический лист'!I275&amp;'Технический лист'!L33))+IF(ISBLANK(INDIRECT("A4")), 0, INDIRECT(INDIRECT("A4")&amp;"!"&amp;'Технический лист'!I275&amp;'Технический лист'!L33))+IF(ISBLANK(INDIRECT("A5")), 0, INDIRECT(INDIRECT("A5")&amp;"!"&amp;'Технический лист'!I275&amp;'Технический лист'!L33))+IF(ISBLANK(INDIRECT("A6")), 0, INDIRECT(INDIRECT("A6")&amp;"!"&amp;'Технический лист'!I275&amp;'Технический лист'!L33))+IF(ISBLANK(INDIRECT("A7")), 0, INDIRECT(INDIRECT("A7")&amp;"!"&amp;'Технический лист'!I275&amp;'Технический лист'!L33))+IF(ISBLANK(INDIRECT("A8")), 0, INDIRECT(INDIRECT("A8")&amp;"!"&amp;'Технический лист'!I275&amp;'Технический лист'!L33))+IF(ISBLANK(INDIRECT("A9")), 0, INDIRECT(INDIRECT("A9")&amp;"!"&amp;'Технический лист'!I275&amp;'Технический лист'!L33))+IF(ISBLANK(INDIRECT("A10")), 0, INDIRECT(INDIRECT("A10")&amp;"!"&amp;'Технический лист'!I275&amp;'Технический лист'!L33))+IF(ISBLANK(INDIRECT("A11")), 0, INDIRECT(INDIRECT("A11")&amp;"!"&amp;'Технический лист'!I275&amp;'Технический лист'!L33))+IF(ISBLANK(INDIRECT("A12")), 0, INDIRECT(INDIRECT("A12")&amp;"!"&amp;'Технический лист'!I275&amp;'Технический лист'!L33))</f>
        <v>0</v>
      </c>
      <c r="J42" s="51">
        <f>IF(ISBLANK(INDIRECT("A3")), 0, INDIRECT(INDIRECT("A3")&amp;"!"&amp;'Технический лист'!J275&amp;'Технический лист'!M33))+IF(ISBLANK(INDIRECT("A4")), 0, INDIRECT(INDIRECT("A4")&amp;"!"&amp;'Технический лист'!J275&amp;'Технический лист'!M33))+IF(ISBLANK(INDIRECT("A5")), 0, INDIRECT(INDIRECT("A5")&amp;"!"&amp;'Технический лист'!J275&amp;'Технический лист'!M33))+IF(ISBLANK(INDIRECT("A6")), 0, INDIRECT(INDIRECT("A6")&amp;"!"&amp;'Технический лист'!J275&amp;'Технический лист'!M33))+IF(ISBLANK(INDIRECT("A7")), 0, INDIRECT(INDIRECT("A7")&amp;"!"&amp;'Технический лист'!J275&amp;'Технический лист'!M33))+IF(ISBLANK(INDIRECT("A8")), 0, INDIRECT(INDIRECT("A8")&amp;"!"&amp;'Технический лист'!J275&amp;'Технический лист'!M33))+IF(ISBLANK(INDIRECT("A9")), 0, INDIRECT(INDIRECT("A9")&amp;"!"&amp;'Технический лист'!J275&amp;'Технический лист'!M33))+IF(ISBLANK(INDIRECT("A10")), 0, INDIRECT(INDIRECT("A10")&amp;"!"&amp;'Технический лист'!J275&amp;'Технический лист'!M33))+IF(ISBLANK(INDIRECT("A11")), 0, INDIRECT(INDIRECT("A11")&amp;"!"&amp;'Технический лист'!J275&amp;'Технический лист'!M33))+IF(ISBLANK(INDIRECT("A12")), 0, INDIRECT(INDIRECT("A12")&amp;"!"&amp;'Технический лист'!J275&amp;'Технический лист'!M33))</f>
        <v>0</v>
      </c>
      <c r="K42" s="51">
        <f>IF(ISBLANK(INDIRECT("A3")), 0, INDIRECT(INDIRECT("A3")&amp;"!"&amp;'Технический лист'!K275&amp;'Технический лист'!N33))+IF(ISBLANK(INDIRECT("A4")), 0, INDIRECT(INDIRECT("A4")&amp;"!"&amp;'Технический лист'!K275&amp;'Технический лист'!N33))+IF(ISBLANK(INDIRECT("A5")), 0, INDIRECT(INDIRECT("A5")&amp;"!"&amp;'Технический лист'!K275&amp;'Технический лист'!N33))+IF(ISBLANK(INDIRECT("A6")), 0, INDIRECT(INDIRECT("A6")&amp;"!"&amp;'Технический лист'!K275&amp;'Технический лист'!N33))+IF(ISBLANK(INDIRECT("A7")), 0, INDIRECT(INDIRECT("A7")&amp;"!"&amp;'Технический лист'!K275&amp;'Технический лист'!N33))+IF(ISBLANK(INDIRECT("A8")), 0, INDIRECT(INDIRECT("A8")&amp;"!"&amp;'Технический лист'!K275&amp;'Технический лист'!N33))+IF(ISBLANK(INDIRECT("A9")), 0, INDIRECT(INDIRECT("A9")&amp;"!"&amp;'Технический лист'!K275&amp;'Технический лист'!N33))+IF(ISBLANK(INDIRECT("A10")), 0, INDIRECT(INDIRECT("A10")&amp;"!"&amp;'Технический лист'!K275&amp;'Технический лист'!N33))+IF(ISBLANK(INDIRECT("A11")), 0, INDIRECT(INDIRECT("A11")&amp;"!"&amp;'Технический лист'!K275&amp;'Технический лист'!N33))+IF(ISBLANK(INDIRECT("A12")), 0, INDIRECT(INDIRECT("A12")&amp;"!"&amp;'Технический лист'!K275&amp;'Технический лист'!N33))</f>
        <v>0</v>
      </c>
      <c r="L42" s="51">
        <f>IF(ISBLANK(INDIRECT("A3")), 0, INDIRECT(INDIRECT("A3")&amp;"!"&amp;'Технический лист'!L275&amp;'Технический лист'!O33))+IF(ISBLANK(INDIRECT("A4")), 0, INDIRECT(INDIRECT("A4")&amp;"!"&amp;'Технический лист'!L275&amp;'Технический лист'!O33))+IF(ISBLANK(INDIRECT("A5")), 0, INDIRECT(INDIRECT("A5")&amp;"!"&amp;'Технический лист'!L275&amp;'Технический лист'!O33))+IF(ISBLANK(INDIRECT("A6")), 0, INDIRECT(INDIRECT("A6")&amp;"!"&amp;'Технический лист'!L275&amp;'Технический лист'!O33))+IF(ISBLANK(INDIRECT("A7")), 0, INDIRECT(INDIRECT("A7")&amp;"!"&amp;'Технический лист'!L275&amp;'Технический лист'!O33))+IF(ISBLANK(INDIRECT("A8")), 0, INDIRECT(INDIRECT("A8")&amp;"!"&amp;'Технический лист'!L275&amp;'Технический лист'!O33))+IF(ISBLANK(INDIRECT("A9")), 0, INDIRECT(INDIRECT("A9")&amp;"!"&amp;'Технический лист'!L275&amp;'Технический лист'!O33))+IF(ISBLANK(INDIRECT("A10")), 0, INDIRECT(INDIRECT("A10")&amp;"!"&amp;'Технический лист'!L275&amp;'Технический лист'!O33))+IF(ISBLANK(INDIRECT("A11")), 0, INDIRECT(INDIRECT("A11")&amp;"!"&amp;'Технический лист'!L275&amp;'Технический лист'!O33))+IF(ISBLANK(INDIRECT("A12")), 0, INDIRECT(INDIRECT("A12")&amp;"!"&amp;'Технический лист'!L275&amp;'Технический лист'!O33))</f>
        <v>0</v>
      </c>
      <c r="M42" s="53">
        <f>IF(ISBLANK(INDIRECT("A3")), 0, INDIRECT(INDIRECT("A3")&amp;"!"&amp;'Технический лист'!M275&amp;'Технический лист'!P33))+IF(ISBLANK(INDIRECT("A4")), 0, INDIRECT(INDIRECT("A4")&amp;"!"&amp;'Технический лист'!M275&amp;'Технический лист'!P33))+IF(ISBLANK(INDIRECT("A5")), 0, INDIRECT(INDIRECT("A5")&amp;"!"&amp;'Технический лист'!M275&amp;'Технический лист'!P33))+IF(ISBLANK(INDIRECT("A6")), 0, INDIRECT(INDIRECT("A6")&amp;"!"&amp;'Технический лист'!M275&amp;'Технический лист'!P33))+IF(ISBLANK(INDIRECT("A7")), 0, INDIRECT(INDIRECT("A7")&amp;"!"&amp;'Технический лист'!M275&amp;'Технический лист'!P33))+IF(ISBLANK(INDIRECT("A8")), 0, INDIRECT(INDIRECT("A8")&amp;"!"&amp;'Технический лист'!M275&amp;'Технический лист'!P33))+IF(ISBLANK(INDIRECT("A9")), 0, INDIRECT(INDIRECT("A9")&amp;"!"&amp;'Технический лист'!M275&amp;'Технический лист'!P33))+IF(ISBLANK(INDIRECT("A10")), 0, INDIRECT(INDIRECT("A10")&amp;"!"&amp;'Технический лист'!M275&amp;'Технический лист'!P33))+IF(ISBLANK(INDIRECT("A11")), 0, INDIRECT(INDIRECT("A11")&amp;"!"&amp;'Технический лист'!M275&amp;'Технический лист'!P33))+IF(ISBLANK(INDIRECT("A12")), 0, INDIRECT(INDIRECT("A12")&amp;"!"&amp;'Технический лист'!M275&amp;'Технический лист'!P33))</f>
        <v>0</v>
      </c>
    </row>
    <row r="43" hidden="1">
      <c r="A43" s="66"/>
      <c r="B43" s="51">
        <f>IF(ISBLANK(INDIRECT("A3")), 0, INDIRECT(INDIRECT("A3")&amp;"!"&amp;'Технический лист'!B276&amp;'Технический лист'!E34))+IF(ISBLANK(INDIRECT("A4")), 0, INDIRECT(INDIRECT("A4")&amp;"!"&amp;'Технический лист'!B276&amp;'Технический лист'!E34))+IF(ISBLANK(INDIRECT("A5")), 0, INDIRECT(INDIRECT("A5")&amp;"!"&amp;'Технический лист'!B276&amp;'Технический лист'!E34))+IF(ISBLANK(INDIRECT("A6")), 0, INDIRECT(INDIRECT("A6")&amp;"!"&amp;'Технический лист'!B276&amp;'Технический лист'!E34))+IF(ISBLANK(INDIRECT("A7")), 0, INDIRECT(INDIRECT("A7")&amp;"!"&amp;'Технический лист'!B276&amp;'Технический лист'!E34))+IF(ISBLANK(INDIRECT("A8")), 0, INDIRECT(INDIRECT("A8")&amp;"!"&amp;'Технический лист'!B276&amp;'Технический лист'!E34))+IF(ISBLANK(INDIRECT("A9")), 0, INDIRECT(INDIRECT("A9")&amp;"!"&amp;'Технический лист'!B276&amp;'Технический лист'!E34))+IF(ISBLANK(INDIRECT("A10")), 0, INDIRECT(INDIRECT("A10")&amp;"!"&amp;'Технический лист'!B276&amp;'Технический лист'!E34))+IF(ISBLANK(INDIRECT("A11")), 0, INDIRECT(INDIRECT("A11")&amp;"!"&amp;'Технический лист'!B276&amp;'Технический лист'!E34))+IF(ISBLANK(INDIRECT("A12")), 0, INDIRECT(INDIRECT("A12")&amp;"!"&amp;'Технический лист'!B276&amp;'Технический лист'!E34))</f>
        <v>0</v>
      </c>
      <c r="C43" s="51">
        <f>IF(ISBLANK(INDIRECT("A3")), 0, INDIRECT(INDIRECT("A3")&amp;"!"&amp;'Технический лист'!C276&amp;'Технический лист'!F34))+IF(ISBLANK(INDIRECT("A4")), 0, INDIRECT(INDIRECT("A4")&amp;"!"&amp;'Технический лист'!C276&amp;'Технический лист'!F34))+IF(ISBLANK(INDIRECT("A5")), 0, INDIRECT(INDIRECT("A5")&amp;"!"&amp;'Технический лист'!C276&amp;'Технический лист'!F34))+IF(ISBLANK(INDIRECT("A6")), 0, INDIRECT(INDIRECT("A6")&amp;"!"&amp;'Технический лист'!C276&amp;'Технический лист'!F34))+IF(ISBLANK(INDIRECT("A7")), 0, INDIRECT(INDIRECT("A7")&amp;"!"&amp;'Технический лист'!C276&amp;'Технический лист'!F34))+IF(ISBLANK(INDIRECT("A8")), 0, INDIRECT(INDIRECT("A8")&amp;"!"&amp;'Технический лист'!C276&amp;'Технический лист'!F34))+IF(ISBLANK(INDIRECT("A9")), 0, INDIRECT(INDIRECT("A9")&amp;"!"&amp;'Технический лист'!C276&amp;'Технический лист'!F34))+IF(ISBLANK(INDIRECT("A10")), 0, INDIRECT(INDIRECT("A10")&amp;"!"&amp;'Технический лист'!C276&amp;'Технический лист'!F34))+IF(ISBLANK(INDIRECT("A11")), 0, INDIRECT(INDIRECT("A11")&amp;"!"&amp;'Технический лист'!C276&amp;'Технический лист'!F34))+IF(ISBLANK(INDIRECT("A12")), 0, INDIRECT(INDIRECT("A12")&amp;"!"&amp;'Технический лист'!C276&amp;'Технический лист'!F34))</f>
        <v>0</v>
      </c>
      <c r="D43" s="51">
        <f>IF(ISBLANK(INDIRECT("A3")), 0, INDIRECT(INDIRECT("A3")&amp;"!"&amp;'Технический лист'!D276&amp;'Технический лист'!G34))+IF(ISBLANK(INDIRECT("A4")), 0, INDIRECT(INDIRECT("A4")&amp;"!"&amp;'Технический лист'!D276&amp;'Технический лист'!G34))+IF(ISBLANK(INDIRECT("A5")), 0, INDIRECT(INDIRECT("A5")&amp;"!"&amp;'Технический лист'!D276&amp;'Технический лист'!G34))+IF(ISBLANK(INDIRECT("A6")), 0, INDIRECT(INDIRECT("A6")&amp;"!"&amp;'Технический лист'!D276&amp;'Технический лист'!G34))+IF(ISBLANK(INDIRECT("A7")), 0, INDIRECT(INDIRECT("A7")&amp;"!"&amp;'Технический лист'!D276&amp;'Технический лист'!G34))+IF(ISBLANK(INDIRECT("A8")), 0, INDIRECT(INDIRECT("A8")&amp;"!"&amp;'Технический лист'!D276&amp;'Технический лист'!G34))+IF(ISBLANK(INDIRECT("A9")), 0, INDIRECT(INDIRECT("A9")&amp;"!"&amp;'Технический лист'!D276&amp;'Технический лист'!G34))+IF(ISBLANK(INDIRECT("A10")), 0, INDIRECT(INDIRECT("A10")&amp;"!"&amp;'Технический лист'!D276&amp;'Технический лист'!G34))+IF(ISBLANK(INDIRECT("A11")), 0, INDIRECT(INDIRECT("A11")&amp;"!"&amp;'Технический лист'!D276&amp;'Технический лист'!G34))+IF(ISBLANK(INDIRECT("A12")), 0, INDIRECT(INDIRECT("A12")&amp;"!"&amp;'Технический лист'!D276&amp;'Технический лист'!G34))</f>
        <v>0</v>
      </c>
      <c r="E43" s="51">
        <f>IF(ISBLANK(INDIRECT("A3")), 0, INDIRECT(INDIRECT("A3")&amp;"!"&amp;'Технический лист'!E276&amp;'Технический лист'!H34))+IF(ISBLANK(INDIRECT("A4")), 0, INDIRECT(INDIRECT("A4")&amp;"!"&amp;'Технический лист'!E276&amp;'Технический лист'!H34))+IF(ISBLANK(INDIRECT("A5")), 0, INDIRECT(INDIRECT("A5")&amp;"!"&amp;'Технический лист'!E276&amp;'Технический лист'!H34))+IF(ISBLANK(INDIRECT("A6")), 0, INDIRECT(INDIRECT("A6")&amp;"!"&amp;'Технический лист'!E276&amp;'Технический лист'!H34))+IF(ISBLANK(INDIRECT("A7")), 0, INDIRECT(INDIRECT("A7")&amp;"!"&amp;'Технический лист'!E276&amp;'Технический лист'!H34))+IF(ISBLANK(INDIRECT("A8")), 0, INDIRECT(INDIRECT("A8")&amp;"!"&amp;'Технический лист'!E276&amp;'Технический лист'!H34))+IF(ISBLANK(INDIRECT("A9")), 0, INDIRECT(INDIRECT("A9")&amp;"!"&amp;'Технический лист'!E276&amp;'Технический лист'!H34))+IF(ISBLANK(INDIRECT("A10")), 0, INDIRECT(INDIRECT("A10")&amp;"!"&amp;'Технический лист'!E276&amp;'Технический лист'!H34))+IF(ISBLANK(INDIRECT("A11")), 0, INDIRECT(INDIRECT("A11")&amp;"!"&amp;'Технический лист'!E276&amp;'Технический лист'!H34))+IF(ISBLANK(INDIRECT("A12")), 0, INDIRECT(INDIRECT("A12")&amp;"!"&amp;'Технический лист'!E276&amp;'Технический лист'!H34))</f>
        <v>0</v>
      </c>
      <c r="F43" s="51">
        <f>IF(ISBLANK(INDIRECT("A3")), 0, INDIRECT(INDIRECT("A3")&amp;"!"&amp;'Технический лист'!F276&amp;'Технический лист'!I34))+IF(ISBLANK(INDIRECT("A4")), 0, INDIRECT(INDIRECT("A4")&amp;"!"&amp;'Технический лист'!F276&amp;'Технический лист'!I34))+IF(ISBLANK(INDIRECT("A5")), 0, INDIRECT(INDIRECT("A5")&amp;"!"&amp;'Технический лист'!F276&amp;'Технический лист'!I34))+IF(ISBLANK(INDIRECT("A6")), 0, INDIRECT(INDIRECT("A6")&amp;"!"&amp;'Технический лист'!F276&amp;'Технический лист'!I34))+IF(ISBLANK(INDIRECT("A7")), 0, INDIRECT(INDIRECT("A7")&amp;"!"&amp;'Технический лист'!F276&amp;'Технический лист'!I34))+IF(ISBLANK(INDIRECT("A8")), 0, INDIRECT(INDIRECT("A8")&amp;"!"&amp;'Технический лист'!F276&amp;'Технический лист'!I34))+IF(ISBLANK(INDIRECT("A9")), 0, INDIRECT(INDIRECT("A9")&amp;"!"&amp;'Технический лист'!F276&amp;'Технический лист'!I34))+IF(ISBLANK(INDIRECT("A10")), 0, INDIRECT(INDIRECT("A10")&amp;"!"&amp;'Технический лист'!F276&amp;'Технический лист'!I34))+IF(ISBLANK(INDIRECT("A11")), 0, INDIRECT(INDIRECT("A11")&amp;"!"&amp;'Технический лист'!F276&amp;'Технический лист'!I34))+IF(ISBLANK(INDIRECT("A12")), 0, INDIRECT(INDIRECT("A12")&amp;"!"&amp;'Технический лист'!F276&amp;'Технический лист'!I34))</f>
        <v>0</v>
      </c>
      <c r="G43" s="51">
        <f>IF(ISBLANK(INDIRECT("A3")), 0, INDIRECT(INDIRECT("A3")&amp;"!"&amp;'Технический лист'!G276&amp;'Технический лист'!J34))+IF(ISBLANK(INDIRECT("A4")), 0, INDIRECT(INDIRECT("A4")&amp;"!"&amp;'Технический лист'!G276&amp;'Технический лист'!J34))+IF(ISBLANK(INDIRECT("A5")), 0, INDIRECT(INDIRECT("A5")&amp;"!"&amp;'Технический лист'!G276&amp;'Технический лист'!J34))+IF(ISBLANK(INDIRECT("A6")), 0, INDIRECT(INDIRECT("A6")&amp;"!"&amp;'Технический лист'!G276&amp;'Технический лист'!J34))+IF(ISBLANK(INDIRECT("A7")), 0, INDIRECT(INDIRECT("A7")&amp;"!"&amp;'Технический лист'!G276&amp;'Технический лист'!J34))+IF(ISBLANK(INDIRECT("A8")), 0, INDIRECT(INDIRECT("A8")&amp;"!"&amp;'Технический лист'!G276&amp;'Технический лист'!J34))+IF(ISBLANK(INDIRECT("A9")), 0, INDIRECT(INDIRECT("A9")&amp;"!"&amp;'Технический лист'!G276&amp;'Технический лист'!J34))+IF(ISBLANK(INDIRECT("A10")), 0, INDIRECT(INDIRECT("A10")&amp;"!"&amp;'Технический лист'!G276&amp;'Технический лист'!J34))+IF(ISBLANK(INDIRECT("A11")), 0, INDIRECT(INDIRECT("A11")&amp;"!"&amp;'Технический лист'!G276&amp;'Технический лист'!J34))+IF(ISBLANK(INDIRECT("A12")), 0, INDIRECT(INDIRECT("A12")&amp;"!"&amp;'Технический лист'!G276&amp;'Технический лист'!J34))</f>
        <v>0</v>
      </c>
      <c r="H43" s="51">
        <f>IF(ISBLANK(INDIRECT("A3")), 0, INDIRECT(INDIRECT("A3")&amp;"!"&amp;'Технический лист'!H276&amp;'Технический лист'!K34))+IF(ISBLANK(INDIRECT("A4")), 0, INDIRECT(INDIRECT("A4")&amp;"!"&amp;'Технический лист'!H276&amp;'Технический лист'!K34))+IF(ISBLANK(INDIRECT("A5")), 0, INDIRECT(INDIRECT("A5")&amp;"!"&amp;'Технический лист'!H276&amp;'Технический лист'!K34))+IF(ISBLANK(INDIRECT("A6")), 0, INDIRECT(INDIRECT("A6")&amp;"!"&amp;'Технический лист'!H276&amp;'Технический лист'!K34))+IF(ISBLANK(INDIRECT("A7")), 0, INDIRECT(INDIRECT("A7")&amp;"!"&amp;'Технический лист'!H276&amp;'Технический лист'!K34))+IF(ISBLANK(INDIRECT("A8")), 0, INDIRECT(INDIRECT("A8")&amp;"!"&amp;'Технический лист'!H276&amp;'Технический лист'!K34))+IF(ISBLANK(INDIRECT("A9")), 0, INDIRECT(INDIRECT("A9")&amp;"!"&amp;'Технический лист'!H276&amp;'Технический лист'!K34))+IF(ISBLANK(INDIRECT("A10")), 0, INDIRECT(INDIRECT("A10")&amp;"!"&amp;'Технический лист'!H276&amp;'Технический лист'!K34))+IF(ISBLANK(INDIRECT("A11")), 0, INDIRECT(INDIRECT("A11")&amp;"!"&amp;'Технический лист'!H276&amp;'Технический лист'!K34))+IF(ISBLANK(INDIRECT("A12")), 0, INDIRECT(INDIRECT("A12")&amp;"!"&amp;'Технический лист'!H276&amp;'Технический лист'!K34))</f>
        <v>0</v>
      </c>
      <c r="I43" s="51">
        <f>IF(ISBLANK(INDIRECT("A3")), 0, INDIRECT(INDIRECT("A3")&amp;"!"&amp;'Технический лист'!I276&amp;'Технический лист'!L34))+IF(ISBLANK(INDIRECT("A4")), 0, INDIRECT(INDIRECT("A4")&amp;"!"&amp;'Технический лист'!I276&amp;'Технический лист'!L34))+IF(ISBLANK(INDIRECT("A5")), 0, INDIRECT(INDIRECT("A5")&amp;"!"&amp;'Технический лист'!I276&amp;'Технический лист'!L34))+IF(ISBLANK(INDIRECT("A6")), 0, INDIRECT(INDIRECT("A6")&amp;"!"&amp;'Технический лист'!I276&amp;'Технический лист'!L34))+IF(ISBLANK(INDIRECT("A7")), 0, INDIRECT(INDIRECT("A7")&amp;"!"&amp;'Технический лист'!I276&amp;'Технический лист'!L34))+IF(ISBLANK(INDIRECT("A8")), 0, INDIRECT(INDIRECT("A8")&amp;"!"&amp;'Технический лист'!I276&amp;'Технический лист'!L34))+IF(ISBLANK(INDIRECT("A9")), 0, INDIRECT(INDIRECT("A9")&amp;"!"&amp;'Технический лист'!I276&amp;'Технический лист'!L34))+IF(ISBLANK(INDIRECT("A10")), 0, INDIRECT(INDIRECT("A10")&amp;"!"&amp;'Технический лист'!I276&amp;'Технический лист'!L34))+IF(ISBLANK(INDIRECT("A11")), 0, INDIRECT(INDIRECT("A11")&amp;"!"&amp;'Технический лист'!I276&amp;'Технический лист'!L34))+IF(ISBLANK(INDIRECT("A12")), 0, INDIRECT(INDIRECT("A12")&amp;"!"&amp;'Технический лист'!I276&amp;'Технический лист'!L34))</f>
        <v>0</v>
      </c>
      <c r="J43" s="51">
        <f>IF(ISBLANK(INDIRECT("A3")), 0, INDIRECT(INDIRECT("A3")&amp;"!"&amp;'Технический лист'!J276&amp;'Технический лист'!M34))+IF(ISBLANK(INDIRECT("A4")), 0, INDIRECT(INDIRECT("A4")&amp;"!"&amp;'Технический лист'!J276&amp;'Технический лист'!M34))+IF(ISBLANK(INDIRECT("A5")), 0, INDIRECT(INDIRECT("A5")&amp;"!"&amp;'Технический лист'!J276&amp;'Технический лист'!M34))+IF(ISBLANK(INDIRECT("A6")), 0, INDIRECT(INDIRECT("A6")&amp;"!"&amp;'Технический лист'!J276&amp;'Технический лист'!M34))+IF(ISBLANK(INDIRECT("A7")), 0, INDIRECT(INDIRECT("A7")&amp;"!"&amp;'Технический лист'!J276&amp;'Технический лист'!M34))+IF(ISBLANK(INDIRECT("A8")), 0, INDIRECT(INDIRECT("A8")&amp;"!"&amp;'Технический лист'!J276&amp;'Технический лист'!M34))+IF(ISBLANK(INDIRECT("A9")), 0, INDIRECT(INDIRECT("A9")&amp;"!"&amp;'Технический лист'!J276&amp;'Технический лист'!M34))+IF(ISBLANK(INDIRECT("A10")), 0, INDIRECT(INDIRECT("A10")&amp;"!"&amp;'Технический лист'!J276&amp;'Технический лист'!M34))+IF(ISBLANK(INDIRECT("A11")), 0, INDIRECT(INDIRECT("A11")&amp;"!"&amp;'Технический лист'!J276&amp;'Технический лист'!M34))+IF(ISBLANK(INDIRECT("A12")), 0, INDIRECT(INDIRECT("A12")&amp;"!"&amp;'Технический лист'!J276&amp;'Технический лист'!M34))</f>
        <v>0</v>
      </c>
      <c r="K43" s="51">
        <f>IF(ISBLANK(INDIRECT("A3")), 0, INDIRECT(INDIRECT("A3")&amp;"!"&amp;'Технический лист'!K276&amp;'Технический лист'!N34))+IF(ISBLANK(INDIRECT("A4")), 0, INDIRECT(INDIRECT("A4")&amp;"!"&amp;'Технический лист'!K276&amp;'Технический лист'!N34))+IF(ISBLANK(INDIRECT("A5")), 0, INDIRECT(INDIRECT("A5")&amp;"!"&amp;'Технический лист'!K276&amp;'Технический лист'!N34))+IF(ISBLANK(INDIRECT("A6")), 0, INDIRECT(INDIRECT("A6")&amp;"!"&amp;'Технический лист'!K276&amp;'Технический лист'!N34))+IF(ISBLANK(INDIRECT("A7")), 0, INDIRECT(INDIRECT("A7")&amp;"!"&amp;'Технический лист'!K276&amp;'Технический лист'!N34))+IF(ISBLANK(INDIRECT("A8")), 0, INDIRECT(INDIRECT("A8")&amp;"!"&amp;'Технический лист'!K276&amp;'Технический лист'!N34))+IF(ISBLANK(INDIRECT("A9")), 0, INDIRECT(INDIRECT("A9")&amp;"!"&amp;'Технический лист'!K276&amp;'Технический лист'!N34))+IF(ISBLANK(INDIRECT("A10")), 0, INDIRECT(INDIRECT("A10")&amp;"!"&amp;'Технический лист'!K276&amp;'Технический лист'!N34))+IF(ISBLANK(INDIRECT("A11")), 0, INDIRECT(INDIRECT("A11")&amp;"!"&amp;'Технический лист'!K276&amp;'Технический лист'!N34))+IF(ISBLANK(INDIRECT("A12")), 0, INDIRECT(INDIRECT("A12")&amp;"!"&amp;'Технический лист'!K276&amp;'Технический лист'!N34))</f>
        <v>0</v>
      </c>
      <c r="L43" s="51">
        <f>IF(ISBLANK(INDIRECT("A3")), 0, INDIRECT(INDIRECT("A3")&amp;"!"&amp;'Технический лист'!L276&amp;'Технический лист'!O34))+IF(ISBLANK(INDIRECT("A4")), 0, INDIRECT(INDIRECT("A4")&amp;"!"&amp;'Технический лист'!L276&amp;'Технический лист'!O34))+IF(ISBLANK(INDIRECT("A5")), 0, INDIRECT(INDIRECT("A5")&amp;"!"&amp;'Технический лист'!L276&amp;'Технический лист'!O34))+IF(ISBLANK(INDIRECT("A6")), 0, INDIRECT(INDIRECT("A6")&amp;"!"&amp;'Технический лист'!L276&amp;'Технический лист'!O34))+IF(ISBLANK(INDIRECT("A7")), 0, INDIRECT(INDIRECT("A7")&amp;"!"&amp;'Технический лист'!L276&amp;'Технический лист'!O34))+IF(ISBLANK(INDIRECT("A8")), 0, INDIRECT(INDIRECT("A8")&amp;"!"&amp;'Технический лист'!L276&amp;'Технический лист'!O34))+IF(ISBLANK(INDIRECT("A9")), 0, INDIRECT(INDIRECT("A9")&amp;"!"&amp;'Технический лист'!L276&amp;'Технический лист'!O34))+IF(ISBLANK(INDIRECT("A10")), 0, INDIRECT(INDIRECT("A10")&amp;"!"&amp;'Технический лист'!L276&amp;'Технический лист'!O34))+IF(ISBLANK(INDIRECT("A11")), 0, INDIRECT(INDIRECT("A11")&amp;"!"&amp;'Технический лист'!L276&amp;'Технический лист'!O34))+IF(ISBLANK(INDIRECT("A12")), 0, INDIRECT(INDIRECT("A12")&amp;"!"&amp;'Технический лист'!L276&amp;'Технический лист'!O34))</f>
        <v>0</v>
      </c>
      <c r="M43" s="53">
        <f>IF(ISBLANK(INDIRECT("A3")), 0, INDIRECT(INDIRECT("A3")&amp;"!"&amp;'Технический лист'!M276&amp;'Технический лист'!P34))+IF(ISBLANK(INDIRECT("A4")), 0, INDIRECT(INDIRECT("A4")&amp;"!"&amp;'Технический лист'!M276&amp;'Технический лист'!P34))+IF(ISBLANK(INDIRECT("A5")), 0, INDIRECT(INDIRECT("A5")&amp;"!"&amp;'Технический лист'!M276&amp;'Технический лист'!P34))+IF(ISBLANK(INDIRECT("A6")), 0, INDIRECT(INDIRECT("A6")&amp;"!"&amp;'Технический лист'!M276&amp;'Технический лист'!P34))+IF(ISBLANK(INDIRECT("A7")), 0, INDIRECT(INDIRECT("A7")&amp;"!"&amp;'Технический лист'!M276&amp;'Технический лист'!P34))+IF(ISBLANK(INDIRECT("A8")), 0, INDIRECT(INDIRECT("A8")&amp;"!"&amp;'Технический лист'!M276&amp;'Технический лист'!P34))+IF(ISBLANK(INDIRECT("A9")), 0, INDIRECT(INDIRECT("A9")&amp;"!"&amp;'Технический лист'!M276&amp;'Технический лист'!P34))+IF(ISBLANK(INDIRECT("A10")), 0, INDIRECT(INDIRECT("A10")&amp;"!"&amp;'Технический лист'!M276&amp;'Технический лист'!P34))+IF(ISBLANK(INDIRECT("A11")), 0, INDIRECT(INDIRECT("A11")&amp;"!"&amp;'Технический лист'!M276&amp;'Технический лист'!P34))+IF(ISBLANK(INDIRECT("A12")), 0, INDIRECT(INDIRECT("A12")&amp;"!"&amp;'Технический лист'!M276&amp;'Технический лист'!P34))</f>
        <v>0</v>
      </c>
    </row>
    <row r="44" hidden="1">
      <c r="A44" s="66"/>
      <c r="B44" s="51">
        <f>IF(ISBLANK(INDIRECT("A3")), 0, INDIRECT(INDIRECT("A3")&amp;"!"&amp;'Технический лист'!B277&amp;'Технический лист'!E35))+IF(ISBLANK(INDIRECT("A4")), 0, INDIRECT(INDIRECT("A4")&amp;"!"&amp;'Технический лист'!B277&amp;'Технический лист'!E35))+IF(ISBLANK(INDIRECT("A5")), 0, INDIRECT(INDIRECT("A5")&amp;"!"&amp;'Технический лист'!B277&amp;'Технический лист'!E35))+IF(ISBLANK(INDIRECT("A6")), 0, INDIRECT(INDIRECT("A6")&amp;"!"&amp;'Технический лист'!B277&amp;'Технический лист'!E35))+IF(ISBLANK(INDIRECT("A7")), 0, INDIRECT(INDIRECT("A7")&amp;"!"&amp;'Технический лист'!B277&amp;'Технический лист'!E35))+IF(ISBLANK(INDIRECT("A8")), 0, INDIRECT(INDIRECT("A8")&amp;"!"&amp;'Технический лист'!B277&amp;'Технический лист'!E35))+IF(ISBLANK(INDIRECT("A9")), 0, INDIRECT(INDIRECT("A9")&amp;"!"&amp;'Технический лист'!B277&amp;'Технический лист'!E35))+IF(ISBLANK(INDIRECT("A10")), 0, INDIRECT(INDIRECT("A10")&amp;"!"&amp;'Технический лист'!B277&amp;'Технический лист'!E35))+IF(ISBLANK(INDIRECT("A11")), 0, INDIRECT(INDIRECT("A11")&amp;"!"&amp;'Технический лист'!B277&amp;'Технический лист'!E35))+IF(ISBLANK(INDIRECT("A12")), 0, INDIRECT(INDIRECT("A12")&amp;"!"&amp;'Технический лист'!B277&amp;'Технический лист'!E35))</f>
        <v>0</v>
      </c>
      <c r="C44" s="51">
        <f>IF(ISBLANK(INDIRECT("A3")), 0, INDIRECT(INDIRECT("A3")&amp;"!"&amp;'Технический лист'!C277&amp;'Технический лист'!F35))+IF(ISBLANK(INDIRECT("A4")), 0, INDIRECT(INDIRECT("A4")&amp;"!"&amp;'Технический лист'!C277&amp;'Технический лист'!F35))+IF(ISBLANK(INDIRECT("A5")), 0, INDIRECT(INDIRECT("A5")&amp;"!"&amp;'Технический лист'!C277&amp;'Технический лист'!F35))+IF(ISBLANK(INDIRECT("A6")), 0, INDIRECT(INDIRECT("A6")&amp;"!"&amp;'Технический лист'!C277&amp;'Технический лист'!F35))+IF(ISBLANK(INDIRECT("A7")), 0, INDIRECT(INDIRECT("A7")&amp;"!"&amp;'Технический лист'!C277&amp;'Технический лист'!F35))+IF(ISBLANK(INDIRECT("A8")), 0, INDIRECT(INDIRECT("A8")&amp;"!"&amp;'Технический лист'!C277&amp;'Технический лист'!F35))+IF(ISBLANK(INDIRECT("A9")), 0, INDIRECT(INDIRECT("A9")&amp;"!"&amp;'Технический лист'!C277&amp;'Технический лист'!F35))+IF(ISBLANK(INDIRECT("A10")), 0, INDIRECT(INDIRECT("A10")&amp;"!"&amp;'Технический лист'!C277&amp;'Технический лист'!F35))+IF(ISBLANK(INDIRECT("A11")), 0, INDIRECT(INDIRECT("A11")&amp;"!"&amp;'Технический лист'!C277&amp;'Технический лист'!F35))+IF(ISBLANK(INDIRECT("A12")), 0, INDIRECT(INDIRECT("A12")&amp;"!"&amp;'Технический лист'!C277&amp;'Технический лист'!F35))</f>
        <v>0</v>
      </c>
      <c r="D44" s="51">
        <f>IF(ISBLANK(INDIRECT("A3")), 0, INDIRECT(INDIRECT("A3")&amp;"!"&amp;'Технический лист'!D277&amp;'Технический лист'!G35))+IF(ISBLANK(INDIRECT("A4")), 0, INDIRECT(INDIRECT("A4")&amp;"!"&amp;'Технический лист'!D277&amp;'Технический лист'!G35))+IF(ISBLANK(INDIRECT("A5")), 0, INDIRECT(INDIRECT("A5")&amp;"!"&amp;'Технический лист'!D277&amp;'Технический лист'!G35))+IF(ISBLANK(INDIRECT("A6")), 0, INDIRECT(INDIRECT("A6")&amp;"!"&amp;'Технический лист'!D277&amp;'Технический лист'!G35))+IF(ISBLANK(INDIRECT("A7")), 0, INDIRECT(INDIRECT("A7")&amp;"!"&amp;'Технический лист'!D277&amp;'Технический лист'!G35))+IF(ISBLANK(INDIRECT("A8")), 0, INDIRECT(INDIRECT("A8")&amp;"!"&amp;'Технический лист'!D277&amp;'Технический лист'!G35))+IF(ISBLANK(INDIRECT("A9")), 0, INDIRECT(INDIRECT("A9")&amp;"!"&amp;'Технический лист'!D277&amp;'Технический лист'!G35))+IF(ISBLANK(INDIRECT("A10")), 0, INDIRECT(INDIRECT("A10")&amp;"!"&amp;'Технический лист'!D277&amp;'Технический лист'!G35))+IF(ISBLANK(INDIRECT("A11")), 0, INDIRECT(INDIRECT("A11")&amp;"!"&amp;'Технический лист'!D277&amp;'Технический лист'!G35))+IF(ISBLANK(INDIRECT("A12")), 0, INDIRECT(INDIRECT("A12")&amp;"!"&amp;'Технический лист'!D277&amp;'Технический лист'!G35))</f>
        <v>0</v>
      </c>
      <c r="E44" s="51">
        <f>IF(ISBLANK(INDIRECT("A3")), 0, INDIRECT(INDIRECT("A3")&amp;"!"&amp;'Технический лист'!E277&amp;'Технический лист'!H35))+IF(ISBLANK(INDIRECT("A4")), 0, INDIRECT(INDIRECT("A4")&amp;"!"&amp;'Технический лист'!E277&amp;'Технический лист'!H35))+IF(ISBLANK(INDIRECT("A5")), 0, INDIRECT(INDIRECT("A5")&amp;"!"&amp;'Технический лист'!E277&amp;'Технический лист'!H35))+IF(ISBLANK(INDIRECT("A6")), 0, INDIRECT(INDIRECT("A6")&amp;"!"&amp;'Технический лист'!E277&amp;'Технический лист'!H35))+IF(ISBLANK(INDIRECT("A7")), 0, INDIRECT(INDIRECT("A7")&amp;"!"&amp;'Технический лист'!E277&amp;'Технический лист'!H35))+IF(ISBLANK(INDIRECT("A8")), 0, INDIRECT(INDIRECT("A8")&amp;"!"&amp;'Технический лист'!E277&amp;'Технический лист'!H35))+IF(ISBLANK(INDIRECT("A9")), 0, INDIRECT(INDIRECT("A9")&amp;"!"&amp;'Технический лист'!E277&amp;'Технический лист'!H35))+IF(ISBLANK(INDIRECT("A10")), 0, INDIRECT(INDIRECT("A10")&amp;"!"&amp;'Технический лист'!E277&amp;'Технический лист'!H35))+IF(ISBLANK(INDIRECT("A11")), 0, INDIRECT(INDIRECT("A11")&amp;"!"&amp;'Технический лист'!E277&amp;'Технический лист'!H35))+IF(ISBLANK(INDIRECT("A12")), 0, INDIRECT(INDIRECT("A12")&amp;"!"&amp;'Технический лист'!E277&amp;'Технический лист'!H35))</f>
        <v>0</v>
      </c>
      <c r="F44" s="51">
        <f>IF(ISBLANK(INDIRECT("A3")), 0, INDIRECT(INDIRECT("A3")&amp;"!"&amp;'Технический лист'!F277&amp;'Технический лист'!I35))+IF(ISBLANK(INDIRECT("A4")), 0, INDIRECT(INDIRECT("A4")&amp;"!"&amp;'Технический лист'!F277&amp;'Технический лист'!I35))+IF(ISBLANK(INDIRECT("A5")), 0, INDIRECT(INDIRECT("A5")&amp;"!"&amp;'Технический лист'!F277&amp;'Технический лист'!I35))+IF(ISBLANK(INDIRECT("A6")), 0, INDIRECT(INDIRECT("A6")&amp;"!"&amp;'Технический лист'!F277&amp;'Технический лист'!I35))+IF(ISBLANK(INDIRECT("A7")), 0, INDIRECT(INDIRECT("A7")&amp;"!"&amp;'Технический лист'!F277&amp;'Технический лист'!I35))+IF(ISBLANK(INDIRECT("A8")), 0, INDIRECT(INDIRECT("A8")&amp;"!"&amp;'Технический лист'!F277&amp;'Технический лист'!I35))+IF(ISBLANK(INDIRECT("A9")), 0, INDIRECT(INDIRECT("A9")&amp;"!"&amp;'Технический лист'!F277&amp;'Технический лист'!I35))+IF(ISBLANK(INDIRECT("A10")), 0, INDIRECT(INDIRECT("A10")&amp;"!"&amp;'Технический лист'!F277&amp;'Технический лист'!I35))+IF(ISBLANK(INDIRECT("A11")), 0, INDIRECT(INDIRECT("A11")&amp;"!"&amp;'Технический лист'!F277&amp;'Технический лист'!I35))+IF(ISBLANK(INDIRECT("A12")), 0, INDIRECT(INDIRECT("A12")&amp;"!"&amp;'Технический лист'!F277&amp;'Технический лист'!I35))</f>
        <v>0</v>
      </c>
      <c r="G44" s="51">
        <f>IF(ISBLANK(INDIRECT("A3")), 0, INDIRECT(INDIRECT("A3")&amp;"!"&amp;'Технический лист'!G277&amp;'Технический лист'!J35))+IF(ISBLANK(INDIRECT("A4")), 0, INDIRECT(INDIRECT("A4")&amp;"!"&amp;'Технический лист'!G277&amp;'Технический лист'!J35))+IF(ISBLANK(INDIRECT("A5")), 0, INDIRECT(INDIRECT("A5")&amp;"!"&amp;'Технический лист'!G277&amp;'Технический лист'!J35))+IF(ISBLANK(INDIRECT("A6")), 0, INDIRECT(INDIRECT("A6")&amp;"!"&amp;'Технический лист'!G277&amp;'Технический лист'!J35))+IF(ISBLANK(INDIRECT("A7")), 0, INDIRECT(INDIRECT("A7")&amp;"!"&amp;'Технический лист'!G277&amp;'Технический лист'!J35))+IF(ISBLANK(INDIRECT("A8")), 0, INDIRECT(INDIRECT("A8")&amp;"!"&amp;'Технический лист'!G277&amp;'Технический лист'!J35))+IF(ISBLANK(INDIRECT("A9")), 0, INDIRECT(INDIRECT("A9")&amp;"!"&amp;'Технический лист'!G277&amp;'Технический лист'!J35))+IF(ISBLANK(INDIRECT("A10")), 0, INDIRECT(INDIRECT("A10")&amp;"!"&amp;'Технический лист'!G277&amp;'Технический лист'!J35))+IF(ISBLANK(INDIRECT("A11")), 0, INDIRECT(INDIRECT("A11")&amp;"!"&amp;'Технический лист'!G277&amp;'Технический лист'!J35))+IF(ISBLANK(INDIRECT("A12")), 0, INDIRECT(INDIRECT("A12")&amp;"!"&amp;'Технический лист'!G277&amp;'Технический лист'!J35))</f>
        <v>0</v>
      </c>
      <c r="H44" s="51">
        <f>IF(ISBLANK(INDIRECT("A3")), 0, INDIRECT(INDIRECT("A3")&amp;"!"&amp;'Технический лист'!H277&amp;'Технический лист'!K35))+IF(ISBLANK(INDIRECT("A4")), 0, INDIRECT(INDIRECT("A4")&amp;"!"&amp;'Технический лист'!H277&amp;'Технический лист'!K35))+IF(ISBLANK(INDIRECT("A5")), 0, INDIRECT(INDIRECT("A5")&amp;"!"&amp;'Технический лист'!H277&amp;'Технический лист'!K35))+IF(ISBLANK(INDIRECT("A6")), 0, INDIRECT(INDIRECT("A6")&amp;"!"&amp;'Технический лист'!H277&amp;'Технический лист'!K35))+IF(ISBLANK(INDIRECT("A7")), 0, INDIRECT(INDIRECT("A7")&amp;"!"&amp;'Технический лист'!H277&amp;'Технический лист'!K35))+IF(ISBLANK(INDIRECT("A8")), 0, INDIRECT(INDIRECT("A8")&amp;"!"&amp;'Технический лист'!H277&amp;'Технический лист'!K35))+IF(ISBLANK(INDIRECT("A9")), 0, INDIRECT(INDIRECT("A9")&amp;"!"&amp;'Технический лист'!H277&amp;'Технический лист'!K35))+IF(ISBLANK(INDIRECT("A10")), 0, INDIRECT(INDIRECT("A10")&amp;"!"&amp;'Технический лист'!H277&amp;'Технический лист'!K35))+IF(ISBLANK(INDIRECT("A11")), 0, INDIRECT(INDIRECT("A11")&amp;"!"&amp;'Технический лист'!H277&amp;'Технический лист'!K35))+IF(ISBLANK(INDIRECT("A12")), 0, INDIRECT(INDIRECT("A12")&amp;"!"&amp;'Технический лист'!H277&amp;'Технический лист'!K35))</f>
        <v>0</v>
      </c>
      <c r="I44" s="51">
        <f>IF(ISBLANK(INDIRECT("A3")), 0, INDIRECT(INDIRECT("A3")&amp;"!"&amp;'Технический лист'!I277&amp;'Технический лист'!L35))+IF(ISBLANK(INDIRECT("A4")), 0, INDIRECT(INDIRECT("A4")&amp;"!"&amp;'Технический лист'!I277&amp;'Технический лист'!L35))+IF(ISBLANK(INDIRECT("A5")), 0, INDIRECT(INDIRECT("A5")&amp;"!"&amp;'Технический лист'!I277&amp;'Технический лист'!L35))+IF(ISBLANK(INDIRECT("A6")), 0, INDIRECT(INDIRECT("A6")&amp;"!"&amp;'Технический лист'!I277&amp;'Технический лист'!L35))+IF(ISBLANK(INDIRECT("A7")), 0, INDIRECT(INDIRECT("A7")&amp;"!"&amp;'Технический лист'!I277&amp;'Технический лист'!L35))+IF(ISBLANK(INDIRECT("A8")), 0, INDIRECT(INDIRECT("A8")&amp;"!"&amp;'Технический лист'!I277&amp;'Технический лист'!L35))+IF(ISBLANK(INDIRECT("A9")), 0, INDIRECT(INDIRECT("A9")&amp;"!"&amp;'Технический лист'!I277&amp;'Технический лист'!L35))+IF(ISBLANK(INDIRECT("A10")), 0, INDIRECT(INDIRECT("A10")&amp;"!"&amp;'Технический лист'!I277&amp;'Технический лист'!L35))+IF(ISBLANK(INDIRECT("A11")), 0, INDIRECT(INDIRECT("A11")&amp;"!"&amp;'Технический лист'!I277&amp;'Технический лист'!L35))+IF(ISBLANK(INDIRECT("A12")), 0, INDIRECT(INDIRECT("A12")&amp;"!"&amp;'Технический лист'!I277&amp;'Технический лист'!L35))</f>
        <v>0</v>
      </c>
      <c r="J44" s="51">
        <f>IF(ISBLANK(INDIRECT("A3")), 0, INDIRECT(INDIRECT("A3")&amp;"!"&amp;'Технический лист'!J277&amp;'Технический лист'!M35))+IF(ISBLANK(INDIRECT("A4")), 0, INDIRECT(INDIRECT("A4")&amp;"!"&amp;'Технический лист'!J277&amp;'Технический лист'!M35))+IF(ISBLANK(INDIRECT("A5")), 0, INDIRECT(INDIRECT("A5")&amp;"!"&amp;'Технический лист'!J277&amp;'Технический лист'!M35))+IF(ISBLANK(INDIRECT("A6")), 0, INDIRECT(INDIRECT("A6")&amp;"!"&amp;'Технический лист'!J277&amp;'Технический лист'!M35))+IF(ISBLANK(INDIRECT("A7")), 0, INDIRECT(INDIRECT("A7")&amp;"!"&amp;'Технический лист'!J277&amp;'Технический лист'!M35))+IF(ISBLANK(INDIRECT("A8")), 0, INDIRECT(INDIRECT("A8")&amp;"!"&amp;'Технический лист'!J277&amp;'Технический лист'!M35))+IF(ISBLANK(INDIRECT("A9")), 0, INDIRECT(INDIRECT("A9")&amp;"!"&amp;'Технический лист'!J277&amp;'Технический лист'!M35))+IF(ISBLANK(INDIRECT("A10")), 0, INDIRECT(INDIRECT("A10")&amp;"!"&amp;'Технический лист'!J277&amp;'Технический лист'!M35))+IF(ISBLANK(INDIRECT("A11")), 0, INDIRECT(INDIRECT("A11")&amp;"!"&amp;'Технический лист'!J277&amp;'Технический лист'!M35))+IF(ISBLANK(INDIRECT("A12")), 0, INDIRECT(INDIRECT("A12")&amp;"!"&amp;'Технический лист'!J277&amp;'Технический лист'!M35))</f>
        <v>0</v>
      </c>
      <c r="K44" s="51">
        <f>IF(ISBLANK(INDIRECT("A3")), 0, INDIRECT(INDIRECT("A3")&amp;"!"&amp;'Технический лист'!K277&amp;'Технический лист'!N35))+IF(ISBLANK(INDIRECT("A4")), 0, INDIRECT(INDIRECT("A4")&amp;"!"&amp;'Технический лист'!K277&amp;'Технический лист'!N35))+IF(ISBLANK(INDIRECT("A5")), 0, INDIRECT(INDIRECT("A5")&amp;"!"&amp;'Технический лист'!K277&amp;'Технический лист'!N35))+IF(ISBLANK(INDIRECT("A6")), 0, INDIRECT(INDIRECT("A6")&amp;"!"&amp;'Технический лист'!K277&amp;'Технический лист'!N35))+IF(ISBLANK(INDIRECT("A7")), 0, INDIRECT(INDIRECT("A7")&amp;"!"&amp;'Технический лист'!K277&amp;'Технический лист'!N35))+IF(ISBLANK(INDIRECT("A8")), 0, INDIRECT(INDIRECT("A8")&amp;"!"&amp;'Технический лист'!K277&amp;'Технический лист'!N35))+IF(ISBLANK(INDIRECT("A9")), 0, INDIRECT(INDIRECT("A9")&amp;"!"&amp;'Технический лист'!K277&amp;'Технический лист'!N35))+IF(ISBLANK(INDIRECT("A10")), 0, INDIRECT(INDIRECT("A10")&amp;"!"&amp;'Технический лист'!K277&amp;'Технический лист'!N35))+IF(ISBLANK(INDIRECT("A11")), 0, INDIRECT(INDIRECT("A11")&amp;"!"&amp;'Технический лист'!K277&amp;'Технический лист'!N35))+IF(ISBLANK(INDIRECT("A12")), 0, INDIRECT(INDIRECT("A12")&amp;"!"&amp;'Технический лист'!K277&amp;'Технический лист'!N35))</f>
        <v>0</v>
      </c>
      <c r="L44" s="51">
        <f>IF(ISBLANK(INDIRECT("A3")), 0, INDIRECT(INDIRECT("A3")&amp;"!"&amp;'Технический лист'!L277&amp;'Технический лист'!O35))+IF(ISBLANK(INDIRECT("A4")), 0, INDIRECT(INDIRECT("A4")&amp;"!"&amp;'Технический лист'!L277&amp;'Технический лист'!O35))+IF(ISBLANK(INDIRECT("A5")), 0, INDIRECT(INDIRECT("A5")&amp;"!"&amp;'Технический лист'!L277&amp;'Технический лист'!O35))+IF(ISBLANK(INDIRECT("A6")), 0, INDIRECT(INDIRECT("A6")&amp;"!"&amp;'Технический лист'!L277&amp;'Технический лист'!O35))+IF(ISBLANK(INDIRECT("A7")), 0, INDIRECT(INDIRECT("A7")&amp;"!"&amp;'Технический лист'!L277&amp;'Технический лист'!O35))+IF(ISBLANK(INDIRECT("A8")), 0, INDIRECT(INDIRECT("A8")&amp;"!"&amp;'Технический лист'!L277&amp;'Технический лист'!O35))+IF(ISBLANK(INDIRECT("A9")), 0, INDIRECT(INDIRECT("A9")&amp;"!"&amp;'Технический лист'!L277&amp;'Технический лист'!O35))+IF(ISBLANK(INDIRECT("A10")), 0, INDIRECT(INDIRECT("A10")&amp;"!"&amp;'Технический лист'!L277&amp;'Технический лист'!O35))+IF(ISBLANK(INDIRECT("A11")), 0, INDIRECT(INDIRECT("A11")&amp;"!"&amp;'Технический лист'!L277&amp;'Технический лист'!O35))+IF(ISBLANK(INDIRECT("A12")), 0, INDIRECT(INDIRECT("A12")&amp;"!"&amp;'Технический лист'!L277&amp;'Технический лист'!O35))</f>
        <v>0</v>
      </c>
      <c r="M44" s="53">
        <f>IF(ISBLANK(INDIRECT("A3")), 0, INDIRECT(INDIRECT("A3")&amp;"!"&amp;'Технический лист'!M277&amp;'Технический лист'!P35))+IF(ISBLANK(INDIRECT("A4")), 0, INDIRECT(INDIRECT("A4")&amp;"!"&amp;'Технический лист'!M277&amp;'Технический лист'!P35))+IF(ISBLANK(INDIRECT("A5")), 0, INDIRECT(INDIRECT("A5")&amp;"!"&amp;'Технический лист'!M277&amp;'Технический лист'!P35))+IF(ISBLANK(INDIRECT("A6")), 0, INDIRECT(INDIRECT("A6")&amp;"!"&amp;'Технический лист'!M277&amp;'Технический лист'!P35))+IF(ISBLANK(INDIRECT("A7")), 0, INDIRECT(INDIRECT("A7")&amp;"!"&amp;'Технический лист'!M277&amp;'Технический лист'!P35))+IF(ISBLANK(INDIRECT("A8")), 0, INDIRECT(INDIRECT("A8")&amp;"!"&amp;'Технический лист'!M277&amp;'Технический лист'!P35))+IF(ISBLANK(INDIRECT("A9")), 0, INDIRECT(INDIRECT("A9")&amp;"!"&amp;'Технический лист'!M277&amp;'Технический лист'!P35))+IF(ISBLANK(INDIRECT("A10")), 0, INDIRECT(INDIRECT("A10")&amp;"!"&amp;'Технический лист'!M277&amp;'Технический лист'!P35))+IF(ISBLANK(INDIRECT("A11")), 0, INDIRECT(INDIRECT("A11")&amp;"!"&amp;'Технический лист'!M277&amp;'Технический лист'!P35))+IF(ISBLANK(INDIRECT("A12")), 0, INDIRECT(INDIRECT("A12")&amp;"!"&amp;'Технический лист'!M277&amp;'Технический лист'!P35))</f>
        <v>0</v>
      </c>
    </row>
    <row r="45" hidden="1">
      <c r="A45" s="66"/>
      <c r="B45" s="51">
        <f>IF(ISBLANK(INDIRECT("A3")), 0, INDIRECT(INDIRECT("A3")&amp;"!"&amp;'Технический лист'!B278&amp;'Технический лист'!E36))+IF(ISBLANK(INDIRECT("A4")), 0, INDIRECT(INDIRECT("A4")&amp;"!"&amp;'Технический лист'!B278&amp;'Технический лист'!E36))+IF(ISBLANK(INDIRECT("A5")), 0, INDIRECT(INDIRECT("A5")&amp;"!"&amp;'Технический лист'!B278&amp;'Технический лист'!E36))+IF(ISBLANK(INDIRECT("A6")), 0, INDIRECT(INDIRECT("A6")&amp;"!"&amp;'Технический лист'!B278&amp;'Технический лист'!E36))+IF(ISBLANK(INDIRECT("A7")), 0, INDIRECT(INDIRECT("A7")&amp;"!"&amp;'Технический лист'!B278&amp;'Технический лист'!E36))+IF(ISBLANK(INDIRECT("A8")), 0, INDIRECT(INDIRECT("A8")&amp;"!"&amp;'Технический лист'!B278&amp;'Технический лист'!E36))+IF(ISBLANK(INDIRECT("A9")), 0, INDIRECT(INDIRECT("A9")&amp;"!"&amp;'Технический лист'!B278&amp;'Технический лист'!E36))+IF(ISBLANK(INDIRECT("A10")), 0, INDIRECT(INDIRECT("A10")&amp;"!"&amp;'Технический лист'!B278&amp;'Технический лист'!E36))+IF(ISBLANK(INDIRECT("A11")), 0, INDIRECT(INDIRECT("A11")&amp;"!"&amp;'Технический лист'!B278&amp;'Технический лист'!E36))+IF(ISBLANK(INDIRECT("A12")), 0, INDIRECT(INDIRECT("A12")&amp;"!"&amp;'Технический лист'!B278&amp;'Технический лист'!E36))</f>
        <v>0</v>
      </c>
      <c r="C45" s="51">
        <f>IF(ISBLANK(INDIRECT("A3")), 0, INDIRECT(INDIRECT("A3")&amp;"!"&amp;'Технический лист'!C278&amp;'Технический лист'!F36))+IF(ISBLANK(INDIRECT("A4")), 0, INDIRECT(INDIRECT("A4")&amp;"!"&amp;'Технический лист'!C278&amp;'Технический лист'!F36))+IF(ISBLANK(INDIRECT("A5")), 0, INDIRECT(INDIRECT("A5")&amp;"!"&amp;'Технический лист'!C278&amp;'Технический лист'!F36))+IF(ISBLANK(INDIRECT("A6")), 0, INDIRECT(INDIRECT("A6")&amp;"!"&amp;'Технический лист'!C278&amp;'Технический лист'!F36))+IF(ISBLANK(INDIRECT("A7")), 0, INDIRECT(INDIRECT("A7")&amp;"!"&amp;'Технический лист'!C278&amp;'Технический лист'!F36))+IF(ISBLANK(INDIRECT("A8")), 0, INDIRECT(INDIRECT("A8")&amp;"!"&amp;'Технический лист'!C278&amp;'Технический лист'!F36))+IF(ISBLANK(INDIRECT("A9")), 0, INDIRECT(INDIRECT("A9")&amp;"!"&amp;'Технический лист'!C278&amp;'Технический лист'!F36))+IF(ISBLANK(INDIRECT("A10")), 0, INDIRECT(INDIRECT("A10")&amp;"!"&amp;'Технический лист'!C278&amp;'Технический лист'!F36))+IF(ISBLANK(INDIRECT("A11")), 0, INDIRECT(INDIRECT("A11")&amp;"!"&amp;'Технический лист'!C278&amp;'Технический лист'!F36))+IF(ISBLANK(INDIRECT("A12")), 0, INDIRECT(INDIRECT("A12")&amp;"!"&amp;'Технический лист'!C278&amp;'Технический лист'!F36))</f>
        <v>0</v>
      </c>
      <c r="D45" s="51">
        <f>IF(ISBLANK(INDIRECT("A3")), 0, INDIRECT(INDIRECT("A3")&amp;"!"&amp;'Технический лист'!D278&amp;'Технический лист'!G36))+IF(ISBLANK(INDIRECT("A4")), 0, INDIRECT(INDIRECT("A4")&amp;"!"&amp;'Технический лист'!D278&amp;'Технический лист'!G36))+IF(ISBLANK(INDIRECT("A5")), 0, INDIRECT(INDIRECT("A5")&amp;"!"&amp;'Технический лист'!D278&amp;'Технический лист'!G36))+IF(ISBLANK(INDIRECT("A6")), 0, INDIRECT(INDIRECT("A6")&amp;"!"&amp;'Технический лист'!D278&amp;'Технический лист'!G36))+IF(ISBLANK(INDIRECT("A7")), 0, INDIRECT(INDIRECT("A7")&amp;"!"&amp;'Технический лист'!D278&amp;'Технический лист'!G36))+IF(ISBLANK(INDIRECT("A8")), 0, INDIRECT(INDIRECT("A8")&amp;"!"&amp;'Технический лист'!D278&amp;'Технический лист'!G36))+IF(ISBLANK(INDIRECT("A9")), 0, INDIRECT(INDIRECT("A9")&amp;"!"&amp;'Технический лист'!D278&amp;'Технический лист'!G36))+IF(ISBLANK(INDIRECT("A10")), 0, INDIRECT(INDIRECT("A10")&amp;"!"&amp;'Технический лист'!D278&amp;'Технический лист'!G36))+IF(ISBLANK(INDIRECT("A11")), 0, INDIRECT(INDIRECT("A11")&amp;"!"&amp;'Технический лист'!D278&amp;'Технический лист'!G36))+IF(ISBLANK(INDIRECT("A12")), 0, INDIRECT(INDIRECT("A12")&amp;"!"&amp;'Технический лист'!D278&amp;'Технический лист'!G36))</f>
        <v>0</v>
      </c>
      <c r="E45" s="51">
        <f>IF(ISBLANK(INDIRECT("A3")), 0, INDIRECT(INDIRECT("A3")&amp;"!"&amp;'Технический лист'!E278&amp;'Технический лист'!H36))+IF(ISBLANK(INDIRECT("A4")), 0, INDIRECT(INDIRECT("A4")&amp;"!"&amp;'Технический лист'!E278&amp;'Технический лист'!H36))+IF(ISBLANK(INDIRECT("A5")), 0, INDIRECT(INDIRECT("A5")&amp;"!"&amp;'Технический лист'!E278&amp;'Технический лист'!H36))+IF(ISBLANK(INDIRECT("A6")), 0, INDIRECT(INDIRECT("A6")&amp;"!"&amp;'Технический лист'!E278&amp;'Технический лист'!H36))+IF(ISBLANK(INDIRECT("A7")), 0, INDIRECT(INDIRECT("A7")&amp;"!"&amp;'Технический лист'!E278&amp;'Технический лист'!H36))+IF(ISBLANK(INDIRECT("A8")), 0, INDIRECT(INDIRECT("A8")&amp;"!"&amp;'Технический лист'!E278&amp;'Технический лист'!H36))+IF(ISBLANK(INDIRECT("A9")), 0, INDIRECT(INDIRECT("A9")&amp;"!"&amp;'Технический лист'!E278&amp;'Технический лист'!H36))+IF(ISBLANK(INDIRECT("A10")), 0, INDIRECT(INDIRECT("A10")&amp;"!"&amp;'Технический лист'!E278&amp;'Технический лист'!H36))+IF(ISBLANK(INDIRECT("A11")), 0, INDIRECT(INDIRECT("A11")&amp;"!"&amp;'Технический лист'!E278&amp;'Технический лист'!H36))+IF(ISBLANK(INDIRECT("A12")), 0, INDIRECT(INDIRECT("A12")&amp;"!"&amp;'Технический лист'!E278&amp;'Технический лист'!H36))</f>
        <v>0</v>
      </c>
      <c r="F45" s="51">
        <f>IF(ISBLANK(INDIRECT("A3")), 0, INDIRECT(INDIRECT("A3")&amp;"!"&amp;'Технический лист'!F278&amp;'Технический лист'!I36))+IF(ISBLANK(INDIRECT("A4")), 0, INDIRECT(INDIRECT("A4")&amp;"!"&amp;'Технический лист'!F278&amp;'Технический лист'!I36))+IF(ISBLANK(INDIRECT("A5")), 0, INDIRECT(INDIRECT("A5")&amp;"!"&amp;'Технический лист'!F278&amp;'Технический лист'!I36))+IF(ISBLANK(INDIRECT("A6")), 0, INDIRECT(INDIRECT("A6")&amp;"!"&amp;'Технический лист'!F278&amp;'Технический лист'!I36))+IF(ISBLANK(INDIRECT("A7")), 0, INDIRECT(INDIRECT("A7")&amp;"!"&amp;'Технический лист'!F278&amp;'Технический лист'!I36))+IF(ISBLANK(INDIRECT("A8")), 0, INDIRECT(INDIRECT("A8")&amp;"!"&amp;'Технический лист'!F278&amp;'Технический лист'!I36))+IF(ISBLANK(INDIRECT("A9")), 0, INDIRECT(INDIRECT("A9")&amp;"!"&amp;'Технический лист'!F278&amp;'Технический лист'!I36))+IF(ISBLANK(INDIRECT("A10")), 0, INDIRECT(INDIRECT("A10")&amp;"!"&amp;'Технический лист'!F278&amp;'Технический лист'!I36))+IF(ISBLANK(INDIRECT("A11")), 0, INDIRECT(INDIRECT("A11")&amp;"!"&amp;'Технический лист'!F278&amp;'Технический лист'!I36))+IF(ISBLANK(INDIRECT("A12")), 0, INDIRECT(INDIRECT("A12")&amp;"!"&amp;'Технический лист'!F278&amp;'Технический лист'!I36))</f>
        <v>0</v>
      </c>
      <c r="G45" s="51">
        <f>IF(ISBLANK(INDIRECT("A3")), 0, INDIRECT(INDIRECT("A3")&amp;"!"&amp;'Технический лист'!G278&amp;'Технический лист'!J36))+IF(ISBLANK(INDIRECT("A4")), 0, INDIRECT(INDIRECT("A4")&amp;"!"&amp;'Технический лист'!G278&amp;'Технический лист'!J36))+IF(ISBLANK(INDIRECT("A5")), 0, INDIRECT(INDIRECT("A5")&amp;"!"&amp;'Технический лист'!G278&amp;'Технический лист'!J36))+IF(ISBLANK(INDIRECT("A6")), 0, INDIRECT(INDIRECT("A6")&amp;"!"&amp;'Технический лист'!G278&amp;'Технический лист'!J36))+IF(ISBLANK(INDIRECT("A7")), 0, INDIRECT(INDIRECT("A7")&amp;"!"&amp;'Технический лист'!G278&amp;'Технический лист'!J36))+IF(ISBLANK(INDIRECT("A8")), 0, INDIRECT(INDIRECT("A8")&amp;"!"&amp;'Технический лист'!G278&amp;'Технический лист'!J36))+IF(ISBLANK(INDIRECT("A9")), 0, INDIRECT(INDIRECT("A9")&amp;"!"&amp;'Технический лист'!G278&amp;'Технический лист'!J36))+IF(ISBLANK(INDIRECT("A10")), 0, INDIRECT(INDIRECT("A10")&amp;"!"&amp;'Технический лист'!G278&amp;'Технический лист'!J36))+IF(ISBLANK(INDIRECT("A11")), 0, INDIRECT(INDIRECT("A11")&amp;"!"&amp;'Технический лист'!G278&amp;'Технический лист'!J36))+IF(ISBLANK(INDIRECT("A12")), 0, INDIRECT(INDIRECT("A12")&amp;"!"&amp;'Технический лист'!G278&amp;'Технический лист'!J36))</f>
        <v>0</v>
      </c>
      <c r="H45" s="51">
        <f>IF(ISBLANK(INDIRECT("A3")), 0, INDIRECT(INDIRECT("A3")&amp;"!"&amp;'Технический лист'!H278&amp;'Технический лист'!K36))+IF(ISBLANK(INDIRECT("A4")), 0, INDIRECT(INDIRECT("A4")&amp;"!"&amp;'Технический лист'!H278&amp;'Технический лист'!K36))+IF(ISBLANK(INDIRECT("A5")), 0, INDIRECT(INDIRECT("A5")&amp;"!"&amp;'Технический лист'!H278&amp;'Технический лист'!K36))+IF(ISBLANK(INDIRECT("A6")), 0, INDIRECT(INDIRECT("A6")&amp;"!"&amp;'Технический лист'!H278&amp;'Технический лист'!K36))+IF(ISBLANK(INDIRECT("A7")), 0, INDIRECT(INDIRECT("A7")&amp;"!"&amp;'Технический лист'!H278&amp;'Технический лист'!K36))+IF(ISBLANK(INDIRECT("A8")), 0, INDIRECT(INDIRECT("A8")&amp;"!"&amp;'Технический лист'!H278&amp;'Технический лист'!K36))+IF(ISBLANK(INDIRECT("A9")), 0, INDIRECT(INDIRECT("A9")&amp;"!"&amp;'Технический лист'!H278&amp;'Технический лист'!K36))+IF(ISBLANK(INDIRECT("A10")), 0, INDIRECT(INDIRECT("A10")&amp;"!"&amp;'Технический лист'!H278&amp;'Технический лист'!K36))+IF(ISBLANK(INDIRECT("A11")), 0, INDIRECT(INDIRECT("A11")&amp;"!"&amp;'Технический лист'!H278&amp;'Технический лист'!K36))+IF(ISBLANK(INDIRECT("A12")), 0, INDIRECT(INDIRECT("A12")&amp;"!"&amp;'Технический лист'!H278&amp;'Технический лист'!K36))</f>
        <v>0</v>
      </c>
      <c r="I45" s="51">
        <f>IF(ISBLANK(INDIRECT("A3")), 0, INDIRECT(INDIRECT("A3")&amp;"!"&amp;'Технический лист'!I278&amp;'Технический лист'!L36))+IF(ISBLANK(INDIRECT("A4")), 0, INDIRECT(INDIRECT("A4")&amp;"!"&amp;'Технический лист'!I278&amp;'Технический лист'!L36))+IF(ISBLANK(INDIRECT("A5")), 0, INDIRECT(INDIRECT("A5")&amp;"!"&amp;'Технический лист'!I278&amp;'Технический лист'!L36))+IF(ISBLANK(INDIRECT("A6")), 0, INDIRECT(INDIRECT("A6")&amp;"!"&amp;'Технический лист'!I278&amp;'Технический лист'!L36))+IF(ISBLANK(INDIRECT("A7")), 0, INDIRECT(INDIRECT("A7")&amp;"!"&amp;'Технический лист'!I278&amp;'Технический лист'!L36))+IF(ISBLANK(INDIRECT("A8")), 0, INDIRECT(INDIRECT("A8")&amp;"!"&amp;'Технический лист'!I278&amp;'Технический лист'!L36))+IF(ISBLANK(INDIRECT("A9")), 0, INDIRECT(INDIRECT("A9")&amp;"!"&amp;'Технический лист'!I278&amp;'Технический лист'!L36))+IF(ISBLANK(INDIRECT("A10")), 0, INDIRECT(INDIRECT("A10")&amp;"!"&amp;'Технический лист'!I278&amp;'Технический лист'!L36))+IF(ISBLANK(INDIRECT("A11")), 0, INDIRECT(INDIRECT("A11")&amp;"!"&amp;'Технический лист'!I278&amp;'Технический лист'!L36))+IF(ISBLANK(INDIRECT("A12")), 0, INDIRECT(INDIRECT("A12")&amp;"!"&amp;'Технический лист'!I278&amp;'Технический лист'!L36))</f>
        <v>0</v>
      </c>
      <c r="J45" s="51">
        <f>IF(ISBLANK(INDIRECT("A3")), 0, INDIRECT(INDIRECT("A3")&amp;"!"&amp;'Технический лист'!J278&amp;'Технический лист'!M36))+IF(ISBLANK(INDIRECT("A4")), 0, INDIRECT(INDIRECT("A4")&amp;"!"&amp;'Технический лист'!J278&amp;'Технический лист'!M36))+IF(ISBLANK(INDIRECT("A5")), 0, INDIRECT(INDIRECT("A5")&amp;"!"&amp;'Технический лист'!J278&amp;'Технический лист'!M36))+IF(ISBLANK(INDIRECT("A6")), 0, INDIRECT(INDIRECT("A6")&amp;"!"&amp;'Технический лист'!J278&amp;'Технический лист'!M36))+IF(ISBLANK(INDIRECT("A7")), 0, INDIRECT(INDIRECT("A7")&amp;"!"&amp;'Технический лист'!J278&amp;'Технический лист'!M36))+IF(ISBLANK(INDIRECT("A8")), 0, INDIRECT(INDIRECT("A8")&amp;"!"&amp;'Технический лист'!J278&amp;'Технический лист'!M36))+IF(ISBLANK(INDIRECT("A9")), 0, INDIRECT(INDIRECT("A9")&amp;"!"&amp;'Технический лист'!J278&amp;'Технический лист'!M36))+IF(ISBLANK(INDIRECT("A10")), 0, INDIRECT(INDIRECT("A10")&amp;"!"&amp;'Технический лист'!J278&amp;'Технический лист'!M36))+IF(ISBLANK(INDIRECT("A11")), 0, INDIRECT(INDIRECT("A11")&amp;"!"&amp;'Технический лист'!J278&amp;'Технический лист'!M36))+IF(ISBLANK(INDIRECT("A12")), 0, INDIRECT(INDIRECT("A12")&amp;"!"&amp;'Технический лист'!J278&amp;'Технический лист'!M36))</f>
        <v>0</v>
      </c>
      <c r="K45" s="51">
        <f>IF(ISBLANK(INDIRECT("A3")), 0, INDIRECT(INDIRECT("A3")&amp;"!"&amp;'Технический лист'!K278&amp;'Технический лист'!N36))+IF(ISBLANK(INDIRECT("A4")), 0, INDIRECT(INDIRECT("A4")&amp;"!"&amp;'Технический лист'!K278&amp;'Технический лист'!N36))+IF(ISBLANK(INDIRECT("A5")), 0, INDIRECT(INDIRECT("A5")&amp;"!"&amp;'Технический лист'!K278&amp;'Технический лист'!N36))+IF(ISBLANK(INDIRECT("A6")), 0, INDIRECT(INDIRECT("A6")&amp;"!"&amp;'Технический лист'!K278&amp;'Технический лист'!N36))+IF(ISBLANK(INDIRECT("A7")), 0, INDIRECT(INDIRECT("A7")&amp;"!"&amp;'Технический лист'!K278&amp;'Технический лист'!N36))+IF(ISBLANK(INDIRECT("A8")), 0, INDIRECT(INDIRECT("A8")&amp;"!"&amp;'Технический лист'!K278&amp;'Технический лист'!N36))+IF(ISBLANK(INDIRECT("A9")), 0, INDIRECT(INDIRECT("A9")&amp;"!"&amp;'Технический лист'!K278&amp;'Технический лист'!N36))+IF(ISBLANK(INDIRECT("A10")), 0, INDIRECT(INDIRECT("A10")&amp;"!"&amp;'Технический лист'!K278&amp;'Технический лист'!N36))+IF(ISBLANK(INDIRECT("A11")), 0, INDIRECT(INDIRECT("A11")&amp;"!"&amp;'Технический лист'!K278&amp;'Технический лист'!N36))+IF(ISBLANK(INDIRECT("A12")), 0, INDIRECT(INDIRECT("A12")&amp;"!"&amp;'Технический лист'!K278&amp;'Технический лист'!N36))</f>
        <v>0</v>
      </c>
      <c r="L45" s="51">
        <f>IF(ISBLANK(INDIRECT("A3")), 0, INDIRECT(INDIRECT("A3")&amp;"!"&amp;'Технический лист'!L278&amp;'Технический лист'!O36))+IF(ISBLANK(INDIRECT("A4")), 0, INDIRECT(INDIRECT("A4")&amp;"!"&amp;'Технический лист'!L278&amp;'Технический лист'!O36))+IF(ISBLANK(INDIRECT("A5")), 0, INDIRECT(INDIRECT("A5")&amp;"!"&amp;'Технический лист'!L278&amp;'Технический лист'!O36))+IF(ISBLANK(INDIRECT("A6")), 0, INDIRECT(INDIRECT("A6")&amp;"!"&amp;'Технический лист'!L278&amp;'Технический лист'!O36))+IF(ISBLANK(INDIRECT("A7")), 0, INDIRECT(INDIRECT("A7")&amp;"!"&amp;'Технический лист'!L278&amp;'Технический лист'!O36))+IF(ISBLANK(INDIRECT("A8")), 0, INDIRECT(INDIRECT("A8")&amp;"!"&amp;'Технический лист'!L278&amp;'Технический лист'!O36))+IF(ISBLANK(INDIRECT("A9")), 0, INDIRECT(INDIRECT("A9")&amp;"!"&amp;'Технический лист'!L278&amp;'Технический лист'!O36))+IF(ISBLANK(INDIRECT("A10")), 0, INDIRECT(INDIRECT("A10")&amp;"!"&amp;'Технический лист'!L278&amp;'Технический лист'!O36))+IF(ISBLANK(INDIRECT("A11")), 0, INDIRECT(INDIRECT("A11")&amp;"!"&amp;'Технический лист'!L278&amp;'Технический лист'!O36))+IF(ISBLANK(INDIRECT("A12")), 0, INDIRECT(INDIRECT("A12")&amp;"!"&amp;'Технический лист'!L278&amp;'Технический лист'!O36))</f>
        <v>0</v>
      </c>
      <c r="M45" s="53">
        <f>IF(ISBLANK(INDIRECT("A3")), 0, INDIRECT(INDIRECT("A3")&amp;"!"&amp;'Технический лист'!M278&amp;'Технический лист'!P36))+IF(ISBLANK(INDIRECT("A4")), 0, INDIRECT(INDIRECT("A4")&amp;"!"&amp;'Технический лист'!M278&amp;'Технический лист'!P36))+IF(ISBLANK(INDIRECT("A5")), 0, INDIRECT(INDIRECT("A5")&amp;"!"&amp;'Технический лист'!M278&amp;'Технический лист'!P36))+IF(ISBLANK(INDIRECT("A6")), 0, INDIRECT(INDIRECT("A6")&amp;"!"&amp;'Технический лист'!M278&amp;'Технический лист'!P36))+IF(ISBLANK(INDIRECT("A7")), 0, INDIRECT(INDIRECT("A7")&amp;"!"&amp;'Технический лист'!M278&amp;'Технический лист'!P36))+IF(ISBLANK(INDIRECT("A8")), 0, INDIRECT(INDIRECT("A8")&amp;"!"&amp;'Технический лист'!M278&amp;'Технический лист'!P36))+IF(ISBLANK(INDIRECT("A9")), 0, INDIRECT(INDIRECT("A9")&amp;"!"&amp;'Технический лист'!M278&amp;'Технический лист'!P36))+IF(ISBLANK(INDIRECT("A10")), 0, INDIRECT(INDIRECT("A10")&amp;"!"&amp;'Технический лист'!M278&amp;'Технический лист'!P36))+IF(ISBLANK(INDIRECT("A11")), 0, INDIRECT(INDIRECT("A11")&amp;"!"&amp;'Технический лист'!M278&amp;'Технический лист'!P36))+IF(ISBLANK(INDIRECT("A12")), 0, INDIRECT(INDIRECT("A12")&amp;"!"&amp;'Технический лист'!M278&amp;'Технический лист'!P36))</f>
        <v>0</v>
      </c>
    </row>
    <row r="46" hidden="1">
      <c r="A46" s="66"/>
      <c r="B46" s="51">
        <f>IF(ISBLANK(INDIRECT("A3")), 0, INDIRECT(INDIRECT("A3")&amp;"!"&amp;'Технический лист'!B279&amp;'Технический лист'!E37))+IF(ISBLANK(INDIRECT("A4")), 0, INDIRECT(INDIRECT("A4")&amp;"!"&amp;'Технический лист'!B279&amp;'Технический лист'!E37))+IF(ISBLANK(INDIRECT("A5")), 0, INDIRECT(INDIRECT("A5")&amp;"!"&amp;'Технический лист'!B279&amp;'Технический лист'!E37))+IF(ISBLANK(INDIRECT("A6")), 0, INDIRECT(INDIRECT("A6")&amp;"!"&amp;'Технический лист'!B279&amp;'Технический лист'!E37))+IF(ISBLANK(INDIRECT("A7")), 0, INDIRECT(INDIRECT("A7")&amp;"!"&amp;'Технический лист'!B279&amp;'Технический лист'!E37))+IF(ISBLANK(INDIRECT("A8")), 0, INDIRECT(INDIRECT("A8")&amp;"!"&amp;'Технический лист'!B279&amp;'Технический лист'!E37))+IF(ISBLANK(INDIRECT("A9")), 0, INDIRECT(INDIRECT("A9")&amp;"!"&amp;'Технический лист'!B279&amp;'Технический лист'!E37))+IF(ISBLANK(INDIRECT("A10")), 0, INDIRECT(INDIRECT("A10")&amp;"!"&amp;'Технический лист'!B279&amp;'Технический лист'!E37))+IF(ISBLANK(INDIRECT("A11")), 0, INDIRECT(INDIRECT("A11")&amp;"!"&amp;'Технический лист'!B279&amp;'Технический лист'!E37))+IF(ISBLANK(INDIRECT("A12")), 0, INDIRECT(INDIRECT("A12")&amp;"!"&amp;'Технический лист'!B279&amp;'Технический лист'!E37))</f>
        <v>0</v>
      </c>
      <c r="C46" s="51">
        <f>IF(ISBLANK(INDIRECT("A3")), 0, INDIRECT(INDIRECT("A3")&amp;"!"&amp;'Технический лист'!C279&amp;'Технический лист'!F37))+IF(ISBLANK(INDIRECT("A4")), 0, INDIRECT(INDIRECT("A4")&amp;"!"&amp;'Технический лист'!C279&amp;'Технический лист'!F37))+IF(ISBLANK(INDIRECT("A5")), 0, INDIRECT(INDIRECT("A5")&amp;"!"&amp;'Технический лист'!C279&amp;'Технический лист'!F37))+IF(ISBLANK(INDIRECT("A6")), 0, INDIRECT(INDIRECT("A6")&amp;"!"&amp;'Технический лист'!C279&amp;'Технический лист'!F37))+IF(ISBLANK(INDIRECT("A7")), 0, INDIRECT(INDIRECT("A7")&amp;"!"&amp;'Технический лист'!C279&amp;'Технический лист'!F37))+IF(ISBLANK(INDIRECT("A8")), 0, INDIRECT(INDIRECT("A8")&amp;"!"&amp;'Технический лист'!C279&amp;'Технический лист'!F37))+IF(ISBLANK(INDIRECT("A9")), 0, INDIRECT(INDIRECT("A9")&amp;"!"&amp;'Технический лист'!C279&amp;'Технический лист'!F37))+IF(ISBLANK(INDIRECT("A10")), 0, INDIRECT(INDIRECT("A10")&amp;"!"&amp;'Технический лист'!C279&amp;'Технический лист'!F37))+IF(ISBLANK(INDIRECT("A11")), 0, INDIRECT(INDIRECT("A11")&amp;"!"&amp;'Технический лист'!C279&amp;'Технический лист'!F37))+IF(ISBLANK(INDIRECT("A12")), 0, INDIRECT(INDIRECT("A12")&amp;"!"&amp;'Технический лист'!C279&amp;'Технический лист'!F37))</f>
        <v>0</v>
      </c>
      <c r="D46" s="51">
        <f>IF(ISBLANK(INDIRECT("A3")), 0, INDIRECT(INDIRECT("A3")&amp;"!"&amp;'Технический лист'!D279&amp;'Технический лист'!G37))+IF(ISBLANK(INDIRECT("A4")), 0, INDIRECT(INDIRECT("A4")&amp;"!"&amp;'Технический лист'!D279&amp;'Технический лист'!G37))+IF(ISBLANK(INDIRECT("A5")), 0, INDIRECT(INDIRECT("A5")&amp;"!"&amp;'Технический лист'!D279&amp;'Технический лист'!G37))+IF(ISBLANK(INDIRECT("A6")), 0, INDIRECT(INDIRECT("A6")&amp;"!"&amp;'Технический лист'!D279&amp;'Технический лист'!G37))+IF(ISBLANK(INDIRECT("A7")), 0, INDIRECT(INDIRECT("A7")&amp;"!"&amp;'Технический лист'!D279&amp;'Технический лист'!G37))+IF(ISBLANK(INDIRECT("A8")), 0, INDIRECT(INDIRECT("A8")&amp;"!"&amp;'Технический лист'!D279&amp;'Технический лист'!G37))+IF(ISBLANK(INDIRECT("A9")), 0, INDIRECT(INDIRECT("A9")&amp;"!"&amp;'Технический лист'!D279&amp;'Технический лист'!G37))+IF(ISBLANK(INDIRECT("A10")), 0, INDIRECT(INDIRECT("A10")&amp;"!"&amp;'Технический лист'!D279&amp;'Технический лист'!G37))+IF(ISBLANK(INDIRECT("A11")), 0, INDIRECT(INDIRECT("A11")&amp;"!"&amp;'Технический лист'!D279&amp;'Технический лист'!G37))+IF(ISBLANK(INDIRECT("A12")), 0, INDIRECT(INDIRECT("A12")&amp;"!"&amp;'Технический лист'!D279&amp;'Технический лист'!G37))</f>
        <v>0</v>
      </c>
      <c r="E46" s="51">
        <f>IF(ISBLANK(INDIRECT("A3")), 0, INDIRECT(INDIRECT("A3")&amp;"!"&amp;'Технический лист'!E279&amp;'Технический лист'!H37))+IF(ISBLANK(INDIRECT("A4")), 0, INDIRECT(INDIRECT("A4")&amp;"!"&amp;'Технический лист'!E279&amp;'Технический лист'!H37))+IF(ISBLANK(INDIRECT("A5")), 0, INDIRECT(INDIRECT("A5")&amp;"!"&amp;'Технический лист'!E279&amp;'Технический лист'!H37))+IF(ISBLANK(INDIRECT("A6")), 0, INDIRECT(INDIRECT("A6")&amp;"!"&amp;'Технический лист'!E279&amp;'Технический лист'!H37))+IF(ISBLANK(INDIRECT("A7")), 0, INDIRECT(INDIRECT("A7")&amp;"!"&amp;'Технический лист'!E279&amp;'Технический лист'!H37))+IF(ISBLANK(INDIRECT("A8")), 0, INDIRECT(INDIRECT("A8")&amp;"!"&amp;'Технический лист'!E279&amp;'Технический лист'!H37))+IF(ISBLANK(INDIRECT("A9")), 0, INDIRECT(INDIRECT("A9")&amp;"!"&amp;'Технический лист'!E279&amp;'Технический лист'!H37))+IF(ISBLANK(INDIRECT("A10")), 0, INDIRECT(INDIRECT("A10")&amp;"!"&amp;'Технический лист'!E279&amp;'Технический лист'!H37))+IF(ISBLANK(INDIRECT("A11")), 0, INDIRECT(INDIRECT("A11")&amp;"!"&amp;'Технический лист'!E279&amp;'Технический лист'!H37))+IF(ISBLANK(INDIRECT("A12")), 0, INDIRECT(INDIRECT("A12")&amp;"!"&amp;'Технический лист'!E279&amp;'Технический лист'!H37))</f>
        <v>0</v>
      </c>
      <c r="F46" s="51">
        <f>IF(ISBLANK(INDIRECT("A3")), 0, INDIRECT(INDIRECT("A3")&amp;"!"&amp;'Технический лист'!F279&amp;'Технический лист'!I37))+IF(ISBLANK(INDIRECT("A4")), 0, INDIRECT(INDIRECT("A4")&amp;"!"&amp;'Технический лист'!F279&amp;'Технический лист'!I37))+IF(ISBLANK(INDIRECT("A5")), 0, INDIRECT(INDIRECT("A5")&amp;"!"&amp;'Технический лист'!F279&amp;'Технический лист'!I37))+IF(ISBLANK(INDIRECT("A6")), 0, INDIRECT(INDIRECT("A6")&amp;"!"&amp;'Технический лист'!F279&amp;'Технический лист'!I37))+IF(ISBLANK(INDIRECT("A7")), 0, INDIRECT(INDIRECT("A7")&amp;"!"&amp;'Технический лист'!F279&amp;'Технический лист'!I37))+IF(ISBLANK(INDIRECT("A8")), 0, INDIRECT(INDIRECT("A8")&amp;"!"&amp;'Технический лист'!F279&amp;'Технический лист'!I37))+IF(ISBLANK(INDIRECT("A9")), 0, INDIRECT(INDIRECT("A9")&amp;"!"&amp;'Технический лист'!F279&amp;'Технический лист'!I37))+IF(ISBLANK(INDIRECT("A10")), 0, INDIRECT(INDIRECT("A10")&amp;"!"&amp;'Технический лист'!F279&amp;'Технический лист'!I37))+IF(ISBLANK(INDIRECT("A11")), 0, INDIRECT(INDIRECT("A11")&amp;"!"&amp;'Технический лист'!F279&amp;'Технический лист'!I37))+IF(ISBLANK(INDIRECT("A12")), 0, INDIRECT(INDIRECT("A12")&amp;"!"&amp;'Технический лист'!F279&amp;'Технический лист'!I37))</f>
        <v>0</v>
      </c>
      <c r="G46" s="51">
        <f>IF(ISBLANK(INDIRECT("A3")), 0, INDIRECT(INDIRECT("A3")&amp;"!"&amp;'Технический лист'!G279&amp;'Технический лист'!J37))+IF(ISBLANK(INDIRECT("A4")), 0, INDIRECT(INDIRECT("A4")&amp;"!"&amp;'Технический лист'!G279&amp;'Технический лист'!J37))+IF(ISBLANK(INDIRECT("A5")), 0, INDIRECT(INDIRECT("A5")&amp;"!"&amp;'Технический лист'!G279&amp;'Технический лист'!J37))+IF(ISBLANK(INDIRECT("A6")), 0, INDIRECT(INDIRECT("A6")&amp;"!"&amp;'Технический лист'!G279&amp;'Технический лист'!J37))+IF(ISBLANK(INDIRECT("A7")), 0, INDIRECT(INDIRECT("A7")&amp;"!"&amp;'Технический лист'!G279&amp;'Технический лист'!J37))+IF(ISBLANK(INDIRECT("A8")), 0, INDIRECT(INDIRECT("A8")&amp;"!"&amp;'Технический лист'!G279&amp;'Технический лист'!J37))+IF(ISBLANK(INDIRECT("A9")), 0, INDIRECT(INDIRECT("A9")&amp;"!"&amp;'Технический лист'!G279&amp;'Технический лист'!J37))+IF(ISBLANK(INDIRECT("A10")), 0, INDIRECT(INDIRECT("A10")&amp;"!"&amp;'Технический лист'!G279&amp;'Технический лист'!J37))+IF(ISBLANK(INDIRECT("A11")), 0, INDIRECT(INDIRECT("A11")&amp;"!"&amp;'Технический лист'!G279&amp;'Технический лист'!J37))+IF(ISBLANK(INDIRECT("A12")), 0, INDIRECT(INDIRECT("A12")&amp;"!"&amp;'Технический лист'!G279&amp;'Технический лист'!J37))</f>
        <v>0</v>
      </c>
      <c r="H46" s="51">
        <f>IF(ISBLANK(INDIRECT("A3")), 0, INDIRECT(INDIRECT("A3")&amp;"!"&amp;'Технический лист'!H279&amp;'Технический лист'!K37))+IF(ISBLANK(INDIRECT("A4")), 0, INDIRECT(INDIRECT("A4")&amp;"!"&amp;'Технический лист'!H279&amp;'Технический лист'!K37))+IF(ISBLANK(INDIRECT("A5")), 0, INDIRECT(INDIRECT("A5")&amp;"!"&amp;'Технический лист'!H279&amp;'Технический лист'!K37))+IF(ISBLANK(INDIRECT("A6")), 0, INDIRECT(INDIRECT("A6")&amp;"!"&amp;'Технический лист'!H279&amp;'Технический лист'!K37))+IF(ISBLANK(INDIRECT("A7")), 0, INDIRECT(INDIRECT("A7")&amp;"!"&amp;'Технический лист'!H279&amp;'Технический лист'!K37))+IF(ISBLANK(INDIRECT("A8")), 0, INDIRECT(INDIRECT("A8")&amp;"!"&amp;'Технический лист'!H279&amp;'Технический лист'!K37))+IF(ISBLANK(INDIRECT("A9")), 0, INDIRECT(INDIRECT("A9")&amp;"!"&amp;'Технический лист'!H279&amp;'Технический лист'!K37))+IF(ISBLANK(INDIRECT("A10")), 0, INDIRECT(INDIRECT("A10")&amp;"!"&amp;'Технический лист'!H279&amp;'Технический лист'!K37))+IF(ISBLANK(INDIRECT("A11")), 0, INDIRECT(INDIRECT("A11")&amp;"!"&amp;'Технический лист'!H279&amp;'Технический лист'!K37))+IF(ISBLANK(INDIRECT("A12")), 0, INDIRECT(INDIRECT("A12")&amp;"!"&amp;'Технический лист'!H279&amp;'Технический лист'!K37))</f>
        <v>0</v>
      </c>
      <c r="I46" s="51">
        <f>IF(ISBLANK(INDIRECT("A3")), 0, INDIRECT(INDIRECT("A3")&amp;"!"&amp;'Технический лист'!I279&amp;'Технический лист'!L37))+IF(ISBLANK(INDIRECT("A4")), 0, INDIRECT(INDIRECT("A4")&amp;"!"&amp;'Технический лист'!I279&amp;'Технический лист'!L37))+IF(ISBLANK(INDIRECT("A5")), 0, INDIRECT(INDIRECT("A5")&amp;"!"&amp;'Технический лист'!I279&amp;'Технический лист'!L37))+IF(ISBLANK(INDIRECT("A6")), 0, INDIRECT(INDIRECT("A6")&amp;"!"&amp;'Технический лист'!I279&amp;'Технический лист'!L37))+IF(ISBLANK(INDIRECT("A7")), 0, INDIRECT(INDIRECT("A7")&amp;"!"&amp;'Технический лист'!I279&amp;'Технический лист'!L37))+IF(ISBLANK(INDIRECT("A8")), 0, INDIRECT(INDIRECT("A8")&amp;"!"&amp;'Технический лист'!I279&amp;'Технический лист'!L37))+IF(ISBLANK(INDIRECT("A9")), 0, INDIRECT(INDIRECT("A9")&amp;"!"&amp;'Технический лист'!I279&amp;'Технический лист'!L37))+IF(ISBLANK(INDIRECT("A10")), 0, INDIRECT(INDIRECT("A10")&amp;"!"&amp;'Технический лист'!I279&amp;'Технический лист'!L37))+IF(ISBLANK(INDIRECT("A11")), 0, INDIRECT(INDIRECT("A11")&amp;"!"&amp;'Технический лист'!I279&amp;'Технический лист'!L37))+IF(ISBLANK(INDIRECT("A12")), 0, INDIRECT(INDIRECT("A12")&amp;"!"&amp;'Технический лист'!I279&amp;'Технический лист'!L37))</f>
        <v>0</v>
      </c>
      <c r="J46" s="51">
        <f>IF(ISBLANK(INDIRECT("A3")), 0, INDIRECT(INDIRECT("A3")&amp;"!"&amp;'Технический лист'!J279&amp;'Технический лист'!M37))+IF(ISBLANK(INDIRECT("A4")), 0, INDIRECT(INDIRECT("A4")&amp;"!"&amp;'Технический лист'!J279&amp;'Технический лист'!M37))+IF(ISBLANK(INDIRECT("A5")), 0, INDIRECT(INDIRECT("A5")&amp;"!"&amp;'Технический лист'!J279&amp;'Технический лист'!M37))+IF(ISBLANK(INDIRECT("A6")), 0, INDIRECT(INDIRECT("A6")&amp;"!"&amp;'Технический лист'!J279&amp;'Технический лист'!M37))+IF(ISBLANK(INDIRECT("A7")), 0, INDIRECT(INDIRECT("A7")&amp;"!"&amp;'Технический лист'!J279&amp;'Технический лист'!M37))+IF(ISBLANK(INDIRECT("A8")), 0, INDIRECT(INDIRECT("A8")&amp;"!"&amp;'Технический лист'!J279&amp;'Технический лист'!M37))+IF(ISBLANK(INDIRECT("A9")), 0, INDIRECT(INDIRECT("A9")&amp;"!"&amp;'Технический лист'!J279&amp;'Технический лист'!M37))+IF(ISBLANK(INDIRECT("A10")), 0, INDIRECT(INDIRECT("A10")&amp;"!"&amp;'Технический лист'!J279&amp;'Технический лист'!M37))+IF(ISBLANK(INDIRECT("A11")), 0, INDIRECT(INDIRECT("A11")&amp;"!"&amp;'Технический лист'!J279&amp;'Технический лист'!M37))+IF(ISBLANK(INDIRECT("A12")), 0, INDIRECT(INDIRECT("A12")&amp;"!"&amp;'Технический лист'!J279&amp;'Технический лист'!M37))</f>
        <v>0</v>
      </c>
      <c r="K46" s="51">
        <f>IF(ISBLANK(INDIRECT("A3")), 0, INDIRECT(INDIRECT("A3")&amp;"!"&amp;'Технический лист'!K279&amp;'Технический лист'!N37))+IF(ISBLANK(INDIRECT("A4")), 0, INDIRECT(INDIRECT("A4")&amp;"!"&amp;'Технический лист'!K279&amp;'Технический лист'!N37))+IF(ISBLANK(INDIRECT("A5")), 0, INDIRECT(INDIRECT("A5")&amp;"!"&amp;'Технический лист'!K279&amp;'Технический лист'!N37))+IF(ISBLANK(INDIRECT("A6")), 0, INDIRECT(INDIRECT("A6")&amp;"!"&amp;'Технический лист'!K279&amp;'Технический лист'!N37))+IF(ISBLANK(INDIRECT("A7")), 0, INDIRECT(INDIRECT("A7")&amp;"!"&amp;'Технический лист'!K279&amp;'Технический лист'!N37))+IF(ISBLANK(INDIRECT("A8")), 0, INDIRECT(INDIRECT("A8")&amp;"!"&amp;'Технический лист'!K279&amp;'Технический лист'!N37))+IF(ISBLANK(INDIRECT("A9")), 0, INDIRECT(INDIRECT("A9")&amp;"!"&amp;'Технический лист'!K279&amp;'Технический лист'!N37))+IF(ISBLANK(INDIRECT("A10")), 0, INDIRECT(INDIRECT("A10")&amp;"!"&amp;'Технический лист'!K279&amp;'Технический лист'!N37))+IF(ISBLANK(INDIRECT("A11")), 0, INDIRECT(INDIRECT("A11")&amp;"!"&amp;'Технический лист'!K279&amp;'Технический лист'!N37))+IF(ISBLANK(INDIRECT("A12")), 0, INDIRECT(INDIRECT("A12")&amp;"!"&amp;'Технический лист'!K279&amp;'Технический лист'!N37))</f>
        <v>0</v>
      </c>
      <c r="L46" s="51">
        <f>IF(ISBLANK(INDIRECT("A3")), 0, INDIRECT(INDIRECT("A3")&amp;"!"&amp;'Технический лист'!L279&amp;'Технический лист'!O37))+IF(ISBLANK(INDIRECT("A4")), 0, INDIRECT(INDIRECT("A4")&amp;"!"&amp;'Технический лист'!L279&amp;'Технический лист'!O37))+IF(ISBLANK(INDIRECT("A5")), 0, INDIRECT(INDIRECT("A5")&amp;"!"&amp;'Технический лист'!L279&amp;'Технический лист'!O37))+IF(ISBLANK(INDIRECT("A6")), 0, INDIRECT(INDIRECT("A6")&amp;"!"&amp;'Технический лист'!L279&amp;'Технический лист'!O37))+IF(ISBLANK(INDIRECT("A7")), 0, INDIRECT(INDIRECT("A7")&amp;"!"&amp;'Технический лист'!L279&amp;'Технический лист'!O37))+IF(ISBLANK(INDIRECT("A8")), 0, INDIRECT(INDIRECT("A8")&amp;"!"&amp;'Технический лист'!L279&amp;'Технический лист'!O37))+IF(ISBLANK(INDIRECT("A9")), 0, INDIRECT(INDIRECT("A9")&amp;"!"&amp;'Технический лист'!L279&amp;'Технический лист'!O37))+IF(ISBLANK(INDIRECT("A10")), 0, INDIRECT(INDIRECT("A10")&amp;"!"&amp;'Технический лист'!L279&amp;'Технический лист'!O37))+IF(ISBLANK(INDIRECT("A11")), 0, INDIRECT(INDIRECT("A11")&amp;"!"&amp;'Технический лист'!L279&amp;'Технический лист'!O37))+IF(ISBLANK(INDIRECT("A12")), 0, INDIRECT(INDIRECT("A12")&amp;"!"&amp;'Технический лист'!L279&amp;'Технический лист'!O37))</f>
        <v>0</v>
      </c>
      <c r="M46" s="53">
        <f>IF(ISBLANK(INDIRECT("A3")), 0, INDIRECT(INDIRECT("A3")&amp;"!"&amp;'Технический лист'!M279&amp;'Технический лист'!P37))+IF(ISBLANK(INDIRECT("A4")), 0, INDIRECT(INDIRECT("A4")&amp;"!"&amp;'Технический лист'!M279&amp;'Технический лист'!P37))+IF(ISBLANK(INDIRECT("A5")), 0, INDIRECT(INDIRECT("A5")&amp;"!"&amp;'Технический лист'!M279&amp;'Технический лист'!P37))+IF(ISBLANK(INDIRECT("A6")), 0, INDIRECT(INDIRECT("A6")&amp;"!"&amp;'Технический лист'!M279&amp;'Технический лист'!P37))+IF(ISBLANK(INDIRECT("A7")), 0, INDIRECT(INDIRECT("A7")&amp;"!"&amp;'Технический лист'!M279&amp;'Технический лист'!P37))+IF(ISBLANK(INDIRECT("A8")), 0, INDIRECT(INDIRECT("A8")&amp;"!"&amp;'Технический лист'!M279&amp;'Технический лист'!P37))+IF(ISBLANK(INDIRECT("A9")), 0, INDIRECT(INDIRECT("A9")&amp;"!"&amp;'Технический лист'!M279&amp;'Технический лист'!P37))+IF(ISBLANK(INDIRECT("A10")), 0, INDIRECT(INDIRECT("A10")&amp;"!"&amp;'Технический лист'!M279&amp;'Технический лист'!P37))+IF(ISBLANK(INDIRECT("A11")), 0, INDIRECT(INDIRECT("A11")&amp;"!"&amp;'Технический лист'!M279&amp;'Технический лист'!P37))+IF(ISBLANK(INDIRECT("A12")), 0, INDIRECT(INDIRECT("A12")&amp;"!"&amp;'Технический лист'!M279&amp;'Технический лист'!P37))</f>
        <v>0</v>
      </c>
    </row>
    <row r="47" hidden="1">
      <c r="A47" s="66"/>
      <c r="B47" s="51">
        <f>IF(ISBLANK(INDIRECT("A3")), 0, INDIRECT(INDIRECT("A3")&amp;"!"&amp;'Технический лист'!B280&amp;'Технический лист'!E38))+IF(ISBLANK(INDIRECT("A4")), 0, INDIRECT(INDIRECT("A4")&amp;"!"&amp;'Технический лист'!B280&amp;'Технический лист'!E38))+IF(ISBLANK(INDIRECT("A5")), 0, INDIRECT(INDIRECT("A5")&amp;"!"&amp;'Технический лист'!B280&amp;'Технический лист'!E38))+IF(ISBLANK(INDIRECT("A6")), 0, INDIRECT(INDIRECT("A6")&amp;"!"&amp;'Технический лист'!B280&amp;'Технический лист'!E38))+IF(ISBLANK(INDIRECT("A7")), 0, INDIRECT(INDIRECT("A7")&amp;"!"&amp;'Технический лист'!B280&amp;'Технический лист'!E38))+IF(ISBLANK(INDIRECT("A8")), 0, INDIRECT(INDIRECT("A8")&amp;"!"&amp;'Технический лист'!B280&amp;'Технический лист'!E38))+IF(ISBLANK(INDIRECT("A9")), 0, INDIRECT(INDIRECT("A9")&amp;"!"&amp;'Технический лист'!B280&amp;'Технический лист'!E38))+IF(ISBLANK(INDIRECT("A10")), 0, INDIRECT(INDIRECT("A10")&amp;"!"&amp;'Технический лист'!B280&amp;'Технический лист'!E38))+IF(ISBLANK(INDIRECT("A11")), 0, INDIRECT(INDIRECT("A11")&amp;"!"&amp;'Технический лист'!B280&amp;'Технический лист'!E38))+IF(ISBLANK(INDIRECT("A12")), 0, INDIRECT(INDIRECT("A12")&amp;"!"&amp;'Технический лист'!B280&amp;'Технический лист'!E38))</f>
        <v>0</v>
      </c>
      <c r="C47" s="51">
        <f>IF(ISBLANK(INDIRECT("A3")), 0, INDIRECT(INDIRECT("A3")&amp;"!"&amp;'Технический лист'!C280&amp;'Технический лист'!F38))+IF(ISBLANK(INDIRECT("A4")), 0, INDIRECT(INDIRECT("A4")&amp;"!"&amp;'Технический лист'!C280&amp;'Технический лист'!F38))+IF(ISBLANK(INDIRECT("A5")), 0, INDIRECT(INDIRECT("A5")&amp;"!"&amp;'Технический лист'!C280&amp;'Технический лист'!F38))+IF(ISBLANK(INDIRECT("A6")), 0, INDIRECT(INDIRECT("A6")&amp;"!"&amp;'Технический лист'!C280&amp;'Технический лист'!F38))+IF(ISBLANK(INDIRECT("A7")), 0, INDIRECT(INDIRECT("A7")&amp;"!"&amp;'Технический лист'!C280&amp;'Технический лист'!F38))+IF(ISBLANK(INDIRECT("A8")), 0, INDIRECT(INDIRECT("A8")&amp;"!"&amp;'Технический лист'!C280&amp;'Технический лист'!F38))+IF(ISBLANK(INDIRECT("A9")), 0, INDIRECT(INDIRECT("A9")&amp;"!"&amp;'Технический лист'!C280&amp;'Технический лист'!F38))+IF(ISBLANK(INDIRECT("A10")), 0, INDIRECT(INDIRECT("A10")&amp;"!"&amp;'Технический лист'!C280&amp;'Технический лист'!F38))+IF(ISBLANK(INDIRECT("A11")), 0, INDIRECT(INDIRECT("A11")&amp;"!"&amp;'Технический лист'!C280&amp;'Технический лист'!F38))+IF(ISBLANK(INDIRECT("A12")), 0, INDIRECT(INDIRECT("A12")&amp;"!"&amp;'Технический лист'!C280&amp;'Технический лист'!F38))</f>
        <v>0</v>
      </c>
      <c r="D47" s="51">
        <f>IF(ISBLANK(INDIRECT("A3")), 0, INDIRECT(INDIRECT("A3")&amp;"!"&amp;'Технический лист'!D280&amp;'Технический лист'!G38))+IF(ISBLANK(INDIRECT("A4")), 0, INDIRECT(INDIRECT("A4")&amp;"!"&amp;'Технический лист'!D280&amp;'Технический лист'!G38))+IF(ISBLANK(INDIRECT("A5")), 0, INDIRECT(INDIRECT("A5")&amp;"!"&amp;'Технический лист'!D280&amp;'Технический лист'!G38))+IF(ISBLANK(INDIRECT("A6")), 0, INDIRECT(INDIRECT("A6")&amp;"!"&amp;'Технический лист'!D280&amp;'Технический лист'!G38))+IF(ISBLANK(INDIRECT("A7")), 0, INDIRECT(INDIRECT("A7")&amp;"!"&amp;'Технический лист'!D280&amp;'Технический лист'!G38))+IF(ISBLANK(INDIRECT("A8")), 0, INDIRECT(INDIRECT("A8")&amp;"!"&amp;'Технический лист'!D280&amp;'Технический лист'!G38))+IF(ISBLANK(INDIRECT("A9")), 0, INDIRECT(INDIRECT("A9")&amp;"!"&amp;'Технический лист'!D280&amp;'Технический лист'!G38))+IF(ISBLANK(INDIRECT("A10")), 0, INDIRECT(INDIRECT("A10")&amp;"!"&amp;'Технический лист'!D280&amp;'Технический лист'!G38))+IF(ISBLANK(INDIRECT("A11")), 0, INDIRECT(INDIRECT("A11")&amp;"!"&amp;'Технический лист'!D280&amp;'Технический лист'!G38))+IF(ISBLANK(INDIRECT("A12")), 0, INDIRECT(INDIRECT("A12")&amp;"!"&amp;'Технический лист'!D280&amp;'Технический лист'!G38))</f>
        <v>0</v>
      </c>
      <c r="E47" s="51">
        <f>IF(ISBLANK(INDIRECT("A3")), 0, INDIRECT(INDIRECT("A3")&amp;"!"&amp;'Технический лист'!E280&amp;'Технический лист'!H38))+IF(ISBLANK(INDIRECT("A4")), 0, INDIRECT(INDIRECT("A4")&amp;"!"&amp;'Технический лист'!E280&amp;'Технический лист'!H38))+IF(ISBLANK(INDIRECT("A5")), 0, INDIRECT(INDIRECT("A5")&amp;"!"&amp;'Технический лист'!E280&amp;'Технический лист'!H38))+IF(ISBLANK(INDIRECT("A6")), 0, INDIRECT(INDIRECT("A6")&amp;"!"&amp;'Технический лист'!E280&amp;'Технический лист'!H38))+IF(ISBLANK(INDIRECT("A7")), 0, INDIRECT(INDIRECT("A7")&amp;"!"&amp;'Технический лист'!E280&amp;'Технический лист'!H38))+IF(ISBLANK(INDIRECT("A8")), 0, INDIRECT(INDIRECT("A8")&amp;"!"&amp;'Технический лист'!E280&amp;'Технический лист'!H38))+IF(ISBLANK(INDIRECT("A9")), 0, INDIRECT(INDIRECT("A9")&amp;"!"&amp;'Технический лист'!E280&amp;'Технический лист'!H38))+IF(ISBLANK(INDIRECT("A10")), 0, INDIRECT(INDIRECT("A10")&amp;"!"&amp;'Технический лист'!E280&amp;'Технический лист'!H38))+IF(ISBLANK(INDIRECT("A11")), 0, INDIRECT(INDIRECT("A11")&amp;"!"&amp;'Технический лист'!E280&amp;'Технический лист'!H38))+IF(ISBLANK(INDIRECT("A12")), 0, INDIRECT(INDIRECT("A12")&amp;"!"&amp;'Технический лист'!E280&amp;'Технический лист'!H38))</f>
        <v>0</v>
      </c>
      <c r="F47" s="51">
        <f>IF(ISBLANK(INDIRECT("A3")), 0, INDIRECT(INDIRECT("A3")&amp;"!"&amp;'Технический лист'!F280&amp;'Технический лист'!I38))+IF(ISBLANK(INDIRECT("A4")), 0, INDIRECT(INDIRECT("A4")&amp;"!"&amp;'Технический лист'!F280&amp;'Технический лист'!I38))+IF(ISBLANK(INDIRECT("A5")), 0, INDIRECT(INDIRECT("A5")&amp;"!"&amp;'Технический лист'!F280&amp;'Технический лист'!I38))+IF(ISBLANK(INDIRECT("A6")), 0, INDIRECT(INDIRECT("A6")&amp;"!"&amp;'Технический лист'!F280&amp;'Технический лист'!I38))+IF(ISBLANK(INDIRECT("A7")), 0, INDIRECT(INDIRECT("A7")&amp;"!"&amp;'Технический лист'!F280&amp;'Технический лист'!I38))+IF(ISBLANK(INDIRECT("A8")), 0, INDIRECT(INDIRECT("A8")&amp;"!"&amp;'Технический лист'!F280&amp;'Технический лист'!I38))+IF(ISBLANK(INDIRECT("A9")), 0, INDIRECT(INDIRECT("A9")&amp;"!"&amp;'Технический лист'!F280&amp;'Технический лист'!I38))+IF(ISBLANK(INDIRECT("A10")), 0, INDIRECT(INDIRECT("A10")&amp;"!"&amp;'Технический лист'!F280&amp;'Технический лист'!I38))+IF(ISBLANK(INDIRECT("A11")), 0, INDIRECT(INDIRECT("A11")&amp;"!"&amp;'Технический лист'!F280&amp;'Технический лист'!I38))+IF(ISBLANK(INDIRECT("A12")), 0, INDIRECT(INDIRECT("A12")&amp;"!"&amp;'Технический лист'!F280&amp;'Технический лист'!I38))</f>
        <v>0</v>
      </c>
      <c r="G47" s="51">
        <f>IF(ISBLANK(INDIRECT("A3")), 0, INDIRECT(INDIRECT("A3")&amp;"!"&amp;'Технический лист'!G280&amp;'Технический лист'!J38))+IF(ISBLANK(INDIRECT("A4")), 0, INDIRECT(INDIRECT("A4")&amp;"!"&amp;'Технический лист'!G280&amp;'Технический лист'!J38))+IF(ISBLANK(INDIRECT("A5")), 0, INDIRECT(INDIRECT("A5")&amp;"!"&amp;'Технический лист'!G280&amp;'Технический лист'!J38))+IF(ISBLANK(INDIRECT("A6")), 0, INDIRECT(INDIRECT("A6")&amp;"!"&amp;'Технический лист'!G280&amp;'Технический лист'!J38))+IF(ISBLANK(INDIRECT("A7")), 0, INDIRECT(INDIRECT("A7")&amp;"!"&amp;'Технический лист'!G280&amp;'Технический лист'!J38))+IF(ISBLANK(INDIRECT("A8")), 0, INDIRECT(INDIRECT("A8")&amp;"!"&amp;'Технический лист'!G280&amp;'Технический лист'!J38))+IF(ISBLANK(INDIRECT("A9")), 0, INDIRECT(INDIRECT("A9")&amp;"!"&amp;'Технический лист'!G280&amp;'Технический лист'!J38))+IF(ISBLANK(INDIRECT("A10")), 0, INDIRECT(INDIRECT("A10")&amp;"!"&amp;'Технический лист'!G280&amp;'Технический лист'!J38))+IF(ISBLANK(INDIRECT("A11")), 0, INDIRECT(INDIRECT("A11")&amp;"!"&amp;'Технический лист'!G280&amp;'Технический лист'!J38))+IF(ISBLANK(INDIRECT("A12")), 0, INDIRECT(INDIRECT("A12")&amp;"!"&amp;'Технический лист'!G280&amp;'Технический лист'!J38))</f>
        <v>0</v>
      </c>
      <c r="H47" s="51">
        <f>IF(ISBLANK(INDIRECT("A3")), 0, INDIRECT(INDIRECT("A3")&amp;"!"&amp;'Технический лист'!H280&amp;'Технический лист'!K38))+IF(ISBLANK(INDIRECT("A4")), 0, INDIRECT(INDIRECT("A4")&amp;"!"&amp;'Технический лист'!H280&amp;'Технический лист'!K38))+IF(ISBLANK(INDIRECT("A5")), 0, INDIRECT(INDIRECT("A5")&amp;"!"&amp;'Технический лист'!H280&amp;'Технический лист'!K38))+IF(ISBLANK(INDIRECT("A6")), 0, INDIRECT(INDIRECT("A6")&amp;"!"&amp;'Технический лист'!H280&amp;'Технический лист'!K38))+IF(ISBLANK(INDIRECT("A7")), 0, INDIRECT(INDIRECT("A7")&amp;"!"&amp;'Технический лист'!H280&amp;'Технический лист'!K38))+IF(ISBLANK(INDIRECT("A8")), 0, INDIRECT(INDIRECT("A8")&amp;"!"&amp;'Технический лист'!H280&amp;'Технический лист'!K38))+IF(ISBLANK(INDIRECT("A9")), 0, INDIRECT(INDIRECT("A9")&amp;"!"&amp;'Технический лист'!H280&amp;'Технический лист'!K38))+IF(ISBLANK(INDIRECT("A10")), 0, INDIRECT(INDIRECT("A10")&amp;"!"&amp;'Технический лист'!H280&amp;'Технический лист'!K38))+IF(ISBLANK(INDIRECT("A11")), 0, INDIRECT(INDIRECT("A11")&amp;"!"&amp;'Технический лист'!H280&amp;'Технический лист'!K38))+IF(ISBLANK(INDIRECT("A12")), 0, INDIRECT(INDIRECT("A12")&amp;"!"&amp;'Технический лист'!H280&amp;'Технический лист'!K38))</f>
        <v>0</v>
      </c>
      <c r="I47" s="51">
        <f>IF(ISBLANK(INDIRECT("A3")), 0, INDIRECT(INDIRECT("A3")&amp;"!"&amp;'Технический лист'!I280&amp;'Технический лист'!L38))+IF(ISBLANK(INDIRECT("A4")), 0, INDIRECT(INDIRECT("A4")&amp;"!"&amp;'Технический лист'!I280&amp;'Технический лист'!L38))+IF(ISBLANK(INDIRECT("A5")), 0, INDIRECT(INDIRECT("A5")&amp;"!"&amp;'Технический лист'!I280&amp;'Технический лист'!L38))+IF(ISBLANK(INDIRECT("A6")), 0, INDIRECT(INDIRECT("A6")&amp;"!"&amp;'Технический лист'!I280&amp;'Технический лист'!L38))+IF(ISBLANK(INDIRECT("A7")), 0, INDIRECT(INDIRECT("A7")&amp;"!"&amp;'Технический лист'!I280&amp;'Технический лист'!L38))+IF(ISBLANK(INDIRECT("A8")), 0, INDIRECT(INDIRECT("A8")&amp;"!"&amp;'Технический лист'!I280&amp;'Технический лист'!L38))+IF(ISBLANK(INDIRECT("A9")), 0, INDIRECT(INDIRECT("A9")&amp;"!"&amp;'Технический лист'!I280&amp;'Технический лист'!L38))+IF(ISBLANK(INDIRECT("A10")), 0, INDIRECT(INDIRECT("A10")&amp;"!"&amp;'Технический лист'!I280&amp;'Технический лист'!L38))+IF(ISBLANK(INDIRECT("A11")), 0, INDIRECT(INDIRECT("A11")&amp;"!"&amp;'Технический лист'!I280&amp;'Технический лист'!L38))+IF(ISBLANK(INDIRECT("A12")), 0, INDIRECT(INDIRECT("A12")&amp;"!"&amp;'Технический лист'!I280&amp;'Технический лист'!L38))</f>
        <v>0</v>
      </c>
      <c r="J47" s="51">
        <f>IF(ISBLANK(INDIRECT("A3")), 0, INDIRECT(INDIRECT("A3")&amp;"!"&amp;'Технический лист'!J280&amp;'Технический лист'!M38))+IF(ISBLANK(INDIRECT("A4")), 0, INDIRECT(INDIRECT("A4")&amp;"!"&amp;'Технический лист'!J280&amp;'Технический лист'!M38))+IF(ISBLANK(INDIRECT("A5")), 0, INDIRECT(INDIRECT("A5")&amp;"!"&amp;'Технический лист'!J280&amp;'Технический лист'!M38))+IF(ISBLANK(INDIRECT("A6")), 0, INDIRECT(INDIRECT("A6")&amp;"!"&amp;'Технический лист'!J280&amp;'Технический лист'!M38))+IF(ISBLANK(INDIRECT("A7")), 0, INDIRECT(INDIRECT("A7")&amp;"!"&amp;'Технический лист'!J280&amp;'Технический лист'!M38))+IF(ISBLANK(INDIRECT("A8")), 0, INDIRECT(INDIRECT("A8")&amp;"!"&amp;'Технический лист'!J280&amp;'Технический лист'!M38))+IF(ISBLANK(INDIRECT("A9")), 0, INDIRECT(INDIRECT("A9")&amp;"!"&amp;'Технический лист'!J280&amp;'Технический лист'!M38))+IF(ISBLANK(INDIRECT("A10")), 0, INDIRECT(INDIRECT("A10")&amp;"!"&amp;'Технический лист'!J280&amp;'Технический лист'!M38))+IF(ISBLANK(INDIRECT("A11")), 0, INDIRECT(INDIRECT("A11")&amp;"!"&amp;'Технический лист'!J280&amp;'Технический лист'!M38))+IF(ISBLANK(INDIRECT("A12")), 0, INDIRECT(INDIRECT("A12")&amp;"!"&amp;'Технический лист'!J280&amp;'Технический лист'!M38))</f>
        <v>0</v>
      </c>
      <c r="K47" s="51">
        <f>IF(ISBLANK(INDIRECT("A3")), 0, INDIRECT(INDIRECT("A3")&amp;"!"&amp;'Технический лист'!K280&amp;'Технический лист'!N38))+IF(ISBLANK(INDIRECT("A4")), 0, INDIRECT(INDIRECT("A4")&amp;"!"&amp;'Технический лист'!K280&amp;'Технический лист'!N38))+IF(ISBLANK(INDIRECT("A5")), 0, INDIRECT(INDIRECT("A5")&amp;"!"&amp;'Технический лист'!K280&amp;'Технический лист'!N38))+IF(ISBLANK(INDIRECT("A6")), 0, INDIRECT(INDIRECT("A6")&amp;"!"&amp;'Технический лист'!K280&amp;'Технический лист'!N38))+IF(ISBLANK(INDIRECT("A7")), 0, INDIRECT(INDIRECT("A7")&amp;"!"&amp;'Технический лист'!K280&amp;'Технический лист'!N38))+IF(ISBLANK(INDIRECT("A8")), 0, INDIRECT(INDIRECT("A8")&amp;"!"&amp;'Технический лист'!K280&amp;'Технический лист'!N38))+IF(ISBLANK(INDIRECT("A9")), 0, INDIRECT(INDIRECT("A9")&amp;"!"&amp;'Технический лист'!K280&amp;'Технический лист'!N38))+IF(ISBLANK(INDIRECT("A10")), 0, INDIRECT(INDIRECT("A10")&amp;"!"&amp;'Технический лист'!K280&amp;'Технический лист'!N38))+IF(ISBLANK(INDIRECT("A11")), 0, INDIRECT(INDIRECT("A11")&amp;"!"&amp;'Технический лист'!K280&amp;'Технический лист'!N38))+IF(ISBLANK(INDIRECT("A12")), 0, INDIRECT(INDIRECT("A12")&amp;"!"&amp;'Технический лист'!K280&amp;'Технический лист'!N38))</f>
        <v>0</v>
      </c>
      <c r="L47" s="51">
        <f>IF(ISBLANK(INDIRECT("A3")), 0, INDIRECT(INDIRECT("A3")&amp;"!"&amp;'Технический лист'!L280&amp;'Технический лист'!O38))+IF(ISBLANK(INDIRECT("A4")), 0, INDIRECT(INDIRECT("A4")&amp;"!"&amp;'Технический лист'!L280&amp;'Технический лист'!O38))+IF(ISBLANK(INDIRECT("A5")), 0, INDIRECT(INDIRECT("A5")&amp;"!"&amp;'Технический лист'!L280&amp;'Технический лист'!O38))+IF(ISBLANK(INDIRECT("A6")), 0, INDIRECT(INDIRECT("A6")&amp;"!"&amp;'Технический лист'!L280&amp;'Технический лист'!O38))+IF(ISBLANK(INDIRECT("A7")), 0, INDIRECT(INDIRECT("A7")&amp;"!"&amp;'Технический лист'!L280&amp;'Технический лист'!O38))+IF(ISBLANK(INDIRECT("A8")), 0, INDIRECT(INDIRECT("A8")&amp;"!"&amp;'Технический лист'!L280&amp;'Технический лист'!O38))+IF(ISBLANK(INDIRECT("A9")), 0, INDIRECT(INDIRECT("A9")&amp;"!"&amp;'Технический лист'!L280&amp;'Технический лист'!O38))+IF(ISBLANK(INDIRECT("A10")), 0, INDIRECT(INDIRECT("A10")&amp;"!"&amp;'Технический лист'!L280&amp;'Технический лист'!O38))+IF(ISBLANK(INDIRECT("A11")), 0, INDIRECT(INDIRECT("A11")&amp;"!"&amp;'Технический лист'!L280&amp;'Технический лист'!O38))+IF(ISBLANK(INDIRECT("A12")), 0, INDIRECT(INDIRECT("A12")&amp;"!"&amp;'Технический лист'!L280&amp;'Технический лист'!O38))</f>
        <v>0</v>
      </c>
      <c r="M47" s="53">
        <f>IF(ISBLANK(INDIRECT("A3")), 0, INDIRECT(INDIRECT("A3")&amp;"!"&amp;'Технический лист'!M280&amp;'Технический лист'!P38))+IF(ISBLANK(INDIRECT("A4")), 0, INDIRECT(INDIRECT("A4")&amp;"!"&amp;'Технический лист'!M280&amp;'Технический лист'!P38))+IF(ISBLANK(INDIRECT("A5")), 0, INDIRECT(INDIRECT("A5")&amp;"!"&amp;'Технический лист'!M280&amp;'Технический лист'!P38))+IF(ISBLANK(INDIRECT("A6")), 0, INDIRECT(INDIRECT("A6")&amp;"!"&amp;'Технический лист'!M280&amp;'Технический лист'!P38))+IF(ISBLANK(INDIRECT("A7")), 0, INDIRECT(INDIRECT("A7")&amp;"!"&amp;'Технический лист'!M280&amp;'Технический лист'!P38))+IF(ISBLANK(INDIRECT("A8")), 0, INDIRECT(INDIRECT("A8")&amp;"!"&amp;'Технический лист'!M280&amp;'Технический лист'!P38))+IF(ISBLANK(INDIRECT("A9")), 0, INDIRECT(INDIRECT("A9")&amp;"!"&amp;'Технический лист'!M280&amp;'Технический лист'!P38))+IF(ISBLANK(INDIRECT("A10")), 0, INDIRECT(INDIRECT("A10")&amp;"!"&amp;'Технический лист'!M280&amp;'Технический лист'!P38))+IF(ISBLANK(INDIRECT("A11")), 0, INDIRECT(INDIRECT("A11")&amp;"!"&amp;'Технический лист'!M280&amp;'Технический лист'!P38))+IF(ISBLANK(INDIRECT("A12")), 0, INDIRECT(INDIRECT("A12")&amp;"!"&amp;'Технический лист'!M280&amp;'Технический лист'!P38))</f>
        <v>0</v>
      </c>
    </row>
    <row r="48" hidden="1">
      <c r="A48" s="66"/>
      <c r="B48" s="51">
        <f>IF(ISBLANK(INDIRECT("A3")), 0, INDIRECT(INDIRECT("A3")&amp;"!"&amp;'Технический лист'!B281&amp;'Технический лист'!E39))+IF(ISBLANK(INDIRECT("A4")), 0, INDIRECT(INDIRECT("A4")&amp;"!"&amp;'Технический лист'!B281&amp;'Технический лист'!E39))+IF(ISBLANK(INDIRECT("A5")), 0, INDIRECT(INDIRECT("A5")&amp;"!"&amp;'Технический лист'!B281&amp;'Технический лист'!E39))+IF(ISBLANK(INDIRECT("A6")), 0, INDIRECT(INDIRECT("A6")&amp;"!"&amp;'Технический лист'!B281&amp;'Технический лист'!E39))+IF(ISBLANK(INDIRECT("A7")), 0, INDIRECT(INDIRECT("A7")&amp;"!"&amp;'Технический лист'!B281&amp;'Технический лист'!E39))+IF(ISBLANK(INDIRECT("A8")), 0, INDIRECT(INDIRECT("A8")&amp;"!"&amp;'Технический лист'!B281&amp;'Технический лист'!E39))+IF(ISBLANK(INDIRECT("A9")), 0, INDIRECT(INDIRECT("A9")&amp;"!"&amp;'Технический лист'!B281&amp;'Технический лист'!E39))+IF(ISBLANK(INDIRECT("A10")), 0, INDIRECT(INDIRECT("A10")&amp;"!"&amp;'Технический лист'!B281&amp;'Технический лист'!E39))+IF(ISBLANK(INDIRECT("A11")), 0, INDIRECT(INDIRECT("A11")&amp;"!"&amp;'Технический лист'!B281&amp;'Технический лист'!E39))+IF(ISBLANK(INDIRECT("A12")), 0, INDIRECT(INDIRECT("A12")&amp;"!"&amp;'Технический лист'!B281&amp;'Технический лист'!E39))</f>
        <v>0</v>
      </c>
      <c r="C48" s="51">
        <f>IF(ISBLANK(INDIRECT("A3")), 0, INDIRECT(INDIRECT("A3")&amp;"!"&amp;'Технический лист'!C281&amp;'Технический лист'!F39))+IF(ISBLANK(INDIRECT("A4")), 0, INDIRECT(INDIRECT("A4")&amp;"!"&amp;'Технический лист'!C281&amp;'Технический лист'!F39))+IF(ISBLANK(INDIRECT("A5")), 0, INDIRECT(INDIRECT("A5")&amp;"!"&amp;'Технический лист'!C281&amp;'Технический лист'!F39))+IF(ISBLANK(INDIRECT("A6")), 0, INDIRECT(INDIRECT("A6")&amp;"!"&amp;'Технический лист'!C281&amp;'Технический лист'!F39))+IF(ISBLANK(INDIRECT("A7")), 0, INDIRECT(INDIRECT("A7")&amp;"!"&amp;'Технический лист'!C281&amp;'Технический лист'!F39))+IF(ISBLANK(INDIRECT("A8")), 0, INDIRECT(INDIRECT("A8")&amp;"!"&amp;'Технический лист'!C281&amp;'Технический лист'!F39))+IF(ISBLANK(INDIRECT("A9")), 0, INDIRECT(INDIRECT("A9")&amp;"!"&amp;'Технический лист'!C281&amp;'Технический лист'!F39))+IF(ISBLANK(INDIRECT("A10")), 0, INDIRECT(INDIRECT("A10")&amp;"!"&amp;'Технический лист'!C281&amp;'Технический лист'!F39))+IF(ISBLANK(INDIRECT("A11")), 0, INDIRECT(INDIRECT("A11")&amp;"!"&amp;'Технический лист'!C281&amp;'Технический лист'!F39))+IF(ISBLANK(INDIRECT("A12")), 0, INDIRECT(INDIRECT("A12")&amp;"!"&amp;'Технический лист'!C281&amp;'Технический лист'!F39))</f>
        <v>0</v>
      </c>
      <c r="D48" s="51">
        <f>IF(ISBLANK(INDIRECT("A3")), 0, INDIRECT(INDIRECT("A3")&amp;"!"&amp;'Технический лист'!D281&amp;'Технический лист'!G39))+IF(ISBLANK(INDIRECT("A4")), 0, INDIRECT(INDIRECT("A4")&amp;"!"&amp;'Технический лист'!D281&amp;'Технический лист'!G39))+IF(ISBLANK(INDIRECT("A5")), 0, INDIRECT(INDIRECT("A5")&amp;"!"&amp;'Технический лист'!D281&amp;'Технический лист'!G39))+IF(ISBLANK(INDIRECT("A6")), 0, INDIRECT(INDIRECT("A6")&amp;"!"&amp;'Технический лист'!D281&amp;'Технический лист'!G39))+IF(ISBLANK(INDIRECT("A7")), 0, INDIRECT(INDIRECT("A7")&amp;"!"&amp;'Технический лист'!D281&amp;'Технический лист'!G39))+IF(ISBLANK(INDIRECT("A8")), 0, INDIRECT(INDIRECT("A8")&amp;"!"&amp;'Технический лист'!D281&amp;'Технический лист'!G39))+IF(ISBLANK(INDIRECT("A9")), 0, INDIRECT(INDIRECT("A9")&amp;"!"&amp;'Технический лист'!D281&amp;'Технический лист'!G39))+IF(ISBLANK(INDIRECT("A10")), 0, INDIRECT(INDIRECT("A10")&amp;"!"&amp;'Технический лист'!D281&amp;'Технический лист'!G39))+IF(ISBLANK(INDIRECT("A11")), 0, INDIRECT(INDIRECT("A11")&amp;"!"&amp;'Технический лист'!D281&amp;'Технический лист'!G39))+IF(ISBLANK(INDIRECT("A12")), 0, INDIRECT(INDIRECT("A12")&amp;"!"&amp;'Технический лист'!D281&amp;'Технический лист'!G39))</f>
        <v>0</v>
      </c>
      <c r="E48" s="51">
        <f>IF(ISBLANK(INDIRECT("A3")), 0, INDIRECT(INDIRECT("A3")&amp;"!"&amp;'Технический лист'!E281&amp;'Технический лист'!H39))+IF(ISBLANK(INDIRECT("A4")), 0, INDIRECT(INDIRECT("A4")&amp;"!"&amp;'Технический лист'!E281&amp;'Технический лист'!H39))+IF(ISBLANK(INDIRECT("A5")), 0, INDIRECT(INDIRECT("A5")&amp;"!"&amp;'Технический лист'!E281&amp;'Технический лист'!H39))+IF(ISBLANK(INDIRECT("A6")), 0, INDIRECT(INDIRECT("A6")&amp;"!"&amp;'Технический лист'!E281&amp;'Технический лист'!H39))+IF(ISBLANK(INDIRECT("A7")), 0, INDIRECT(INDIRECT("A7")&amp;"!"&amp;'Технический лист'!E281&amp;'Технический лист'!H39))+IF(ISBLANK(INDIRECT("A8")), 0, INDIRECT(INDIRECT("A8")&amp;"!"&amp;'Технический лист'!E281&amp;'Технический лист'!H39))+IF(ISBLANK(INDIRECT("A9")), 0, INDIRECT(INDIRECT("A9")&amp;"!"&amp;'Технический лист'!E281&amp;'Технический лист'!H39))+IF(ISBLANK(INDIRECT("A10")), 0, INDIRECT(INDIRECT("A10")&amp;"!"&amp;'Технический лист'!E281&amp;'Технический лист'!H39))+IF(ISBLANK(INDIRECT("A11")), 0, INDIRECT(INDIRECT("A11")&amp;"!"&amp;'Технический лист'!E281&amp;'Технический лист'!H39))+IF(ISBLANK(INDIRECT("A12")), 0, INDIRECT(INDIRECT("A12")&amp;"!"&amp;'Технический лист'!E281&amp;'Технический лист'!H39))</f>
        <v>0</v>
      </c>
      <c r="F48" s="51">
        <f>IF(ISBLANK(INDIRECT("A3")), 0, INDIRECT(INDIRECT("A3")&amp;"!"&amp;'Технический лист'!F281&amp;'Технический лист'!I39))+IF(ISBLANK(INDIRECT("A4")), 0, INDIRECT(INDIRECT("A4")&amp;"!"&amp;'Технический лист'!F281&amp;'Технический лист'!I39))+IF(ISBLANK(INDIRECT("A5")), 0, INDIRECT(INDIRECT("A5")&amp;"!"&amp;'Технический лист'!F281&amp;'Технический лист'!I39))+IF(ISBLANK(INDIRECT("A6")), 0, INDIRECT(INDIRECT("A6")&amp;"!"&amp;'Технический лист'!F281&amp;'Технический лист'!I39))+IF(ISBLANK(INDIRECT("A7")), 0, INDIRECT(INDIRECT("A7")&amp;"!"&amp;'Технический лист'!F281&amp;'Технический лист'!I39))+IF(ISBLANK(INDIRECT("A8")), 0, INDIRECT(INDIRECT("A8")&amp;"!"&amp;'Технический лист'!F281&amp;'Технический лист'!I39))+IF(ISBLANK(INDIRECT("A9")), 0, INDIRECT(INDIRECT("A9")&amp;"!"&amp;'Технический лист'!F281&amp;'Технический лист'!I39))+IF(ISBLANK(INDIRECT("A10")), 0, INDIRECT(INDIRECT("A10")&amp;"!"&amp;'Технический лист'!F281&amp;'Технический лист'!I39))+IF(ISBLANK(INDIRECT("A11")), 0, INDIRECT(INDIRECT("A11")&amp;"!"&amp;'Технический лист'!F281&amp;'Технический лист'!I39))+IF(ISBLANK(INDIRECT("A12")), 0, INDIRECT(INDIRECT("A12")&amp;"!"&amp;'Технический лист'!F281&amp;'Технический лист'!I39))</f>
        <v>0</v>
      </c>
      <c r="G48" s="51">
        <f>IF(ISBLANK(INDIRECT("A3")), 0, INDIRECT(INDIRECT("A3")&amp;"!"&amp;'Технический лист'!G281&amp;'Технический лист'!J39))+IF(ISBLANK(INDIRECT("A4")), 0, INDIRECT(INDIRECT("A4")&amp;"!"&amp;'Технический лист'!G281&amp;'Технический лист'!J39))+IF(ISBLANK(INDIRECT("A5")), 0, INDIRECT(INDIRECT("A5")&amp;"!"&amp;'Технический лист'!G281&amp;'Технический лист'!J39))+IF(ISBLANK(INDIRECT("A6")), 0, INDIRECT(INDIRECT("A6")&amp;"!"&amp;'Технический лист'!G281&amp;'Технический лист'!J39))+IF(ISBLANK(INDIRECT("A7")), 0, INDIRECT(INDIRECT("A7")&amp;"!"&amp;'Технический лист'!G281&amp;'Технический лист'!J39))+IF(ISBLANK(INDIRECT("A8")), 0, INDIRECT(INDIRECT("A8")&amp;"!"&amp;'Технический лист'!G281&amp;'Технический лист'!J39))+IF(ISBLANK(INDIRECT("A9")), 0, INDIRECT(INDIRECT("A9")&amp;"!"&amp;'Технический лист'!G281&amp;'Технический лист'!J39))+IF(ISBLANK(INDIRECT("A10")), 0, INDIRECT(INDIRECT("A10")&amp;"!"&amp;'Технический лист'!G281&amp;'Технический лист'!J39))+IF(ISBLANK(INDIRECT("A11")), 0, INDIRECT(INDIRECT("A11")&amp;"!"&amp;'Технический лист'!G281&amp;'Технический лист'!J39))+IF(ISBLANK(INDIRECT("A12")), 0, INDIRECT(INDIRECT("A12")&amp;"!"&amp;'Технический лист'!G281&amp;'Технический лист'!J39))</f>
        <v>0</v>
      </c>
      <c r="H48" s="51">
        <f>IF(ISBLANK(INDIRECT("A3")), 0, INDIRECT(INDIRECT("A3")&amp;"!"&amp;'Технический лист'!H281&amp;'Технический лист'!K39))+IF(ISBLANK(INDIRECT("A4")), 0, INDIRECT(INDIRECT("A4")&amp;"!"&amp;'Технический лист'!H281&amp;'Технический лист'!K39))+IF(ISBLANK(INDIRECT("A5")), 0, INDIRECT(INDIRECT("A5")&amp;"!"&amp;'Технический лист'!H281&amp;'Технический лист'!K39))+IF(ISBLANK(INDIRECT("A6")), 0, INDIRECT(INDIRECT("A6")&amp;"!"&amp;'Технический лист'!H281&amp;'Технический лист'!K39))+IF(ISBLANK(INDIRECT("A7")), 0, INDIRECT(INDIRECT("A7")&amp;"!"&amp;'Технический лист'!H281&amp;'Технический лист'!K39))+IF(ISBLANK(INDIRECT("A8")), 0, INDIRECT(INDIRECT("A8")&amp;"!"&amp;'Технический лист'!H281&amp;'Технический лист'!K39))+IF(ISBLANK(INDIRECT("A9")), 0, INDIRECT(INDIRECT("A9")&amp;"!"&amp;'Технический лист'!H281&amp;'Технический лист'!K39))+IF(ISBLANK(INDIRECT("A10")), 0, INDIRECT(INDIRECT("A10")&amp;"!"&amp;'Технический лист'!H281&amp;'Технический лист'!K39))+IF(ISBLANK(INDIRECT("A11")), 0, INDIRECT(INDIRECT("A11")&amp;"!"&amp;'Технический лист'!H281&amp;'Технический лист'!K39))+IF(ISBLANK(INDIRECT("A12")), 0, INDIRECT(INDIRECT("A12")&amp;"!"&amp;'Технический лист'!H281&amp;'Технический лист'!K39))</f>
        <v>0</v>
      </c>
      <c r="I48" s="51">
        <f>IF(ISBLANK(INDIRECT("A3")), 0, INDIRECT(INDIRECT("A3")&amp;"!"&amp;'Технический лист'!I281&amp;'Технический лист'!L39))+IF(ISBLANK(INDIRECT("A4")), 0, INDIRECT(INDIRECT("A4")&amp;"!"&amp;'Технический лист'!I281&amp;'Технический лист'!L39))+IF(ISBLANK(INDIRECT("A5")), 0, INDIRECT(INDIRECT("A5")&amp;"!"&amp;'Технический лист'!I281&amp;'Технический лист'!L39))+IF(ISBLANK(INDIRECT("A6")), 0, INDIRECT(INDIRECT("A6")&amp;"!"&amp;'Технический лист'!I281&amp;'Технический лист'!L39))+IF(ISBLANK(INDIRECT("A7")), 0, INDIRECT(INDIRECT("A7")&amp;"!"&amp;'Технический лист'!I281&amp;'Технический лист'!L39))+IF(ISBLANK(INDIRECT("A8")), 0, INDIRECT(INDIRECT("A8")&amp;"!"&amp;'Технический лист'!I281&amp;'Технический лист'!L39))+IF(ISBLANK(INDIRECT("A9")), 0, INDIRECT(INDIRECT("A9")&amp;"!"&amp;'Технический лист'!I281&amp;'Технический лист'!L39))+IF(ISBLANK(INDIRECT("A10")), 0, INDIRECT(INDIRECT("A10")&amp;"!"&amp;'Технический лист'!I281&amp;'Технический лист'!L39))+IF(ISBLANK(INDIRECT("A11")), 0, INDIRECT(INDIRECT("A11")&amp;"!"&amp;'Технический лист'!I281&amp;'Технический лист'!L39))+IF(ISBLANK(INDIRECT("A12")), 0, INDIRECT(INDIRECT("A12")&amp;"!"&amp;'Технический лист'!I281&amp;'Технический лист'!L39))</f>
        <v>0</v>
      </c>
      <c r="J48" s="51">
        <f>IF(ISBLANK(INDIRECT("A3")), 0, INDIRECT(INDIRECT("A3")&amp;"!"&amp;'Технический лист'!J281&amp;'Технический лист'!M39))+IF(ISBLANK(INDIRECT("A4")), 0, INDIRECT(INDIRECT("A4")&amp;"!"&amp;'Технический лист'!J281&amp;'Технический лист'!M39))+IF(ISBLANK(INDIRECT("A5")), 0, INDIRECT(INDIRECT("A5")&amp;"!"&amp;'Технический лист'!J281&amp;'Технический лист'!M39))+IF(ISBLANK(INDIRECT("A6")), 0, INDIRECT(INDIRECT("A6")&amp;"!"&amp;'Технический лист'!J281&amp;'Технический лист'!M39))+IF(ISBLANK(INDIRECT("A7")), 0, INDIRECT(INDIRECT("A7")&amp;"!"&amp;'Технический лист'!J281&amp;'Технический лист'!M39))+IF(ISBLANK(INDIRECT("A8")), 0, INDIRECT(INDIRECT("A8")&amp;"!"&amp;'Технический лист'!J281&amp;'Технический лист'!M39))+IF(ISBLANK(INDIRECT("A9")), 0, INDIRECT(INDIRECT("A9")&amp;"!"&amp;'Технический лист'!J281&amp;'Технический лист'!M39))+IF(ISBLANK(INDIRECT("A10")), 0, INDIRECT(INDIRECT("A10")&amp;"!"&amp;'Технический лист'!J281&amp;'Технический лист'!M39))+IF(ISBLANK(INDIRECT("A11")), 0, INDIRECT(INDIRECT("A11")&amp;"!"&amp;'Технический лист'!J281&amp;'Технический лист'!M39))+IF(ISBLANK(INDIRECT("A12")), 0, INDIRECT(INDIRECT("A12")&amp;"!"&amp;'Технический лист'!J281&amp;'Технический лист'!M39))</f>
        <v>0</v>
      </c>
      <c r="K48" s="51">
        <f>IF(ISBLANK(INDIRECT("A3")), 0, INDIRECT(INDIRECT("A3")&amp;"!"&amp;'Технический лист'!K281&amp;'Технический лист'!N39))+IF(ISBLANK(INDIRECT("A4")), 0, INDIRECT(INDIRECT("A4")&amp;"!"&amp;'Технический лист'!K281&amp;'Технический лист'!N39))+IF(ISBLANK(INDIRECT("A5")), 0, INDIRECT(INDIRECT("A5")&amp;"!"&amp;'Технический лист'!K281&amp;'Технический лист'!N39))+IF(ISBLANK(INDIRECT("A6")), 0, INDIRECT(INDIRECT("A6")&amp;"!"&amp;'Технический лист'!K281&amp;'Технический лист'!N39))+IF(ISBLANK(INDIRECT("A7")), 0, INDIRECT(INDIRECT("A7")&amp;"!"&amp;'Технический лист'!K281&amp;'Технический лист'!N39))+IF(ISBLANK(INDIRECT("A8")), 0, INDIRECT(INDIRECT("A8")&amp;"!"&amp;'Технический лист'!K281&amp;'Технический лист'!N39))+IF(ISBLANK(INDIRECT("A9")), 0, INDIRECT(INDIRECT("A9")&amp;"!"&amp;'Технический лист'!K281&amp;'Технический лист'!N39))+IF(ISBLANK(INDIRECT("A10")), 0, INDIRECT(INDIRECT("A10")&amp;"!"&amp;'Технический лист'!K281&amp;'Технический лист'!N39))+IF(ISBLANK(INDIRECT("A11")), 0, INDIRECT(INDIRECT("A11")&amp;"!"&amp;'Технический лист'!K281&amp;'Технический лист'!N39))+IF(ISBLANK(INDIRECT("A12")), 0, INDIRECT(INDIRECT("A12")&amp;"!"&amp;'Технический лист'!K281&amp;'Технический лист'!N39))</f>
        <v>0</v>
      </c>
      <c r="L48" s="51">
        <f>IF(ISBLANK(INDIRECT("A3")), 0, INDIRECT(INDIRECT("A3")&amp;"!"&amp;'Технический лист'!L281&amp;'Технический лист'!O39))+IF(ISBLANK(INDIRECT("A4")), 0, INDIRECT(INDIRECT("A4")&amp;"!"&amp;'Технический лист'!L281&amp;'Технический лист'!O39))+IF(ISBLANK(INDIRECT("A5")), 0, INDIRECT(INDIRECT("A5")&amp;"!"&amp;'Технический лист'!L281&amp;'Технический лист'!O39))+IF(ISBLANK(INDIRECT("A6")), 0, INDIRECT(INDIRECT("A6")&amp;"!"&amp;'Технический лист'!L281&amp;'Технический лист'!O39))+IF(ISBLANK(INDIRECT("A7")), 0, INDIRECT(INDIRECT("A7")&amp;"!"&amp;'Технический лист'!L281&amp;'Технический лист'!O39))+IF(ISBLANK(INDIRECT("A8")), 0, INDIRECT(INDIRECT("A8")&amp;"!"&amp;'Технический лист'!L281&amp;'Технический лист'!O39))+IF(ISBLANK(INDIRECT("A9")), 0, INDIRECT(INDIRECT("A9")&amp;"!"&amp;'Технический лист'!L281&amp;'Технический лист'!O39))+IF(ISBLANK(INDIRECT("A10")), 0, INDIRECT(INDIRECT("A10")&amp;"!"&amp;'Технический лист'!L281&amp;'Технический лист'!O39))+IF(ISBLANK(INDIRECT("A11")), 0, INDIRECT(INDIRECT("A11")&amp;"!"&amp;'Технический лист'!L281&amp;'Технический лист'!O39))+IF(ISBLANK(INDIRECT("A12")), 0, INDIRECT(INDIRECT("A12")&amp;"!"&amp;'Технический лист'!L281&amp;'Технический лист'!O39))</f>
        <v>0</v>
      </c>
      <c r="M48" s="53">
        <f>IF(ISBLANK(INDIRECT("A3")), 0, INDIRECT(INDIRECT("A3")&amp;"!"&amp;'Технический лист'!M281&amp;'Технический лист'!P39))+IF(ISBLANK(INDIRECT("A4")), 0, INDIRECT(INDIRECT("A4")&amp;"!"&amp;'Технический лист'!M281&amp;'Технический лист'!P39))+IF(ISBLANK(INDIRECT("A5")), 0, INDIRECT(INDIRECT("A5")&amp;"!"&amp;'Технический лист'!M281&amp;'Технический лист'!P39))+IF(ISBLANK(INDIRECT("A6")), 0, INDIRECT(INDIRECT("A6")&amp;"!"&amp;'Технический лист'!M281&amp;'Технический лист'!P39))+IF(ISBLANK(INDIRECT("A7")), 0, INDIRECT(INDIRECT("A7")&amp;"!"&amp;'Технический лист'!M281&amp;'Технический лист'!P39))+IF(ISBLANK(INDIRECT("A8")), 0, INDIRECT(INDIRECT("A8")&amp;"!"&amp;'Технический лист'!M281&amp;'Технический лист'!P39))+IF(ISBLANK(INDIRECT("A9")), 0, INDIRECT(INDIRECT("A9")&amp;"!"&amp;'Технический лист'!M281&amp;'Технический лист'!P39))+IF(ISBLANK(INDIRECT("A10")), 0, INDIRECT(INDIRECT("A10")&amp;"!"&amp;'Технический лист'!M281&amp;'Технический лист'!P39))+IF(ISBLANK(INDIRECT("A11")), 0, INDIRECT(INDIRECT("A11")&amp;"!"&amp;'Технический лист'!M281&amp;'Технический лист'!P39))+IF(ISBLANK(INDIRECT("A12")), 0, INDIRECT(INDIRECT("A12")&amp;"!"&amp;'Технический лист'!M281&amp;'Технический лист'!P39))</f>
        <v>0</v>
      </c>
    </row>
    <row r="49" hidden="1">
      <c r="A49" s="66"/>
      <c r="B49" s="51">
        <f>IF(ISBLANK(INDIRECT("A3")), 0, INDIRECT(INDIRECT("A3")&amp;"!"&amp;'Технический лист'!B282&amp;'Технический лист'!E40))+IF(ISBLANK(INDIRECT("A4")), 0, INDIRECT(INDIRECT("A4")&amp;"!"&amp;'Технический лист'!B282&amp;'Технический лист'!E40))+IF(ISBLANK(INDIRECT("A5")), 0, INDIRECT(INDIRECT("A5")&amp;"!"&amp;'Технический лист'!B282&amp;'Технический лист'!E40))+IF(ISBLANK(INDIRECT("A6")), 0, INDIRECT(INDIRECT("A6")&amp;"!"&amp;'Технический лист'!B282&amp;'Технический лист'!E40))+IF(ISBLANK(INDIRECT("A7")), 0, INDIRECT(INDIRECT("A7")&amp;"!"&amp;'Технический лист'!B282&amp;'Технический лист'!E40))+IF(ISBLANK(INDIRECT("A8")), 0, INDIRECT(INDIRECT("A8")&amp;"!"&amp;'Технический лист'!B282&amp;'Технический лист'!E40))+IF(ISBLANK(INDIRECT("A9")), 0, INDIRECT(INDIRECT("A9")&amp;"!"&amp;'Технический лист'!B282&amp;'Технический лист'!E40))+IF(ISBLANK(INDIRECT("A10")), 0, INDIRECT(INDIRECT("A10")&amp;"!"&amp;'Технический лист'!B282&amp;'Технический лист'!E40))+IF(ISBLANK(INDIRECT("A11")), 0, INDIRECT(INDIRECT("A11")&amp;"!"&amp;'Технический лист'!B282&amp;'Технический лист'!E40))+IF(ISBLANK(INDIRECT("A12")), 0, INDIRECT(INDIRECT("A12")&amp;"!"&amp;'Технический лист'!B282&amp;'Технический лист'!E40))</f>
        <v>0</v>
      </c>
      <c r="C49" s="51">
        <f>IF(ISBLANK(INDIRECT("A3")), 0, INDIRECT(INDIRECT("A3")&amp;"!"&amp;'Технический лист'!C282&amp;'Технический лист'!F40))+IF(ISBLANK(INDIRECT("A4")), 0, INDIRECT(INDIRECT("A4")&amp;"!"&amp;'Технический лист'!C282&amp;'Технический лист'!F40))+IF(ISBLANK(INDIRECT("A5")), 0, INDIRECT(INDIRECT("A5")&amp;"!"&amp;'Технический лист'!C282&amp;'Технический лист'!F40))+IF(ISBLANK(INDIRECT("A6")), 0, INDIRECT(INDIRECT("A6")&amp;"!"&amp;'Технический лист'!C282&amp;'Технический лист'!F40))+IF(ISBLANK(INDIRECT("A7")), 0, INDIRECT(INDIRECT("A7")&amp;"!"&amp;'Технический лист'!C282&amp;'Технический лист'!F40))+IF(ISBLANK(INDIRECT("A8")), 0, INDIRECT(INDIRECT("A8")&amp;"!"&amp;'Технический лист'!C282&amp;'Технический лист'!F40))+IF(ISBLANK(INDIRECT("A9")), 0, INDIRECT(INDIRECT("A9")&amp;"!"&amp;'Технический лист'!C282&amp;'Технический лист'!F40))+IF(ISBLANK(INDIRECT("A10")), 0, INDIRECT(INDIRECT("A10")&amp;"!"&amp;'Технический лист'!C282&amp;'Технический лист'!F40))+IF(ISBLANK(INDIRECT("A11")), 0, INDIRECT(INDIRECT("A11")&amp;"!"&amp;'Технический лист'!C282&amp;'Технический лист'!F40))+IF(ISBLANK(INDIRECT("A12")), 0, INDIRECT(INDIRECT("A12")&amp;"!"&amp;'Технический лист'!C282&amp;'Технический лист'!F40))</f>
        <v>0</v>
      </c>
      <c r="D49" s="51">
        <f>IF(ISBLANK(INDIRECT("A3")), 0, INDIRECT(INDIRECT("A3")&amp;"!"&amp;'Технический лист'!D282&amp;'Технический лист'!G40))+IF(ISBLANK(INDIRECT("A4")), 0, INDIRECT(INDIRECT("A4")&amp;"!"&amp;'Технический лист'!D282&amp;'Технический лист'!G40))+IF(ISBLANK(INDIRECT("A5")), 0, INDIRECT(INDIRECT("A5")&amp;"!"&amp;'Технический лист'!D282&amp;'Технический лист'!G40))+IF(ISBLANK(INDIRECT("A6")), 0, INDIRECT(INDIRECT("A6")&amp;"!"&amp;'Технический лист'!D282&amp;'Технический лист'!G40))+IF(ISBLANK(INDIRECT("A7")), 0, INDIRECT(INDIRECT("A7")&amp;"!"&amp;'Технический лист'!D282&amp;'Технический лист'!G40))+IF(ISBLANK(INDIRECT("A8")), 0, INDIRECT(INDIRECT("A8")&amp;"!"&amp;'Технический лист'!D282&amp;'Технический лист'!G40))+IF(ISBLANK(INDIRECT("A9")), 0, INDIRECT(INDIRECT("A9")&amp;"!"&amp;'Технический лист'!D282&amp;'Технический лист'!G40))+IF(ISBLANK(INDIRECT("A10")), 0, INDIRECT(INDIRECT("A10")&amp;"!"&amp;'Технический лист'!D282&amp;'Технический лист'!G40))+IF(ISBLANK(INDIRECT("A11")), 0, INDIRECT(INDIRECT("A11")&amp;"!"&amp;'Технический лист'!D282&amp;'Технический лист'!G40))+IF(ISBLANK(INDIRECT("A12")), 0, INDIRECT(INDIRECT("A12")&amp;"!"&amp;'Технический лист'!D282&amp;'Технический лист'!G40))</f>
        <v>0</v>
      </c>
      <c r="E49" s="51">
        <f>IF(ISBLANK(INDIRECT("A3")), 0, INDIRECT(INDIRECT("A3")&amp;"!"&amp;'Технический лист'!E282&amp;'Технический лист'!H40))+IF(ISBLANK(INDIRECT("A4")), 0, INDIRECT(INDIRECT("A4")&amp;"!"&amp;'Технический лист'!E282&amp;'Технический лист'!H40))+IF(ISBLANK(INDIRECT("A5")), 0, INDIRECT(INDIRECT("A5")&amp;"!"&amp;'Технический лист'!E282&amp;'Технический лист'!H40))+IF(ISBLANK(INDIRECT("A6")), 0, INDIRECT(INDIRECT("A6")&amp;"!"&amp;'Технический лист'!E282&amp;'Технический лист'!H40))+IF(ISBLANK(INDIRECT("A7")), 0, INDIRECT(INDIRECT("A7")&amp;"!"&amp;'Технический лист'!E282&amp;'Технический лист'!H40))+IF(ISBLANK(INDIRECT("A8")), 0, INDIRECT(INDIRECT("A8")&amp;"!"&amp;'Технический лист'!E282&amp;'Технический лист'!H40))+IF(ISBLANK(INDIRECT("A9")), 0, INDIRECT(INDIRECT("A9")&amp;"!"&amp;'Технический лист'!E282&amp;'Технический лист'!H40))+IF(ISBLANK(INDIRECT("A10")), 0, INDIRECT(INDIRECT("A10")&amp;"!"&amp;'Технический лист'!E282&amp;'Технический лист'!H40))+IF(ISBLANK(INDIRECT("A11")), 0, INDIRECT(INDIRECT("A11")&amp;"!"&amp;'Технический лист'!E282&amp;'Технический лист'!H40))+IF(ISBLANK(INDIRECT("A12")), 0, INDIRECT(INDIRECT("A12")&amp;"!"&amp;'Технический лист'!E282&amp;'Технический лист'!H40))</f>
        <v>0</v>
      </c>
      <c r="F49" s="51">
        <f>IF(ISBLANK(INDIRECT("A3")), 0, INDIRECT(INDIRECT("A3")&amp;"!"&amp;'Технический лист'!F282&amp;'Технический лист'!I40))+IF(ISBLANK(INDIRECT("A4")), 0, INDIRECT(INDIRECT("A4")&amp;"!"&amp;'Технический лист'!F282&amp;'Технический лист'!I40))+IF(ISBLANK(INDIRECT("A5")), 0, INDIRECT(INDIRECT("A5")&amp;"!"&amp;'Технический лист'!F282&amp;'Технический лист'!I40))+IF(ISBLANK(INDIRECT("A6")), 0, INDIRECT(INDIRECT("A6")&amp;"!"&amp;'Технический лист'!F282&amp;'Технический лист'!I40))+IF(ISBLANK(INDIRECT("A7")), 0, INDIRECT(INDIRECT("A7")&amp;"!"&amp;'Технический лист'!F282&amp;'Технический лист'!I40))+IF(ISBLANK(INDIRECT("A8")), 0, INDIRECT(INDIRECT("A8")&amp;"!"&amp;'Технический лист'!F282&amp;'Технический лист'!I40))+IF(ISBLANK(INDIRECT("A9")), 0, INDIRECT(INDIRECT("A9")&amp;"!"&amp;'Технический лист'!F282&amp;'Технический лист'!I40))+IF(ISBLANK(INDIRECT("A10")), 0, INDIRECT(INDIRECT("A10")&amp;"!"&amp;'Технический лист'!F282&amp;'Технический лист'!I40))+IF(ISBLANK(INDIRECT("A11")), 0, INDIRECT(INDIRECT("A11")&amp;"!"&amp;'Технический лист'!F282&amp;'Технический лист'!I40))+IF(ISBLANK(INDIRECT("A12")), 0, INDIRECT(INDIRECT("A12")&amp;"!"&amp;'Технический лист'!F282&amp;'Технический лист'!I40))</f>
        <v>0</v>
      </c>
      <c r="G49" s="51">
        <f>IF(ISBLANK(INDIRECT("A3")), 0, INDIRECT(INDIRECT("A3")&amp;"!"&amp;'Технический лист'!G282&amp;'Технический лист'!J40))+IF(ISBLANK(INDIRECT("A4")), 0, INDIRECT(INDIRECT("A4")&amp;"!"&amp;'Технический лист'!G282&amp;'Технический лист'!J40))+IF(ISBLANK(INDIRECT("A5")), 0, INDIRECT(INDIRECT("A5")&amp;"!"&amp;'Технический лист'!G282&amp;'Технический лист'!J40))+IF(ISBLANK(INDIRECT("A6")), 0, INDIRECT(INDIRECT("A6")&amp;"!"&amp;'Технический лист'!G282&amp;'Технический лист'!J40))+IF(ISBLANK(INDIRECT("A7")), 0, INDIRECT(INDIRECT("A7")&amp;"!"&amp;'Технический лист'!G282&amp;'Технический лист'!J40))+IF(ISBLANK(INDIRECT("A8")), 0, INDIRECT(INDIRECT("A8")&amp;"!"&amp;'Технический лист'!G282&amp;'Технический лист'!J40))+IF(ISBLANK(INDIRECT("A9")), 0, INDIRECT(INDIRECT("A9")&amp;"!"&amp;'Технический лист'!G282&amp;'Технический лист'!J40))+IF(ISBLANK(INDIRECT("A10")), 0, INDIRECT(INDIRECT("A10")&amp;"!"&amp;'Технический лист'!G282&amp;'Технический лист'!J40))+IF(ISBLANK(INDIRECT("A11")), 0, INDIRECT(INDIRECT("A11")&amp;"!"&amp;'Технический лист'!G282&amp;'Технический лист'!J40))+IF(ISBLANK(INDIRECT("A12")), 0, INDIRECT(INDIRECT("A12")&amp;"!"&amp;'Технический лист'!G282&amp;'Технический лист'!J40))</f>
        <v>0</v>
      </c>
      <c r="H49" s="51">
        <f>IF(ISBLANK(INDIRECT("A3")), 0, INDIRECT(INDIRECT("A3")&amp;"!"&amp;'Технический лист'!H282&amp;'Технический лист'!K40))+IF(ISBLANK(INDIRECT("A4")), 0, INDIRECT(INDIRECT("A4")&amp;"!"&amp;'Технический лист'!H282&amp;'Технический лист'!K40))+IF(ISBLANK(INDIRECT("A5")), 0, INDIRECT(INDIRECT("A5")&amp;"!"&amp;'Технический лист'!H282&amp;'Технический лист'!K40))+IF(ISBLANK(INDIRECT("A6")), 0, INDIRECT(INDIRECT("A6")&amp;"!"&amp;'Технический лист'!H282&amp;'Технический лист'!K40))+IF(ISBLANK(INDIRECT("A7")), 0, INDIRECT(INDIRECT("A7")&amp;"!"&amp;'Технический лист'!H282&amp;'Технический лист'!K40))+IF(ISBLANK(INDIRECT("A8")), 0, INDIRECT(INDIRECT("A8")&amp;"!"&amp;'Технический лист'!H282&amp;'Технический лист'!K40))+IF(ISBLANK(INDIRECT("A9")), 0, INDIRECT(INDIRECT("A9")&amp;"!"&amp;'Технический лист'!H282&amp;'Технический лист'!K40))+IF(ISBLANK(INDIRECT("A10")), 0, INDIRECT(INDIRECT("A10")&amp;"!"&amp;'Технический лист'!H282&amp;'Технический лист'!K40))+IF(ISBLANK(INDIRECT("A11")), 0, INDIRECT(INDIRECT("A11")&amp;"!"&amp;'Технический лист'!H282&amp;'Технический лист'!K40))+IF(ISBLANK(INDIRECT("A12")), 0, INDIRECT(INDIRECT("A12")&amp;"!"&amp;'Технический лист'!H282&amp;'Технический лист'!K40))</f>
        <v>0</v>
      </c>
      <c r="I49" s="51">
        <f>IF(ISBLANK(INDIRECT("A3")), 0, INDIRECT(INDIRECT("A3")&amp;"!"&amp;'Технический лист'!I282&amp;'Технический лист'!L40))+IF(ISBLANK(INDIRECT("A4")), 0, INDIRECT(INDIRECT("A4")&amp;"!"&amp;'Технический лист'!I282&amp;'Технический лист'!L40))+IF(ISBLANK(INDIRECT("A5")), 0, INDIRECT(INDIRECT("A5")&amp;"!"&amp;'Технический лист'!I282&amp;'Технический лист'!L40))+IF(ISBLANK(INDIRECT("A6")), 0, INDIRECT(INDIRECT("A6")&amp;"!"&amp;'Технический лист'!I282&amp;'Технический лист'!L40))+IF(ISBLANK(INDIRECT("A7")), 0, INDIRECT(INDIRECT("A7")&amp;"!"&amp;'Технический лист'!I282&amp;'Технический лист'!L40))+IF(ISBLANK(INDIRECT("A8")), 0, INDIRECT(INDIRECT("A8")&amp;"!"&amp;'Технический лист'!I282&amp;'Технический лист'!L40))+IF(ISBLANK(INDIRECT("A9")), 0, INDIRECT(INDIRECT("A9")&amp;"!"&amp;'Технический лист'!I282&amp;'Технический лист'!L40))+IF(ISBLANK(INDIRECT("A10")), 0, INDIRECT(INDIRECT("A10")&amp;"!"&amp;'Технический лист'!I282&amp;'Технический лист'!L40))+IF(ISBLANK(INDIRECT("A11")), 0, INDIRECT(INDIRECT("A11")&amp;"!"&amp;'Технический лист'!I282&amp;'Технический лист'!L40))+IF(ISBLANK(INDIRECT("A12")), 0, INDIRECT(INDIRECT("A12")&amp;"!"&amp;'Технический лист'!I282&amp;'Технический лист'!L40))</f>
        <v>0</v>
      </c>
      <c r="J49" s="51">
        <f>IF(ISBLANK(INDIRECT("A3")), 0, INDIRECT(INDIRECT("A3")&amp;"!"&amp;'Технический лист'!J282&amp;'Технический лист'!M40))+IF(ISBLANK(INDIRECT("A4")), 0, INDIRECT(INDIRECT("A4")&amp;"!"&amp;'Технический лист'!J282&amp;'Технический лист'!M40))+IF(ISBLANK(INDIRECT("A5")), 0, INDIRECT(INDIRECT("A5")&amp;"!"&amp;'Технический лист'!J282&amp;'Технический лист'!M40))+IF(ISBLANK(INDIRECT("A6")), 0, INDIRECT(INDIRECT("A6")&amp;"!"&amp;'Технический лист'!J282&amp;'Технический лист'!M40))+IF(ISBLANK(INDIRECT("A7")), 0, INDIRECT(INDIRECT("A7")&amp;"!"&amp;'Технический лист'!J282&amp;'Технический лист'!M40))+IF(ISBLANK(INDIRECT("A8")), 0, INDIRECT(INDIRECT("A8")&amp;"!"&amp;'Технический лист'!J282&amp;'Технический лист'!M40))+IF(ISBLANK(INDIRECT("A9")), 0, INDIRECT(INDIRECT("A9")&amp;"!"&amp;'Технический лист'!J282&amp;'Технический лист'!M40))+IF(ISBLANK(INDIRECT("A10")), 0, INDIRECT(INDIRECT("A10")&amp;"!"&amp;'Технический лист'!J282&amp;'Технический лист'!M40))+IF(ISBLANK(INDIRECT("A11")), 0, INDIRECT(INDIRECT("A11")&amp;"!"&amp;'Технический лист'!J282&amp;'Технический лист'!M40))+IF(ISBLANK(INDIRECT("A12")), 0, INDIRECT(INDIRECT("A12")&amp;"!"&amp;'Технический лист'!J282&amp;'Технический лист'!M40))</f>
        <v>0</v>
      </c>
      <c r="K49" s="51">
        <f>IF(ISBLANK(INDIRECT("A3")), 0, INDIRECT(INDIRECT("A3")&amp;"!"&amp;'Технический лист'!K282&amp;'Технический лист'!N40))+IF(ISBLANK(INDIRECT("A4")), 0, INDIRECT(INDIRECT("A4")&amp;"!"&amp;'Технический лист'!K282&amp;'Технический лист'!N40))+IF(ISBLANK(INDIRECT("A5")), 0, INDIRECT(INDIRECT("A5")&amp;"!"&amp;'Технический лист'!K282&amp;'Технический лист'!N40))+IF(ISBLANK(INDIRECT("A6")), 0, INDIRECT(INDIRECT("A6")&amp;"!"&amp;'Технический лист'!K282&amp;'Технический лист'!N40))+IF(ISBLANK(INDIRECT("A7")), 0, INDIRECT(INDIRECT("A7")&amp;"!"&amp;'Технический лист'!K282&amp;'Технический лист'!N40))+IF(ISBLANK(INDIRECT("A8")), 0, INDIRECT(INDIRECT("A8")&amp;"!"&amp;'Технический лист'!K282&amp;'Технический лист'!N40))+IF(ISBLANK(INDIRECT("A9")), 0, INDIRECT(INDIRECT("A9")&amp;"!"&amp;'Технический лист'!K282&amp;'Технический лист'!N40))+IF(ISBLANK(INDIRECT("A10")), 0, INDIRECT(INDIRECT("A10")&amp;"!"&amp;'Технический лист'!K282&amp;'Технический лист'!N40))+IF(ISBLANK(INDIRECT("A11")), 0, INDIRECT(INDIRECT("A11")&amp;"!"&amp;'Технический лист'!K282&amp;'Технический лист'!N40))+IF(ISBLANK(INDIRECT("A12")), 0, INDIRECT(INDIRECT("A12")&amp;"!"&amp;'Технический лист'!K282&amp;'Технический лист'!N40))</f>
        <v>0</v>
      </c>
      <c r="L49" s="51">
        <f>IF(ISBLANK(INDIRECT("A3")), 0, INDIRECT(INDIRECT("A3")&amp;"!"&amp;'Технический лист'!L282&amp;'Технический лист'!O40))+IF(ISBLANK(INDIRECT("A4")), 0, INDIRECT(INDIRECT("A4")&amp;"!"&amp;'Технический лист'!L282&amp;'Технический лист'!O40))+IF(ISBLANK(INDIRECT("A5")), 0, INDIRECT(INDIRECT("A5")&amp;"!"&amp;'Технический лист'!L282&amp;'Технический лист'!O40))+IF(ISBLANK(INDIRECT("A6")), 0, INDIRECT(INDIRECT("A6")&amp;"!"&amp;'Технический лист'!L282&amp;'Технический лист'!O40))+IF(ISBLANK(INDIRECT("A7")), 0, INDIRECT(INDIRECT("A7")&amp;"!"&amp;'Технический лист'!L282&amp;'Технический лист'!O40))+IF(ISBLANK(INDIRECT("A8")), 0, INDIRECT(INDIRECT("A8")&amp;"!"&amp;'Технический лист'!L282&amp;'Технический лист'!O40))+IF(ISBLANK(INDIRECT("A9")), 0, INDIRECT(INDIRECT("A9")&amp;"!"&amp;'Технический лист'!L282&amp;'Технический лист'!O40))+IF(ISBLANK(INDIRECT("A10")), 0, INDIRECT(INDIRECT("A10")&amp;"!"&amp;'Технический лист'!L282&amp;'Технический лист'!O40))+IF(ISBLANK(INDIRECT("A11")), 0, INDIRECT(INDIRECT("A11")&amp;"!"&amp;'Технический лист'!L282&amp;'Технический лист'!O40))+IF(ISBLANK(INDIRECT("A12")), 0, INDIRECT(INDIRECT("A12")&amp;"!"&amp;'Технический лист'!L282&amp;'Технический лист'!O40))</f>
        <v>0</v>
      </c>
      <c r="M49" s="53">
        <f>IF(ISBLANK(INDIRECT("A3")), 0, INDIRECT(INDIRECT("A3")&amp;"!"&amp;'Технический лист'!M282&amp;'Технический лист'!P40))+IF(ISBLANK(INDIRECT("A4")), 0, INDIRECT(INDIRECT("A4")&amp;"!"&amp;'Технический лист'!M282&amp;'Технический лист'!P40))+IF(ISBLANK(INDIRECT("A5")), 0, INDIRECT(INDIRECT("A5")&amp;"!"&amp;'Технический лист'!M282&amp;'Технический лист'!P40))+IF(ISBLANK(INDIRECT("A6")), 0, INDIRECT(INDIRECT("A6")&amp;"!"&amp;'Технический лист'!M282&amp;'Технический лист'!P40))+IF(ISBLANK(INDIRECT("A7")), 0, INDIRECT(INDIRECT("A7")&amp;"!"&amp;'Технический лист'!M282&amp;'Технический лист'!P40))+IF(ISBLANK(INDIRECT("A8")), 0, INDIRECT(INDIRECT("A8")&amp;"!"&amp;'Технический лист'!M282&amp;'Технический лист'!P40))+IF(ISBLANK(INDIRECT("A9")), 0, INDIRECT(INDIRECT("A9")&amp;"!"&amp;'Технический лист'!M282&amp;'Технический лист'!P40))+IF(ISBLANK(INDIRECT("A10")), 0, INDIRECT(INDIRECT("A10")&amp;"!"&amp;'Технический лист'!M282&amp;'Технический лист'!P40))+IF(ISBLANK(INDIRECT("A11")), 0, INDIRECT(INDIRECT("A11")&amp;"!"&amp;'Технический лист'!M282&amp;'Технический лист'!P40))+IF(ISBLANK(INDIRECT("A12")), 0, INDIRECT(INDIRECT("A12")&amp;"!"&amp;'Технический лист'!M282&amp;'Технический лист'!P40))</f>
        <v>0</v>
      </c>
    </row>
    <row r="50" hidden="1">
      <c r="A50" s="66"/>
      <c r="B50" s="51">
        <f>IF(ISBLANK(INDIRECT("A3")), 0, INDIRECT(INDIRECT("A3")&amp;"!"&amp;'Технический лист'!B283&amp;'Технический лист'!E41))+IF(ISBLANK(INDIRECT("A4")), 0, INDIRECT(INDIRECT("A4")&amp;"!"&amp;'Технический лист'!B283&amp;'Технический лист'!E41))+IF(ISBLANK(INDIRECT("A5")), 0, INDIRECT(INDIRECT("A5")&amp;"!"&amp;'Технический лист'!B283&amp;'Технический лист'!E41))+IF(ISBLANK(INDIRECT("A6")), 0, INDIRECT(INDIRECT("A6")&amp;"!"&amp;'Технический лист'!B283&amp;'Технический лист'!E41))+IF(ISBLANK(INDIRECT("A7")), 0, INDIRECT(INDIRECT("A7")&amp;"!"&amp;'Технический лист'!B283&amp;'Технический лист'!E41))+IF(ISBLANK(INDIRECT("A8")), 0, INDIRECT(INDIRECT("A8")&amp;"!"&amp;'Технический лист'!B283&amp;'Технический лист'!E41))+IF(ISBLANK(INDIRECT("A9")), 0, INDIRECT(INDIRECT("A9")&amp;"!"&amp;'Технический лист'!B283&amp;'Технический лист'!E41))+IF(ISBLANK(INDIRECT("A10")), 0, INDIRECT(INDIRECT("A10")&amp;"!"&amp;'Технический лист'!B283&amp;'Технический лист'!E41))+IF(ISBLANK(INDIRECT("A11")), 0, INDIRECT(INDIRECT("A11")&amp;"!"&amp;'Технический лист'!B283&amp;'Технический лист'!E41))+IF(ISBLANK(INDIRECT("A12")), 0, INDIRECT(INDIRECT("A12")&amp;"!"&amp;'Технический лист'!B283&amp;'Технический лист'!E41))</f>
        <v>0</v>
      </c>
      <c r="C50" s="51">
        <f>IF(ISBLANK(INDIRECT("A3")), 0, INDIRECT(INDIRECT("A3")&amp;"!"&amp;'Технический лист'!C283&amp;'Технический лист'!F41))+IF(ISBLANK(INDIRECT("A4")), 0, INDIRECT(INDIRECT("A4")&amp;"!"&amp;'Технический лист'!C283&amp;'Технический лист'!F41))+IF(ISBLANK(INDIRECT("A5")), 0, INDIRECT(INDIRECT("A5")&amp;"!"&amp;'Технический лист'!C283&amp;'Технический лист'!F41))+IF(ISBLANK(INDIRECT("A6")), 0, INDIRECT(INDIRECT("A6")&amp;"!"&amp;'Технический лист'!C283&amp;'Технический лист'!F41))+IF(ISBLANK(INDIRECT("A7")), 0, INDIRECT(INDIRECT("A7")&amp;"!"&amp;'Технический лист'!C283&amp;'Технический лист'!F41))+IF(ISBLANK(INDIRECT("A8")), 0, INDIRECT(INDIRECT("A8")&amp;"!"&amp;'Технический лист'!C283&amp;'Технический лист'!F41))+IF(ISBLANK(INDIRECT("A9")), 0, INDIRECT(INDIRECT("A9")&amp;"!"&amp;'Технический лист'!C283&amp;'Технический лист'!F41))+IF(ISBLANK(INDIRECT("A10")), 0, INDIRECT(INDIRECT("A10")&amp;"!"&amp;'Технический лист'!C283&amp;'Технический лист'!F41))+IF(ISBLANK(INDIRECT("A11")), 0, INDIRECT(INDIRECT("A11")&amp;"!"&amp;'Технический лист'!C283&amp;'Технический лист'!F41))+IF(ISBLANK(INDIRECT("A12")), 0, INDIRECT(INDIRECT("A12")&amp;"!"&amp;'Технический лист'!C283&amp;'Технический лист'!F41))</f>
        <v>0</v>
      </c>
      <c r="D50" s="51">
        <f>IF(ISBLANK(INDIRECT("A3")), 0, INDIRECT(INDIRECT("A3")&amp;"!"&amp;'Технический лист'!D283&amp;'Технический лист'!G41))+IF(ISBLANK(INDIRECT("A4")), 0, INDIRECT(INDIRECT("A4")&amp;"!"&amp;'Технический лист'!D283&amp;'Технический лист'!G41))+IF(ISBLANK(INDIRECT("A5")), 0, INDIRECT(INDIRECT("A5")&amp;"!"&amp;'Технический лист'!D283&amp;'Технический лист'!G41))+IF(ISBLANK(INDIRECT("A6")), 0, INDIRECT(INDIRECT("A6")&amp;"!"&amp;'Технический лист'!D283&amp;'Технический лист'!G41))+IF(ISBLANK(INDIRECT("A7")), 0, INDIRECT(INDIRECT("A7")&amp;"!"&amp;'Технический лист'!D283&amp;'Технический лист'!G41))+IF(ISBLANK(INDIRECT("A8")), 0, INDIRECT(INDIRECT("A8")&amp;"!"&amp;'Технический лист'!D283&amp;'Технический лист'!G41))+IF(ISBLANK(INDIRECT("A9")), 0, INDIRECT(INDIRECT("A9")&amp;"!"&amp;'Технический лист'!D283&amp;'Технический лист'!G41))+IF(ISBLANK(INDIRECT("A10")), 0, INDIRECT(INDIRECT("A10")&amp;"!"&amp;'Технический лист'!D283&amp;'Технический лист'!G41))+IF(ISBLANK(INDIRECT("A11")), 0, INDIRECT(INDIRECT("A11")&amp;"!"&amp;'Технический лист'!D283&amp;'Технический лист'!G41))+IF(ISBLANK(INDIRECT("A12")), 0, INDIRECT(INDIRECT("A12")&amp;"!"&amp;'Технический лист'!D283&amp;'Технический лист'!G41))</f>
        <v>0</v>
      </c>
      <c r="E50" s="51">
        <f>IF(ISBLANK(INDIRECT("A3")), 0, INDIRECT(INDIRECT("A3")&amp;"!"&amp;'Технический лист'!E283&amp;'Технический лист'!H41))+IF(ISBLANK(INDIRECT("A4")), 0, INDIRECT(INDIRECT("A4")&amp;"!"&amp;'Технический лист'!E283&amp;'Технический лист'!H41))+IF(ISBLANK(INDIRECT("A5")), 0, INDIRECT(INDIRECT("A5")&amp;"!"&amp;'Технический лист'!E283&amp;'Технический лист'!H41))+IF(ISBLANK(INDIRECT("A6")), 0, INDIRECT(INDIRECT("A6")&amp;"!"&amp;'Технический лист'!E283&amp;'Технический лист'!H41))+IF(ISBLANK(INDIRECT("A7")), 0, INDIRECT(INDIRECT("A7")&amp;"!"&amp;'Технический лист'!E283&amp;'Технический лист'!H41))+IF(ISBLANK(INDIRECT("A8")), 0, INDIRECT(INDIRECT("A8")&amp;"!"&amp;'Технический лист'!E283&amp;'Технический лист'!H41))+IF(ISBLANK(INDIRECT("A9")), 0, INDIRECT(INDIRECT("A9")&amp;"!"&amp;'Технический лист'!E283&amp;'Технический лист'!H41))+IF(ISBLANK(INDIRECT("A10")), 0, INDIRECT(INDIRECT("A10")&amp;"!"&amp;'Технический лист'!E283&amp;'Технический лист'!H41))+IF(ISBLANK(INDIRECT("A11")), 0, INDIRECT(INDIRECT("A11")&amp;"!"&amp;'Технический лист'!E283&amp;'Технический лист'!H41))+IF(ISBLANK(INDIRECT("A12")), 0, INDIRECT(INDIRECT("A12")&amp;"!"&amp;'Технический лист'!E283&amp;'Технический лист'!H41))</f>
        <v>0</v>
      </c>
      <c r="F50" s="51">
        <f>IF(ISBLANK(INDIRECT("A3")), 0, INDIRECT(INDIRECT("A3")&amp;"!"&amp;'Технический лист'!F283&amp;'Технический лист'!I41))+IF(ISBLANK(INDIRECT("A4")), 0, INDIRECT(INDIRECT("A4")&amp;"!"&amp;'Технический лист'!F283&amp;'Технический лист'!I41))+IF(ISBLANK(INDIRECT("A5")), 0, INDIRECT(INDIRECT("A5")&amp;"!"&amp;'Технический лист'!F283&amp;'Технический лист'!I41))+IF(ISBLANK(INDIRECT("A6")), 0, INDIRECT(INDIRECT("A6")&amp;"!"&amp;'Технический лист'!F283&amp;'Технический лист'!I41))+IF(ISBLANK(INDIRECT("A7")), 0, INDIRECT(INDIRECT("A7")&amp;"!"&amp;'Технический лист'!F283&amp;'Технический лист'!I41))+IF(ISBLANK(INDIRECT("A8")), 0, INDIRECT(INDIRECT("A8")&amp;"!"&amp;'Технический лист'!F283&amp;'Технический лист'!I41))+IF(ISBLANK(INDIRECT("A9")), 0, INDIRECT(INDIRECT("A9")&amp;"!"&amp;'Технический лист'!F283&amp;'Технический лист'!I41))+IF(ISBLANK(INDIRECT("A10")), 0, INDIRECT(INDIRECT("A10")&amp;"!"&amp;'Технический лист'!F283&amp;'Технический лист'!I41))+IF(ISBLANK(INDIRECT("A11")), 0, INDIRECT(INDIRECT("A11")&amp;"!"&amp;'Технический лист'!F283&amp;'Технический лист'!I41))+IF(ISBLANK(INDIRECT("A12")), 0, INDIRECT(INDIRECT("A12")&amp;"!"&amp;'Технический лист'!F283&amp;'Технический лист'!I41))</f>
        <v>0</v>
      </c>
      <c r="G50" s="51">
        <f>IF(ISBLANK(INDIRECT("A3")), 0, INDIRECT(INDIRECT("A3")&amp;"!"&amp;'Технический лист'!G283&amp;'Технический лист'!J41))+IF(ISBLANK(INDIRECT("A4")), 0, INDIRECT(INDIRECT("A4")&amp;"!"&amp;'Технический лист'!G283&amp;'Технический лист'!J41))+IF(ISBLANK(INDIRECT("A5")), 0, INDIRECT(INDIRECT("A5")&amp;"!"&amp;'Технический лист'!G283&amp;'Технический лист'!J41))+IF(ISBLANK(INDIRECT("A6")), 0, INDIRECT(INDIRECT("A6")&amp;"!"&amp;'Технический лист'!G283&amp;'Технический лист'!J41))+IF(ISBLANK(INDIRECT("A7")), 0, INDIRECT(INDIRECT("A7")&amp;"!"&amp;'Технический лист'!G283&amp;'Технический лист'!J41))+IF(ISBLANK(INDIRECT("A8")), 0, INDIRECT(INDIRECT("A8")&amp;"!"&amp;'Технический лист'!G283&amp;'Технический лист'!J41))+IF(ISBLANK(INDIRECT("A9")), 0, INDIRECT(INDIRECT("A9")&amp;"!"&amp;'Технический лист'!G283&amp;'Технический лист'!J41))+IF(ISBLANK(INDIRECT("A10")), 0, INDIRECT(INDIRECT("A10")&amp;"!"&amp;'Технический лист'!G283&amp;'Технический лист'!J41))+IF(ISBLANK(INDIRECT("A11")), 0, INDIRECT(INDIRECT("A11")&amp;"!"&amp;'Технический лист'!G283&amp;'Технический лист'!J41))+IF(ISBLANK(INDIRECT("A12")), 0, INDIRECT(INDIRECT("A12")&amp;"!"&amp;'Технический лист'!G283&amp;'Технический лист'!J41))</f>
        <v>0</v>
      </c>
      <c r="H50" s="51">
        <f>IF(ISBLANK(INDIRECT("A3")), 0, INDIRECT(INDIRECT("A3")&amp;"!"&amp;'Технический лист'!H283&amp;'Технический лист'!K41))+IF(ISBLANK(INDIRECT("A4")), 0, INDIRECT(INDIRECT("A4")&amp;"!"&amp;'Технический лист'!H283&amp;'Технический лист'!K41))+IF(ISBLANK(INDIRECT("A5")), 0, INDIRECT(INDIRECT("A5")&amp;"!"&amp;'Технический лист'!H283&amp;'Технический лист'!K41))+IF(ISBLANK(INDIRECT("A6")), 0, INDIRECT(INDIRECT("A6")&amp;"!"&amp;'Технический лист'!H283&amp;'Технический лист'!K41))+IF(ISBLANK(INDIRECT("A7")), 0, INDIRECT(INDIRECT("A7")&amp;"!"&amp;'Технический лист'!H283&amp;'Технический лист'!K41))+IF(ISBLANK(INDIRECT("A8")), 0, INDIRECT(INDIRECT("A8")&amp;"!"&amp;'Технический лист'!H283&amp;'Технический лист'!K41))+IF(ISBLANK(INDIRECT("A9")), 0, INDIRECT(INDIRECT("A9")&amp;"!"&amp;'Технический лист'!H283&amp;'Технический лист'!K41))+IF(ISBLANK(INDIRECT("A10")), 0, INDIRECT(INDIRECT("A10")&amp;"!"&amp;'Технический лист'!H283&amp;'Технический лист'!K41))+IF(ISBLANK(INDIRECT("A11")), 0, INDIRECT(INDIRECT("A11")&amp;"!"&amp;'Технический лист'!H283&amp;'Технический лист'!K41))+IF(ISBLANK(INDIRECT("A12")), 0, INDIRECT(INDIRECT("A12")&amp;"!"&amp;'Технический лист'!H283&amp;'Технический лист'!K41))</f>
        <v>0</v>
      </c>
      <c r="I50" s="51">
        <f>IF(ISBLANK(INDIRECT("A3")), 0, INDIRECT(INDIRECT("A3")&amp;"!"&amp;'Технический лист'!I283&amp;'Технический лист'!L41))+IF(ISBLANK(INDIRECT("A4")), 0, INDIRECT(INDIRECT("A4")&amp;"!"&amp;'Технический лист'!I283&amp;'Технический лист'!L41))+IF(ISBLANK(INDIRECT("A5")), 0, INDIRECT(INDIRECT("A5")&amp;"!"&amp;'Технический лист'!I283&amp;'Технический лист'!L41))+IF(ISBLANK(INDIRECT("A6")), 0, INDIRECT(INDIRECT("A6")&amp;"!"&amp;'Технический лист'!I283&amp;'Технический лист'!L41))+IF(ISBLANK(INDIRECT("A7")), 0, INDIRECT(INDIRECT("A7")&amp;"!"&amp;'Технический лист'!I283&amp;'Технический лист'!L41))+IF(ISBLANK(INDIRECT("A8")), 0, INDIRECT(INDIRECT("A8")&amp;"!"&amp;'Технический лист'!I283&amp;'Технический лист'!L41))+IF(ISBLANK(INDIRECT("A9")), 0, INDIRECT(INDIRECT("A9")&amp;"!"&amp;'Технический лист'!I283&amp;'Технический лист'!L41))+IF(ISBLANK(INDIRECT("A10")), 0, INDIRECT(INDIRECT("A10")&amp;"!"&amp;'Технический лист'!I283&amp;'Технический лист'!L41))+IF(ISBLANK(INDIRECT("A11")), 0, INDIRECT(INDIRECT("A11")&amp;"!"&amp;'Технический лист'!I283&amp;'Технический лист'!L41))+IF(ISBLANK(INDIRECT("A12")), 0, INDIRECT(INDIRECT("A12")&amp;"!"&amp;'Технический лист'!I283&amp;'Технический лист'!L41))</f>
        <v>0</v>
      </c>
      <c r="J50" s="51">
        <f>IF(ISBLANK(INDIRECT("A3")), 0, INDIRECT(INDIRECT("A3")&amp;"!"&amp;'Технический лист'!J283&amp;'Технический лист'!M41))+IF(ISBLANK(INDIRECT("A4")), 0, INDIRECT(INDIRECT("A4")&amp;"!"&amp;'Технический лист'!J283&amp;'Технический лист'!M41))+IF(ISBLANK(INDIRECT("A5")), 0, INDIRECT(INDIRECT("A5")&amp;"!"&amp;'Технический лист'!J283&amp;'Технический лист'!M41))+IF(ISBLANK(INDIRECT("A6")), 0, INDIRECT(INDIRECT("A6")&amp;"!"&amp;'Технический лист'!J283&amp;'Технический лист'!M41))+IF(ISBLANK(INDIRECT("A7")), 0, INDIRECT(INDIRECT("A7")&amp;"!"&amp;'Технический лист'!J283&amp;'Технический лист'!M41))+IF(ISBLANK(INDIRECT("A8")), 0, INDIRECT(INDIRECT("A8")&amp;"!"&amp;'Технический лист'!J283&amp;'Технический лист'!M41))+IF(ISBLANK(INDIRECT("A9")), 0, INDIRECT(INDIRECT("A9")&amp;"!"&amp;'Технический лист'!J283&amp;'Технический лист'!M41))+IF(ISBLANK(INDIRECT("A10")), 0, INDIRECT(INDIRECT("A10")&amp;"!"&amp;'Технический лист'!J283&amp;'Технический лист'!M41))+IF(ISBLANK(INDIRECT("A11")), 0, INDIRECT(INDIRECT("A11")&amp;"!"&amp;'Технический лист'!J283&amp;'Технический лист'!M41))+IF(ISBLANK(INDIRECT("A12")), 0, INDIRECT(INDIRECT("A12")&amp;"!"&amp;'Технический лист'!J283&amp;'Технический лист'!M41))</f>
        <v>0</v>
      </c>
      <c r="K50" s="51">
        <f>IF(ISBLANK(INDIRECT("A3")), 0, INDIRECT(INDIRECT("A3")&amp;"!"&amp;'Технический лист'!K283&amp;'Технический лист'!N41))+IF(ISBLANK(INDIRECT("A4")), 0, INDIRECT(INDIRECT("A4")&amp;"!"&amp;'Технический лист'!K283&amp;'Технический лист'!N41))+IF(ISBLANK(INDIRECT("A5")), 0, INDIRECT(INDIRECT("A5")&amp;"!"&amp;'Технический лист'!K283&amp;'Технический лист'!N41))+IF(ISBLANK(INDIRECT("A6")), 0, INDIRECT(INDIRECT("A6")&amp;"!"&amp;'Технический лист'!K283&amp;'Технический лист'!N41))+IF(ISBLANK(INDIRECT("A7")), 0, INDIRECT(INDIRECT("A7")&amp;"!"&amp;'Технический лист'!K283&amp;'Технический лист'!N41))+IF(ISBLANK(INDIRECT("A8")), 0, INDIRECT(INDIRECT("A8")&amp;"!"&amp;'Технический лист'!K283&amp;'Технический лист'!N41))+IF(ISBLANK(INDIRECT("A9")), 0, INDIRECT(INDIRECT("A9")&amp;"!"&amp;'Технический лист'!K283&amp;'Технический лист'!N41))+IF(ISBLANK(INDIRECT("A10")), 0, INDIRECT(INDIRECT("A10")&amp;"!"&amp;'Технический лист'!K283&amp;'Технический лист'!N41))+IF(ISBLANK(INDIRECT("A11")), 0, INDIRECT(INDIRECT("A11")&amp;"!"&amp;'Технический лист'!K283&amp;'Технический лист'!N41))+IF(ISBLANK(INDIRECT("A12")), 0, INDIRECT(INDIRECT("A12")&amp;"!"&amp;'Технический лист'!K283&amp;'Технический лист'!N41))</f>
        <v>0</v>
      </c>
      <c r="L50" s="51">
        <f>IF(ISBLANK(INDIRECT("A3")), 0, INDIRECT(INDIRECT("A3")&amp;"!"&amp;'Технический лист'!L283&amp;'Технический лист'!O41))+IF(ISBLANK(INDIRECT("A4")), 0, INDIRECT(INDIRECT("A4")&amp;"!"&amp;'Технический лист'!L283&amp;'Технический лист'!O41))+IF(ISBLANK(INDIRECT("A5")), 0, INDIRECT(INDIRECT("A5")&amp;"!"&amp;'Технический лист'!L283&amp;'Технический лист'!O41))+IF(ISBLANK(INDIRECT("A6")), 0, INDIRECT(INDIRECT("A6")&amp;"!"&amp;'Технический лист'!L283&amp;'Технический лист'!O41))+IF(ISBLANK(INDIRECT("A7")), 0, INDIRECT(INDIRECT("A7")&amp;"!"&amp;'Технический лист'!L283&amp;'Технический лист'!O41))+IF(ISBLANK(INDIRECT("A8")), 0, INDIRECT(INDIRECT("A8")&amp;"!"&amp;'Технический лист'!L283&amp;'Технический лист'!O41))+IF(ISBLANK(INDIRECT("A9")), 0, INDIRECT(INDIRECT("A9")&amp;"!"&amp;'Технический лист'!L283&amp;'Технический лист'!O41))+IF(ISBLANK(INDIRECT("A10")), 0, INDIRECT(INDIRECT("A10")&amp;"!"&amp;'Технический лист'!L283&amp;'Технический лист'!O41))+IF(ISBLANK(INDIRECT("A11")), 0, INDIRECT(INDIRECT("A11")&amp;"!"&amp;'Технический лист'!L283&amp;'Технический лист'!O41))+IF(ISBLANK(INDIRECT("A12")), 0, INDIRECT(INDIRECT("A12")&amp;"!"&amp;'Технический лист'!L283&amp;'Технический лист'!O41))</f>
        <v>0</v>
      </c>
      <c r="M50" s="53">
        <f>IF(ISBLANK(INDIRECT("A3")), 0, INDIRECT(INDIRECT("A3")&amp;"!"&amp;'Технический лист'!M283&amp;'Технический лист'!P41))+IF(ISBLANK(INDIRECT("A4")), 0, INDIRECT(INDIRECT("A4")&amp;"!"&amp;'Технический лист'!M283&amp;'Технический лист'!P41))+IF(ISBLANK(INDIRECT("A5")), 0, INDIRECT(INDIRECT("A5")&amp;"!"&amp;'Технический лист'!M283&amp;'Технический лист'!P41))+IF(ISBLANK(INDIRECT("A6")), 0, INDIRECT(INDIRECT("A6")&amp;"!"&amp;'Технический лист'!M283&amp;'Технический лист'!P41))+IF(ISBLANK(INDIRECT("A7")), 0, INDIRECT(INDIRECT("A7")&amp;"!"&amp;'Технический лист'!M283&amp;'Технический лист'!P41))+IF(ISBLANK(INDIRECT("A8")), 0, INDIRECT(INDIRECT("A8")&amp;"!"&amp;'Технический лист'!M283&amp;'Технический лист'!P41))+IF(ISBLANK(INDIRECT("A9")), 0, INDIRECT(INDIRECT("A9")&amp;"!"&amp;'Технический лист'!M283&amp;'Технический лист'!P41))+IF(ISBLANK(INDIRECT("A10")), 0, INDIRECT(INDIRECT("A10")&amp;"!"&amp;'Технический лист'!M283&amp;'Технический лист'!P41))+IF(ISBLANK(INDIRECT("A11")), 0, INDIRECT(INDIRECT("A11")&amp;"!"&amp;'Технический лист'!M283&amp;'Технический лист'!P41))+IF(ISBLANK(INDIRECT("A12")), 0, INDIRECT(INDIRECT("A12")&amp;"!"&amp;'Технический лист'!M283&amp;'Технический лист'!P41))</f>
        <v>0</v>
      </c>
    </row>
    <row r="51" hidden="1">
      <c r="A51" s="66"/>
      <c r="B51" s="51">
        <f>IF(ISBLANK(INDIRECT("A3")), 0, INDIRECT(INDIRECT("A3")&amp;"!"&amp;'Технический лист'!B284&amp;'Технический лист'!E42))+IF(ISBLANK(INDIRECT("A4")), 0, INDIRECT(INDIRECT("A4")&amp;"!"&amp;'Технический лист'!B284&amp;'Технический лист'!E42))+IF(ISBLANK(INDIRECT("A5")), 0, INDIRECT(INDIRECT("A5")&amp;"!"&amp;'Технический лист'!B284&amp;'Технический лист'!E42))+IF(ISBLANK(INDIRECT("A6")), 0, INDIRECT(INDIRECT("A6")&amp;"!"&amp;'Технический лист'!B284&amp;'Технический лист'!E42))+IF(ISBLANK(INDIRECT("A7")), 0, INDIRECT(INDIRECT("A7")&amp;"!"&amp;'Технический лист'!B284&amp;'Технический лист'!E42))+IF(ISBLANK(INDIRECT("A8")), 0, INDIRECT(INDIRECT("A8")&amp;"!"&amp;'Технический лист'!B284&amp;'Технический лист'!E42))+IF(ISBLANK(INDIRECT("A9")), 0, INDIRECT(INDIRECT("A9")&amp;"!"&amp;'Технический лист'!B284&amp;'Технический лист'!E42))+IF(ISBLANK(INDIRECT("A10")), 0, INDIRECT(INDIRECT("A10")&amp;"!"&amp;'Технический лист'!B284&amp;'Технический лист'!E42))+IF(ISBLANK(INDIRECT("A11")), 0, INDIRECT(INDIRECT("A11")&amp;"!"&amp;'Технический лист'!B284&amp;'Технический лист'!E42))+IF(ISBLANK(INDIRECT("A12")), 0, INDIRECT(INDIRECT("A12")&amp;"!"&amp;'Технический лист'!B284&amp;'Технический лист'!E42))</f>
        <v>0</v>
      </c>
      <c r="C51" s="51">
        <f>IF(ISBLANK(INDIRECT("A3")), 0, INDIRECT(INDIRECT("A3")&amp;"!"&amp;'Технический лист'!C284&amp;'Технический лист'!F42))+IF(ISBLANK(INDIRECT("A4")), 0, INDIRECT(INDIRECT("A4")&amp;"!"&amp;'Технический лист'!C284&amp;'Технический лист'!F42))+IF(ISBLANK(INDIRECT("A5")), 0, INDIRECT(INDIRECT("A5")&amp;"!"&amp;'Технический лист'!C284&amp;'Технический лист'!F42))+IF(ISBLANK(INDIRECT("A6")), 0, INDIRECT(INDIRECT("A6")&amp;"!"&amp;'Технический лист'!C284&amp;'Технический лист'!F42))+IF(ISBLANK(INDIRECT("A7")), 0, INDIRECT(INDIRECT("A7")&amp;"!"&amp;'Технический лист'!C284&amp;'Технический лист'!F42))+IF(ISBLANK(INDIRECT("A8")), 0, INDIRECT(INDIRECT("A8")&amp;"!"&amp;'Технический лист'!C284&amp;'Технический лист'!F42))+IF(ISBLANK(INDIRECT("A9")), 0, INDIRECT(INDIRECT("A9")&amp;"!"&amp;'Технический лист'!C284&amp;'Технический лист'!F42))+IF(ISBLANK(INDIRECT("A10")), 0, INDIRECT(INDIRECT("A10")&amp;"!"&amp;'Технический лист'!C284&amp;'Технический лист'!F42))+IF(ISBLANK(INDIRECT("A11")), 0, INDIRECT(INDIRECT("A11")&amp;"!"&amp;'Технический лист'!C284&amp;'Технический лист'!F42))+IF(ISBLANK(INDIRECT("A12")), 0, INDIRECT(INDIRECT("A12")&amp;"!"&amp;'Технический лист'!C284&amp;'Технический лист'!F42))</f>
        <v>0</v>
      </c>
      <c r="D51" s="51">
        <f>IF(ISBLANK(INDIRECT("A3")), 0, INDIRECT(INDIRECT("A3")&amp;"!"&amp;'Технический лист'!D284&amp;'Технический лист'!G42))+IF(ISBLANK(INDIRECT("A4")), 0, INDIRECT(INDIRECT("A4")&amp;"!"&amp;'Технический лист'!D284&amp;'Технический лист'!G42))+IF(ISBLANK(INDIRECT("A5")), 0, INDIRECT(INDIRECT("A5")&amp;"!"&amp;'Технический лист'!D284&amp;'Технический лист'!G42))+IF(ISBLANK(INDIRECT("A6")), 0, INDIRECT(INDIRECT("A6")&amp;"!"&amp;'Технический лист'!D284&amp;'Технический лист'!G42))+IF(ISBLANK(INDIRECT("A7")), 0, INDIRECT(INDIRECT("A7")&amp;"!"&amp;'Технический лист'!D284&amp;'Технический лист'!G42))+IF(ISBLANK(INDIRECT("A8")), 0, INDIRECT(INDIRECT("A8")&amp;"!"&amp;'Технический лист'!D284&amp;'Технический лист'!G42))+IF(ISBLANK(INDIRECT("A9")), 0, INDIRECT(INDIRECT("A9")&amp;"!"&amp;'Технический лист'!D284&amp;'Технический лист'!G42))+IF(ISBLANK(INDIRECT("A10")), 0, INDIRECT(INDIRECT("A10")&amp;"!"&amp;'Технический лист'!D284&amp;'Технический лист'!G42))+IF(ISBLANK(INDIRECT("A11")), 0, INDIRECT(INDIRECT("A11")&amp;"!"&amp;'Технический лист'!D284&amp;'Технический лист'!G42))+IF(ISBLANK(INDIRECT("A12")), 0, INDIRECT(INDIRECT("A12")&amp;"!"&amp;'Технический лист'!D284&amp;'Технический лист'!G42))</f>
        <v>0</v>
      </c>
      <c r="E51" s="51">
        <f>IF(ISBLANK(INDIRECT("A3")), 0, INDIRECT(INDIRECT("A3")&amp;"!"&amp;'Технический лист'!E284&amp;'Технический лист'!H42))+IF(ISBLANK(INDIRECT("A4")), 0, INDIRECT(INDIRECT("A4")&amp;"!"&amp;'Технический лист'!E284&amp;'Технический лист'!H42))+IF(ISBLANK(INDIRECT("A5")), 0, INDIRECT(INDIRECT("A5")&amp;"!"&amp;'Технический лист'!E284&amp;'Технический лист'!H42))+IF(ISBLANK(INDIRECT("A6")), 0, INDIRECT(INDIRECT("A6")&amp;"!"&amp;'Технический лист'!E284&amp;'Технический лист'!H42))+IF(ISBLANK(INDIRECT("A7")), 0, INDIRECT(INDIRECT("A7")&amp;"!"&amp;'Технический лист'!E284&amp;'Технический лист'!H42))+IF(ISBLANK(INDIRECT("A8")), 0, INDIRECT(INDIRECT("A8")&amp;"!"&amp;'Технический лист'!E284&amp;'Технический лист'!H42))+IF(ISBLANK(INDIRECT("A9")), 0, INDIRECT(INDIRECT("A9")&amp;"!"&amp;'Технический лист'!E284&amp;'Технический лист'!H42))+IF(ISBLANK(INDIRECT("A10")), 0, INDIRECT(INDIRECT("A10")&amp;"!"&amp;'Технический лист'!E284&amp;'Технический лист'!H42))+IF(ISBLANK(INDIRECT("A11")), 0, INDIRECT(INDIRECT("A11")&amp;"!"&amp;'Технический лист'!E284&amp;'Технический лист'!H42))+IF(ISBLANK(INDIRECT("A12")), 0, INDIRECT(INDIRECT("A12")&amp;"!"&amp;'Технический лист'!E284&amp;'Технический лист'!H42))</f>
        <v>0</v>
      </c>
      <c r="F51" s="51">
        <f>IF(ISBLANK(INDIRECT("A3")), 0, INDIRECT(INDIRECT("A3")&amp;"!"&amp;'Технический лист'!F284&amp;'Технический лист'!I42))+IF(ISBLANK(INDIRECT("A4")), 0, INDIRECT(INDIRECT("A4")&amp;"!"&amp;'Технический лист'!F284&amp;'Технический лист'!I42))+IF(ISBLANK(INDIRECT("A5")), 0, INDIRECT(INDIRECT("A5")&amp;"!"&amp;'Технический лист'!F284&amp;'Технический лист'!I42))+IF(ISBLANK(INDIRECT("A6")), 0, INDIRECT(INDIRECT("A6")&amp;"!"&amp;'Технический лист'!F284&amp;'Технический лист'!I42))+IF(ISBLANK(INDIRECT("A7")), 0, INDIRECT(INDIRECT("A7")&amp;"!"&amp;'Технический лист'!F284&amp;'Технический лист'!I42))+IF(ISBLANK(INDIRECT("A8")), 0, INDIRECT(INDIRECT("A8")&amp;"!"&amp;'Технический лист'!F284&amp;'Технический лист'!I42))+IF(ISBLANK(INDIRECT("A9")), 0, INDIRECT(INDIRECT("A9")&amp;"!"&amp;'Технический лист'!F284&amp;'Технический лист'!I42))+IF(ISBLANK(INDIRECT("A10")), 0, INDIRECT(INDIRECT("A10")&amp;"!"&amp;'Технический лист'!F284&amp;'Технический лист'!I42))+IF(ISBLANK(INDIRECT("A11")), 0, INDIRECT(INDIRECT("A11")&amp;"!"&amp;'Технический лист'!F284&amp;'Технический лист'!I42))+IF(ISBLANK(INDIRECT("A12")), 0, INDIRECT(INDIRECT("A12")&amp;"!"&amp;'Технический лист'!F284&amp;'Технический лист'!I42))</f>
        <v>0</v>
      </c>
      <c r="G51" s="51">
        <f>IF(ISBLANK(INDIRECT("A3")), 0, INDIRECT(INDIRECT("A3")&amp;"!"&amp;'Технический лист'!G284&amp;'Технический лист'!J42))+IF(ISBLANK(INDIRECT("A4")), 0, INDIRECT(INDIRECT("A4")&amp;"!"&amp;'Технический лист'!G284&amp;'Технический лист'!J42))+IF(ISBLANK(INDIRECT("A5")), 0, INDIRECT(INDIRECT("A5")&amp;"!"&amp;'Технический лист'!G284&amp;'Технический лист'!J42))+IF(ISBLANK(INDIRECT("A6")), 0, INDIRECT(INDIRECT("A6")&amp;"!"&amp;'Технический лист'!G284&amp;'Технический лист'!J42))+IF(ISBLANK(INDIRECT("A7")), 0, INDIRECT(INDIRECT("A7")&amp;"!"&amp;'Технический лист'!G284&amp;'Технический лист'!J42))+IF(ISBLANK(INDIRECT("A8")), 0, INDIRECT(INDIRECT("A8")&amp;"!"&amp;'Технический лист'!G284&amp;'Технический лист'!J42))+IF(ISBLANK(INDIRECT("A9")), 0, INDIRECT(INDIRECT("A9")&amp;"!"&amp;'Технический лист'!G284&amp;'Технический лист'!J42))+IF(ISBLANK(INDIRECT("A10")), 0, INDIRECT(INDIRECT("A10")&amp;"!"&amp;'Технический лист'!G284&amp;'Технический лист'!J42))+IF(ISBLANK(INDIRECT("A11")), 0, INDIRECT(INDIRECT("A11")&amp;"!"&amp;'Технический лист'!G284&amp;'Технический лист'!J42))+IF(ISBLANK(INDIRECT("A12")), 0, INDIRECT(INDIRECT("A12")&amp;"!"&amp;'Технический лист'!G284&amp;'Технический лист'!J42))</f>
        <v>0</v>
      </c>
      <c r="H51" s="51">
        <f>IF(ISBLANK(INDIRECT("A3")), 0, INDIRECT(INDIRECT("A3")&amp;"!"&amp;'Технический лист'!H284&amp;'Технический лист'!K42))+IF(ISBLANK(INDIRECT("A4")), 0, INDIRECT(INDIRECT("A4")&amp;"!"&amp;'Технический лист'!H284&amp;'Технический лист'!K42))+IF(ISBLANK(INDIRECT("A5")), 0, INDIRECT(INDIRECT("A5")&amp;"!"&amp;'Технический лист'!H284&amp;'Технический лист'!K42))+IF(ISBLANK(INDIRECT("A6")), 0, INDIRECT(INDIRECT("A6")&amp;"!"&amp;'Технический лист'!H284&amp;'Технический лист'!K42))+IF(ISBLANK(INDIRECT("A7")), 0, INDIRECT(INDIRECT("A7")&amp;"!"&amp;'Технический лист'!H284&amp;'Технический лист'!K42))+IF(ISBLANK(INDIRECT("A8")), 0, INDIRECT(INDIRECT("A8")&amp;"!"&amp;'Технический лист'!H284&amp;'Технический лист'!K42))+IF(ISBLANK(INDIRECT("A9")), 0, INDIRECT(INDIRECT("A9")&amp;"!"&amp;'Технический лист'!H284&amp;'Технический лист'!K42))+IF(ISBLANK(INDIRECT("A10")), 0, INDIRECT(INDIRECT("A10")&amp;"!"&amp;'Технический лист'!H284&amp;'Технический лист'!K42))+IF(ISBLANK(INDIRECT("A11")), 0, INDIRECT(INDIRECT("A11")&amp;"!"&amp;'Технический лист'!H284&amp;'Технический лист'!K42))+IF(ISBLANK(INDIRECT("A12")), 0, INDIRECT(INDIRECT("A12")&amp;"!"&amp;'Технический лист'!H284&amp;'Технический лист'!K42))</f>
        <v>0</v>
      </c>
      <c r="I51" s="51">
        <f>IF(ISBLANK(INDIRECT("A3")), 0, INDIRECT(INDIRECT("A3")&amp;"!"&amp;'Технический лист'!I284&amp;'Технический лист'!L42))+IF(ISBLANK(INDIRECT("A4")), 0, INDIRECT(INDIRECT("A4")&amp;"!"&amp;'Технический лист'!I284&amp;'Технический лист'!L42))+IF(ISBLANK(INDIRECT("A5")), 0, INDIRECT(INDIRECT("A5")&amp;"!"&amp;'Технический лист'!I284&amp;'Технический лист'!L42))+IF(ISBLANK(INDIRECT("A6")), 0, INDIRECT(INDIRECT("A6")&amp;"!"&amp;'Технический лист'!I284&amp;'Технический лист'!L42))+IF(ISBLANK(INDIRECT("A7")), 0, INDIRECT(INDIRECT("A7")&amp;"!"&amp;'Технический лист'!I284&amp;'Технический лист'!L42))+IF(ISBLANK(INDIRECT("A8")), 0, INDIRECT(INDIRECT("A8")&amp;"!"&amp;'Технический лист'!I284&amp;'Технический лист'!L42))+IF(ISBLANK(INDIRECT("A9")), 0, INDIRECT(INDIRECT("A9")&amp;"!"&amp;'Технический лист'!I284&amp;'Технический лист'!L42))+IF(ISBLANK(INDIRECT("A10")), 0, INDIRECT(INDIRECT("A10")&amp;"!"&amp;'Технический лист'!I284&amp;'Технический лист'!L42))+IF(ISBLANK(INDIRECT("A11")), 0, INDIRECT(INDIRECT("A11")&amp;"!"&amp;'Технический лист'!I284&amp;'Технический лист'!L42))+IF(ISBLANK(INDIRECT("A12")), 0, INDIRECT(INDIRECT("A12")&amp;"!"&amp;'Технический лист'!I284&amp;'Технический лист'!L42))</f>
        <v>0</v>
      </c>
      <c r="J51" s="51">
        <f>IF(ISBLANK(INDIRECT("A3")), 0, INDIRECT(INDIRECT("A3")&amp;"!"&amp;'Технический лист'!J284&amp;'Технический лист'!M42))+IF(ISBLANK(INDIRECT("A4")), 0, INDIRECT(INDIRECT("A4")&amp;"!"&amp;'Технический лист'!J284&amp;'Технический лист'!M42))+IF(ISBLANK(INDIRECT("A5")), 0, INDIRECT(INDIRECT("A5")&amp;"!"&amp;'Технический лист'!J284&amp;'Технический лист'!M42))+IF(ISBLANK(INDIRECT("A6")), 0, INDIRECT(INDIRECT("A6")&amp;"!"&amp;'Технический лист'!J284&amp;'Технический лист'!M42))+IF(ISBLANK(INDIRECT("A7")), 0, INDIRECT(INDIRECT("A7")&amp;"!"&amp;'Технический лист'!J284&amp;'Технический лист'!M42))+IF(ISBLANK(INDIRECT("A8")), 0, INDIRECT(INDIRECT("A8")&amp;"!"&amp;'Технический лист'!J284&amp;'Технический лист'!M42))+IF(ISBLANK(INDIRECT("A9")), 0, INDIRECT(INDIRECT("A9")&amp;"!"&amp;'Технический лист'!J284&amp;'Технический лист'!M42))+IF(ISBLANK(INDIRECT("A10")), 0, INDIRECT(INDIRECT("A10")&amp;"!"&amp;'Технический лист'!J284&amp;'Технический лист'!M42))+IF(ISBLANK(INDIRECT("A11")), 0, INDIRECT(INDIRECT("A11")&amp;"!"&amp;'Технический лист'!J284&amp;'Технический лист'!M42))+IF(ISBLANK(INDIRECT("A12")), 0, INDIRECT(INDIRECT("A12")&amp;"!"&amp;'Технический лист'!J284&amp;'Технический лист'!M42))</f>
        <v>0</v>
      </c>
      <c r="K51" s="51">
        <f>IF(ISBLANK(INDIRECT("A3")), 0, INDIRECT(INDIRECT("A3")&amp;"!"&amp;'Технический лист'!K284&amp;'Технический лист'!N42))+IF(ISBLANK(INDIRECT("A4")), 0, INDIRECT(INDIRECT("A4")&amp;"!"&amp;'Технический лист'!K284&amp;'Технический лист'!N42))+IF(ISBLANK(INDIRECT("A5")), 0, INDIRECT(INDIRECT("A5")&amp;"!"&amp;'Технический лист'!K284&amp;'Технический лист'!N42))+IF(ISBLANK(INDIRECT("A6")), 0, INDIRECT(INDIRECT("A6")&amp;"!"&amp;'Технический лист'!K284&amp;'Технический лист'!N42))+IF(ISBLANK(INDIRECT("A7")), 0, INDIRECT(INDIRECT("A7")&amp;"!"&amp;'Технический лист'!K284&amp;'Технический лист'!N42))+IF(ISBLANK(INDIRECT("A8")), 0, INDIRECT(INDIRECT("A8")&amp;"!"&amp;'Технический лист'!K284&amp;'Технический лист'!N42))+IF(ISBLANK(INDIRECT("A9")), 0, INDIRECT(INDIRECT("A9")&amp;"!"&amp;'Технический лист'!K284&amp;'Технический лист'!N42))+IF(ISBLANK(INDIRECT("A10")), 0, INDIRECT(INDIRECT("A10")&amp;"!"&amp;'Технический лист'!K284&amp;'Технический лист'!N42))+IF(ISBLANK(INDIRECT("A11")), 0, INDIRECT(INDIRECT("A11")&amp;"!"&amp;'Технический лист'!K284&amp;'Технический лист'!N42))+IF(ISBLANK(INDIRECT("A12")), 0, INDIRECT(INDIRECT("A12")&amp;"!"&amp;'Технический лист'!K284&amp;'Технический лист'!N42))</f>
        <v>0</v>
      </c>
      <c r="L51" s="51">
        <f>IF(ISBLANK(INDIRECT("A3")), 0, INDIRECT(INDIRECT("A3")&amp;"!"&amp;'Технический лист'!L284&amp;'Технический лист'!O42))+IF(ISBLANK(INDIRECT("A4")), 0, INDIRECT(INDIRECT("A4")&amp;"!"&amp;'Технический лист'!L284&amp;'Технический лист'!O42))+IF(ISBLANK(INDIRECT("A5")), 0, INDIRECT(INDIRECT("A5")&amp;"!"&amp;'Технический лист'!L284&amp;'Технический лист'!O42))+IF(ISBLANK(INDIRECT("A6")), 0, INDIRECT(INDIRECT("A6")&amp;"!"&amp;'Технический лист'!L284&amp;'Технический лист'!O42))+IF(ISBLANK(INDIRECT("A7")), 0, INDIRECT(INDIRECT("A7")&amp;"!"&amp;'Технический лист'!L284&amp;'Технический лист'!O42))+IF(ISBLANK(INDIRECT("A8")), 0, INDIRECT(INDIRECT("A8")&amp;"!"&amp;'Технический лист'!L284&amp;'Технический лист'!O42))+IF(ISBLANK(INDIRECT("A9")), 0, INDIRECT(INDIRECT("A9")&amp;"!"&amp;'Технический лист'!L284&amp;'Технический лист'!O42))+IF(ISBLANK(INDIRECT("A10")), 0, INDIRECT(INDIRECT("A10")&amp;"!"&amp;'Технический лист'!L284&amp;'Технический лист'!O42))+IF(ISBLANK(INDIRECT("A11")), 0, INDIRECT(INDIRECT("A11")&amp;"!"&amp;'Технический лист'!L284&amp;'Технический лист'!O42))+IF(ISBLANK(INDIRECT("A12")), 0, INDIRECT(INDIRECT("A12")&amp;"!"&amp;'Технический лист'!L284&amp;'Технический лист'!O42))</f>
        <v>0</v>
      </c>
      <c r="M51" s="53">
        <f>IF(ISBLANK(INDIRECT("A3")), 0, INDIRECT(INDIRECT("A3")&amp;"!"&amp;'Технический лист'!M284&amp;'Технический лист'!P42))+IF(ISBLANK(INDIRECT("A4")), 0, INDIRECT(INDIRECT("A4")&amp;"!"&amp;'Технический лист'!M284&amp;'Технический лист'!P42))+IF(ISBLANK(INDIRECT("A5")), 0, INDIRECT(INDIRECT("A5")&amp;"!"&amp;'Технический лист'!M284&amp;'Технический лист'!P42))+IF(ISBLANK(INDIRECT("A6")), 0, INDIRECT(INDIRECT("A6")&amp;"!"&amp;'Технический лист'!M284&amp;'Технический лист'!P42))+IF(ISBLANK(INDIRECT("A7")), 0, INDIRECT(INDIRECT("A7")&amp;"!"&amp;'Технический лист'!M284&amp;'Технический лист'!P42))+IF(ISBLANK(INDIRECT("A8")), 0, INDIRECT(INDIRECT("A8")&amp;"!"&amp;'Технический лист'!M284&amp;'Технический лист'!P42))+IF(ISBLANK(INDIRECT("A9")), 0, INDIRECT(INDIRECT("A9")&amp;"!"&amp;'Технический лист'!M284&amp;'Технический лист'!P42))+IF(ISBLANK(INDIRECT("A10")), 0, INDIRECT(INDIRECT("A10")&amp;"!"&amp;'Технический лист'!M284&amp;'Технический лист'!P42))+IF(ISBLANK(INDIRECT("A11")), 0, INDIRECT(INDIRECT("A11")&amp;"!"&amp;'Технический лист'!M284&amp;'Технический лист'!P42))+IF(ISBLANK(INDIRECT("A12")), 0, INDIRECT(INDIRECT("A12")&amp;"!"&amp;'Технический лист'!M284&amp;'Технический лист'!P42))</f>
        <v>0</v>
      </c>
    </row>
    <row r="52" hidden="1">
      <c r="A52" s="66"/>
      <c r="B52" s="51">
        <f>IF(ISBLANK(INDIRECT("A3")), 0, INDIRECT(INDIRECT("A3")&amp;"!"&amp;'Технический лист'!B285&amp;'Технический лист'!E43))+IF(ISBLANK(INDIRECT("A4")), 0, INDIRECT(INDIRECT("A4")&amp;"!"&amp;'Технический лист'!B285&amp;'Технический лист'!E43))+IF(ISBLANK(INDIRECT("A5")), 0, INDIRECT(INDIRECT("A5")&amp;"!"&amp;'Технический лист'!B285&amp;'Технический лист'!E43))+IF(ISBLANK(INDIRECT("A6")), 0, INDIRECT(INDIRECT("A6")&amp;"!"&amp;'Технический лист'!B285&amp;'Технический лист'!E43))+IF(ISBLANK(INDIRECT("A7")), 0, INDIRECT(INDIRECT("A7")&amp;"!"&amp;'Технический лист'!B285&amp;'Технический лист'!E43))+IF(ISBLANK(INDIRECT("A8")), 0, INDIRECT(INDIRECT("A8")&amp;"!"&amp;'Технический лист'!B285&amp;'Технический лист'!E43))+IF(ISBLANK(INDIRECT("A9")), 0, INDIRECT(INDIRECT("A9")&amp;"!"&amp;'Технический лист'!B285&amp;'Технический лист'!E43))+IF(ISBLANK(INDIRECT("A10")), 0, INDIRECT(INDIRECT("A10")&amp;"!"&amp;'Технический лист'!B285&amp;'Технический лист'!E43))+IF(ISBLANK(INDIRECT("A11")), 0, INDIRECT(INDIRECT("A11")&amp;"!"&amp;'Технический лист'!B285&amp;'Технический лист'!E43))+IF(ISBLANK(INDIRECT("A12")), 0, INDIRECT(INDIRECT("A12")&amp;"!"&amp;'Технический лист'!B285&amp;'Технический лист'!E43))</f>
        <v>0</v>
      </c>
      <c r="C52" s="51">
        <f>IF(ISBLANK(INDIRECT("A3")), 0, INDIRECT(INDIRECT("A3")&amp;"!"&amp;'Технический лист'!C285&amp;'Технический лист'!F43))+IF(ISBLANK(INDIRECT("A4")), 0, INDIRECT(INDIRECT("A4")&amp;"!"&amp;'Технический лист'!C285&amp;'Технический лист'!F43))+IF(ISBLANK(INDIRECT("A5")), 0, INDIRECT(INDIRECT("A5")&amp;"!"&amp;'Технический лист'!C285&amp;'Технический лист'!F43))+IF(ISBLANK(INDIRECT("A6")), 0, INDIRECT(INDIRECT("A6")&amp;"!"&amp;'Технический лист'!C285&amp;'Технический лист'!F43))+IF(ISBLANK(INDIRECT("A7")), 0, INDIRECT(INDIRECT("A7")&amp;"!"&amp;'Технический лист'!C285&amp;'Технический лист'!F43))+IF(ISBLANK(INDIRECT("A8")), 0, INDIRECT(INDIRECT("A8")&amp;"!"&amp;'Технический лист'!C285&amp;'Технический лист'!F43))+IF(ISBLANK(INDIRECT("A9")), 0, INDIRECT(INDIRECT("A9")&amp;"!"&amp;'Технический лист'!C285&amp;'Технический лист'!F43))+IF(ISBLANK(INDIRECT("A10")), 0, INDIRECT(INDIRECT("A10")&amp;"!"&amp;'Технический лист'!C285&amp;'Технический лист'!F43))+IF(ISBLANK(INDIRECT("A11")), 0, INDIRECT(INDIRECT("A11")&amp;"!"&amp;'Технический лист'!C285&amp;'Технический лист'!F43))+IF(ISBLANK(INDIRECT("A12")), 0, INDIRECT(INDIRECT("A12")&amp;"!"&amp;'Технический лист'!C285&amp;'Технический лист'!F43))</f>
        <v>0</v>
      </c>
      <c r="D52" s="51">
        <f>IF(ISBLANK(INDIRECT("A3")), 0, INDIRECT(INDIRECT("A3")&amp;"!"&amp;'Технический лист'!D285&amp;'Технический лист'!G43))+IF(ISBLANK(INDIRECT("A4")), 0, INDIRECT(INDIRECT("A4")&amp;"!"&amp;'Технический лист'!D285&amp;'Технический лист'!G43))+IF(ISBLANK(INDIRECT("A5")), 0, INDIRECT(INDIRECT("A5")&amp;"!"&amp;'Технический лист'!D285&amp;'Технический лист'!G43))+IF(ISBLANK(INDIRECT("A6")), 0, INDIRECT(INDIRECT("A6")&amp;"!"&amp;'Технический лист'!D285&amp;'Технический лист'!G43))+IF(ISBLANK(INDIRECT("A7")), 0, INDIRECT(INDIRECT("A7")&amp;"!"&amp;'Технический лист'!D285&amp;'Технический лист'!G43))+IF(ISBLANK(INDIRECT("A8")), 0, INDIRECT(INDIRECT("A8")&amp;"!"&amp;'Технический лист'!D285&amp;'Технический лист'!G43))+IF(ISBLANK(INDIRECT("A9")), 0, INDIRECT(INDIRECT("A9")&amp;"!"&amp;'Технический лист'!D285&amp;'Технический лист'!G43))+IF(ISBLANK(INDIRECT("A10")), 0, INDIRECT(INDIRECT("A10")&amp;"!"&amp;'Технический лист'!D285&amp;'Технический лист'!G43))+IF(ISBLANK(INDIRECT("A11")), 0, INDIRECT(INDIRECT("A11")&amp;"!"&amp;'Технический лист'!D285&amp;'Технический лист'!G43))+IF(ISBLANK(INDIRECT("A12")), 0, INDIRECT(INDIRECT("A12")&amp;"!"&amp;'Технический лист'!D285&amp;'Технический лист'!G43))</f>
        <v>0</v>
      </c>
      <c r="E52" s="51">
        <f>IF(ISBLANK(INDIRECT("A3")), 0, INDIRECT(INDIRECT("A3")&amp;"!"&amp;'Технический лист'!E285&amp;'Технический лист'!H43))+IF(ISBLANK(INDIRECT("A4")), 0, INDIRECT(INDIRECT("A4")&amp;"!"&amp;'Технический лист'!E285&amp;'Технический лист'!H43))+IF(ISBLANK(INDIRECT("A5")), 0, INDIRECT(INDIRECT("A5")&amp;"!"&amp;'Технический лист'!E285&amp;'Технический лист'!H43))+IF(ISBLANK(INDIRECT("A6")), 0, INDIRECT(INDIRECT("A6")&amp;"!"&amp;'Технический лист'!E285&amp;'Технический лист'!H43))+IF(ISBLANK(INDIRECT("A7")), 0, INDIRECT(INDIRECT("A7")&amp;"!"&amp;'Технический лист'!E285&amp;'Технический лист'!H43))+IF(ISBLANK(INDIRECT("A8")), 0, INDIRECT(INDIRECT("A8")&amp;"!"&amp;'Технический лист'!E285&amp;'Технический лист'!H43))+IF(ISBLANK(INDIRECT("A9")), 0, INDIRECT(INDIRECT("A9")&amp;"!"&amp;'Технический лист'!E285&amp;'Технический лист'!H43))+IF(ISBLANK(INDIRECT("A10")), 0, INDIRECT(INDIRECT("A10")&amp;"!"&amp;'Технический лист'!E285&amp;'Технический лист'!H43))+IF(ISBLANK(INDIRECT("A11")), 0, INDIRECT(INDIRECT("A11")&amp;"!"&amp;'Технический лист'!E285&amp;'Технический лист'!H43))+IF(ISBLANK(INDIRECT("A12")), 0, INDIRECT(INDIRECT("A12")&amp;"!"&amp;'Технический лист'!E285&amp;'Технический лист'!H43))</f>
        <v>0</v>
      </c>
      <c r="F52" s="51">
        <f>IF(ISBLANK(INDIRECT("A3")), 0, INDIRECT(INDIRECT("A3")&amp;"!"&amp;'Технический лист'!F285&amp;'Технический лист'!I43))+IF(ISBLANK(INDIRECT("A4")), 0, INDIRECT(INDIRECT("A4")&amp;"!"&amp;'Технический лист'!F285&amp;'Технический лист'!I43))+IF(ISBLANK(INDIRECT("A5")), 0, INDIRECT(INDIRECT("A5")&amp;"!"&amp;'Технический лист'!F285&amp;'Технический лист'!I43))+IF(ISBLANK(INDIRECT("A6")), 0, INDIRECT(INDIRECT("A6")&amp;"!"&amp;'Технический лист'!F285&amp;'Технический лист'!I43))+IF(ISBLANK(INDIRECT("A7")), 0, INDIRECT(INDIRECT("A7")&amp;"!"&amp;'Технический лист'!F285&amp;'Технический лист'!I43))+IF(ISBLANK(INDIRECT("A8")), 0, INDIRECT(INDIRECT("A8")&amp;"!"&amp;'Технический лист'!F285&amp;'Технический лист'!I43))+IF(ISBLANK(INDIRECT("A9")), 0, INDIRECT(INDIRECT("A9")&amp;"!"&amp;'Технический лист'!F285&amp;'Технический лист'!I43))+IF(ISBLANK(INDIRECT("A10")), 0, INDIRECT(INDIRECT("A10")&amp;"!"&amp;'Технический лист'!F285&amp;'Технический лист'!I43))+IF(ISBLANK(INDIRECT("A11")), 0, INDIRECT(INDIRECT("A11")&amp;"!"&amp;'Технический лист'!F285&amp;'Технический лист'!I43))+IF(ISBLANK(INDIRECT("A12")), 0, INDIRECT(INDIRECT("A12")&amp;"!"&amp;'Технический лист'!F285&amp;'Технический лист'!I43))</f>
        <v>0</v>
      </c>
      <c r="G52" s="51">
        <f>IF(ISBLANK(INDIRECT("A3")), 0, INDIRECT(INDIRECT("A3")&amp;"!"&amp;'Технический лист'!G285&amp;'Технический лист'!J43))+IF(ISBLANK(INDIRECT("A4")), 0, INDIRECT(INDIRECT("A4")&amp;"!"&amp;'Технический лист'!G285&amp;'Технический лист'!J43))+IF(ISBLANK(INDIRECT("A5")), 0, INDIRECT(INDIRECT("A5")&amp;"!"&amp;'Технический лист'!G285&amp;'Технический лист'!J43))+IF(ISBLANK(INDIRECT("A6")), 0, INDIRECT(INDIRECT("A6")&amp;"!"&amp;'Технический лист'!G285&amp;'Технический лист'!J43))+IF(ISBLANK(INDIRECT("A7")), 0, INDIRECT(INDIRECT("A7")&amp;"!"&amp;'Технический лист'!G285&amp;'Технический лист'!J43))+IF(ISBLANK(INDIRECT("A8")), 0, INDIRECT(INDIRECT("A8")&amp;"!"&amp;'Технический лист'!G285&amp;'Технический лист'!J43))+IF(ISBLANK(INDIRECT("A9")), 0, INDIRECT(INDIRECT("A9")&amp;"!"&amp;'Технический лист'!G285&amp;'Технический лист'!J43))+IF(ISBLANK(INDIRECT("A10")), 0, INDIRECT(INDIRECT("A10")&amp;"!"&amp;'Технический лист'!G285&amp;'Технический лист'!J43))+IF(ISBLANK(INDIRECT("A11")), 0, INDIRECT(INDIRECT("A11")&amp;"!"&amp;'Технический лист'!G285&amp;'Технический лист'!J43))+IF(ISBLANK(INDIRECT("A12")), 0, INDIRECT(INDIRECT("A12")&amp;"!"&amp;'Технический лист'!G285&amp;'Технический лист'!J43))</f>
        <v>0</v>
      </c>
      <c r="H52" s="51">
        <f>IF(ISBLANK(INDIRECT("A3")), 0, INDIRECT(INDIRECT("A3")&amp;"!"&amp;'Технический лист'!H285&amp;'Технический лист'!K43))+IF(ISBLANK(INDIRECT("A4")), 0, INDIRECT(INDIRECT("A4")&amp;"!"&amp;'Технический лист'!H285&amp;'Технический лист'!K43))+IF(ISBLANK(INDIRECT("A5")), 0, INDIRECT(INDIRECT("A5")&amp;"!"&amp;'Технический лист'!H285&amp;'Технический лист'!K43))+IF(ISBLANK(INDIRECT("A6")), 0, INDIRECT(INDIRECT("A6")&amp;"!"&amp;'Технический лист'!H285&amp;'Технический лист'!K43))+IF(ISBLANK(INDIRECT("A7")), 0, INDIRECT(INDIRECT("A7")&amp;"!"&amp;'Технический лист'!H285&amp;'Технический лист'!K43))+IF(ISBLANK(INDIRECT("A8")), 0, INDIRECT(INDIRECT("A8")&amp;"!"&amp;'Технический лист'!H285&amp;'Технический лист'!K43))+IF(ISBLANK(INDIRECT("A9")), 0, INDIRECT(INDIRECT("A9")&amp;"!"&amp;'Технический лист'!H285&amp;'Технический лист'!K43))+IF(ISBLANK(INDIRECT("A10")), 0, INDIRECT(INDIRECT("A10")&amp;"!"&amp;'Технический лист'!H285&amp;'Технический лист'!K43))+IF(ISBLANK(INDIRECT("A11")), 0, INDIRECT(INDIRECT("A11")&amp;"!"&amp;'Технический лист'!H285&amp;'Технический лист'!K43))+IF(ISBLANK(INDIRECT("A12")), 0, INDIRECT(INDIRECT("A12")&amp;"!"&amp;'Технический лист'!H285&amp;'Технический лист'!K43))</f>
        <v>0</v>
      </c>
      <c r="I52" s="51">
        <f>IF(ISBLANK(INDIRECT("A3")), 0, INDIRECT(INDIRECT("A3")&amp;"!"&amp;'Технический лист'!I285&amp;'Технический лист'!L43))+IF(ISBLANK(INDIRECT("A4")), 0, INDIRECT(INDIRECT("A4")&amp;"!"&amp;'Технический лист'!I285&amp;'Технический лист'!L43))+IF(ISBLANK(INDIRECT("A5")), 0, INDIRECT(INDIRECT("A5")&amp;"!"&amp;'Технический лист'!I285&amp;'Технический лист'!L43))+IF(ISBLANK(INDIRECT("A6")), 0, INDIRECT(INDIRECT("A6")&amp;"!"&amp;'Технический лист'!I285&amp;'Технический лист'!L43))+IF(ISBLANK(INDIRECT("A7")), 0, INDIRECT(INDIRECT("A7")&amp;"!"&amp;'Технический лист'!I285&amp;'Технический лист'!L43))+IF(ISBLANK(INDIRECT("A8")), 0, INDIRECT(INDIRECT("A8")&amp;"!"&amp;'Технический лист'!I285&amp;'Технический лист'!L43))+IF(ISBLANK(INDIRECT("A9")), 0, INDIRECT(INDIRECT("A9")&amp;"!"&amp;'Технический лист'!I285&amp;'Технический лист'!L43))+IF(ISBLANK(INDIRECT("A10")), 0, INDIRECT(INDIRECT("A10")&amp;"!"&amp;'Технический лист'!I285&amp;'Технический лист'!L43))+IF(ISBLANK(INDIRECT("A11")), 0, INDIRECT(INDIRECT("A11")&amp;"!"&amp;'Технический лист'!I285&amp;'Технический лист'!L43))+IF(ISBLANK(INDIRECT("A12")), 0, INDIRECT(INDIRECT("A12")&amp;"!"&amp;'Технический лист'!I285&amp;'Технический лист'!L43))</f>
        <v>0</v>
      </c>
      <c r="J52" s="51">
        <f>IF(ISBLANK(INDIRECT("A3")), 0, INDIRECT(INDIRECT("A3")&amp;"!"&amp;'Технический лист'!J285&amp;'Технический лист'!M43))+IF(ISBLANK(INDIRECT("A4")), 0, INDIRECT(INDIRECT("A4")&amp;"!"&amp;'Технический лист'!J285&amp;'Технический лист'!M43))+IF(ISBLANK(INDIRECT("A5")), 0, INDIRECT(INDIRECT("A5")&amp;"!"&amp;'Технический лист'!J285&amp;'Технический лист'!M43))+IF(ISBLANK(INDIRECT("A6")), 0, INDIRECT(INDIRECT("A6")&amp;"!"&amp;'Технический лист'!J285&amp;'Технический лист'!M43))+IF(ISBLANK(INDIRECT("A7")), 0, INDIRECT(INDIRECT("A7")&amp;"!"&amp;'Технический лист'!J285&amp;'Технический лист'!M43))+IF(ISBLANK(INDIRECT("A8")), 0, INDIRECT(INDIRECT("A8")&amp;"!"&amp;'Технический лист'!J285&amp;'Технический лист'!M43))+IF(ISBLANK(INDIRECT("A9")), 0, INDIRECT(INDIRECT("A9")&amp;"!"&amp;'Технический лист'!J285&amp;'Технический лист'!M43))+IF(ISBLANK(INDIRECT("A10")), 0, INDIRECT(INDIRECT("A10")&amp;"!"&amp;'Технический лист'!J285&amp;'Технический лист'!M43))+IF(ISBLANK(INDIRECT("A11")), 0, INDIRECT(INDIRECT("A11")&amp;"!"&amp;'Технический лист'!J285&amp;'Технический лист'!M43))+IF(ISBLANK(INDIRECT("A12")), 0, INDIRECT(INDIRECT("A12")&amp;"!"&amp;'Технический лист'!J285&amp;'Технический лист'!M43))</f>
        <v>0</v>
      </c>
      <c r="K52" s="51">
        <f>IF(ISBLANK(INDIRECT("A3")), 0, INDIRECT(INDIRECT("A3")&amp;"!"&amp;'Технический лист'!K285&amp;'Технический лист'!N43))+IF(ISBLANK(INDIRECT("A4")), 0, INDIRECT(INDIRECT("A4")&amp;"!"&amp;'Технический лист'!K285&amp;'Технический лист'!N43))+IF(ISBLANK(INDIRECT("A5")), 0, INDIRECT(INDIRECT("A5")&amp;"!"&amp;'Технический лист'!K285&amp;'Технический лист'!N43))+IF(ISBLANK(INDIRECT("A6")), 0, INDIRECT(INDIRECT("A6")&amp;"!"&amp;'Технический лист'!K285&amp;'Технический лист'!N43))+IF(ISBLANK(INDIRECT("A7")), 0, INDIRECT(INDIRECT("A7")&amp;"!"&amp;'Технический лист'!K285&amp;'Технический лист'!N43))+IF(ISBLANK(INDIRECT("A8")), 0, INDIRECT(INDIRECT("A8")&amp;"!"&amp;'Технический лист'!K285&amp;'Технический лист'!N43))+IF(ISBLANK(INDIRECT("A9")), 0, INDIRECT(INDIRECT("A9")&amp;"!"&amp;'Технический лист'!K285&amp;'Технический лист'!N43))+IF(ISBLANK(INDIRECT("A10")), 0, INDIRECT(INDIRECT("A10")&amp;"!"&amp;'Технический лист'!K285&amp;'Технический лист'!N43))+IF(ISBLANK(INDIRECT("A11")), 0, INDIRECT(INDIRECT("A11")&amp;"!"&amp;'Технический лист'!K285&amp;'Технический лист'!N43))+IF(ISBLANK(INDIRECT("A12")), 0, INDIRECT(INDIRECT("A12")&amp;"!"&amp;'Технический лист'!K285&amp;'Технический лист'!N43))</f>
        <v>0</v>
      </c>
      <c r="L52" s="51">
        <f>IF(ISBLANK(INDIRECT("A3")), 0, INDIRECT(INDIRECT("A3")&amp;"!"&amp;'Технический лист'!L285&amp;'Технический лист'!O43))+IF(ISBLANK(INDIRECT("A4")), 0, INDIRECT(INDIRECT("A4")&amp;"!"&amp;'Технический лист'!L285&amp;'Технический лист'!O43))+IF(ISBLANK(INDIRECT("A5")), 0, INDIRECT(INDIRECT("A5")&amp;"!"&amp;'Технический лист'!L285&amp;'Технический лист'!O43))+IF(ISBLANK(INDIRECT("A6")), 0, INDIRECT(INDIRECT("A6")&amp;"!"&amp;'Технический лист'!L285&amp;'Технический лист'!O43))+IF(ISBLANK(INDIRECT("A7")), 0, INDIRECT(INDIRECT("A7")&amp;"!"&amp;'Технический лист'!L285&amp;'Технический лист'!O43))+IF(ISBLANK(INDIRECT("A8")), 0, INDIRECT(INDIRECT("A8")&amp;"!"&amp;'Технический лист'!L285&amp;'Технический лист'!O43))+IF(ISBLANK(INDIRECT("A9")), 0, INDIRECT(INDIRECT("A9")&amp;"!"&amp;'Технический лист'!L285&amp;'Технический лист'!O43))+IF(ISBLANK(INDIRECT("A10")), 0, INDIRECT(INDIRECT("A10")&amp;"!"&amp;'Технический лист'!L285&amp;'Технический лист'!O43))+IF(ISBLANK(INDIRECT("A11")), 0, INDIRECT(INDIRECT("A11")&amp;"!"&amp;'Технический лист'!L285&amp;'Технический лист'!O43))+IF(ISBLANK(INDIRECT("A12")), 0, INDIRECT(INDIRECT("A12")&amp;"!"&amp;'Технический лист'!L285&amp;'Технический лист'!O43))</f>
        <v>0</v>
      </c>
      <c r="M52" s="53">
        <f>IF(ISBLANK(INDIRECT("A3")), 0, INDIRECT(INDIRECT("A3")&amp;"!"&amp;'Технический лист'!M285&amp;'Технический лист'!P43))+IF(ISBLANK(INDIRECT("A4")), 0, INDIRECT(INDIRECT("A4")&amp;"!"&amp;'Технический лист'!M285&amp;'Технический лист'!P43))+IF(ISBLANK(INDIRECT("A5")), 0, INDIRECT(INDIRECT("A5")&amp;"!"&amp;'Технический лист'!M285&amp;'Технический лист'!P43))+IF(ISBLANK(INDIRECT("A6")), 0, INDIRECT(INDIRECT("A6")&amp;"!"&amp;'Технический лист'!M285&amp;'Технический лист'!P43))+IF(ISBLANK(INDIRECT("A7")), 0, INDIRECT(INDIRECT("A7")&amp;"!"&amp;'Технический лист'!M285&amp;'Технический лист'!P43))+IF(ISBLANK(INDIRECT("A8")), 0, INDIRECT(INDIRECT("A8")&amp;"!"&amp;'Технический лист'!M285&amp;'Технический лист'!P43))+IF(ISBLANK(INDIRECT("A9")), 0, INDIRECT(INDIRECT("A9")&amp;"!"&amp;'Технический лист'!M285&amp;'Технический лист'!P43))+IF(ISBLANK(INDIRECT("A10")), 0, INDIRECT(INDIRECT("A10")&amp;"!"&amp;'Технический лист'!M285&amp;'Технический лист'!P43))+IF(ISBLANK(INDIRECT("A11")), 0, INDIRECT(INDIRECT("A11")&amp;"!"&amp;'Технический лист'!M285&amp;'Технический лист'!P43))+IF(ISBLANK(INDIRECT("A12")), 0, INDIRECT(INDIRECT("A12")&amp;"!"&amp;'Технический лист'!M285&amp;'Технический лист'!P43))</f>
        <v>0</v>
      </c>
    </row>
    <row r="53" hidden="1">
      <c r="A53" s="66"/>
      <c r="B53" s="51">
        <f>IF(ISBLANK(INDIRECT("A3")), 0, INDIRECT(INDIRECT("A3")&amp;"!"&amp;'Технический лист'!B286&amp;'Технический лист'!E44))+IF(ISBLANK(INDIRECT("A4")), 0, INDIRECT(INDIRECT("A4")&amp;"!"&amp;'Технический лист'!B286&amp;'Технический лист'!E44))+IF(ISBLANK(INDIRECT("A5")), 0, INDIRECT(INDIRECT("A5")&amp;"!"&amp;'Технический лист'!B286&amp;'Технический лист'!E44))+IF(ISBLANK(INDIRECT("A6")), 0, INDIRECT(INDIRECT("A6")&amp;"!"&amp;'Технический лист'!B286&amp;'Технический лист'!E44))+IF(ISBLANK(INDIRECT("A7")), 0, INDIRECT(INDIRECT("A7")&amp;"!"&amp;'Технический лист'!B286&amp;'Технический лист'!E44))+IF(ISBLANK(INDIRECT("A8")), 0, INDIRECT(INDIRECT("A8")&amp;"!"&amp;'Технический лист'!B286&amp;'Технический лист'!E44))+IF(ISBLANK(INDIRECT("A9")), 0, INDIRECT(INDIRECT("A9")&amp;"!"&amp;'Технический лист'!B286&amp;'Технический лист'!E44))+IF(ISBLANK(INDIRECT("A10")), 0, INDIRECT(INDIRECT("A10")&amp;"!"&amp;'Технический лист'!B286&amp;'Технический лист'!E44))+IF(ISBLANK(INDIRECT("A11")), 0, INDIRECT(INDIRECT("A11")&amp;"!"&amp;'Технический лист'!B286&amp;'Технический лист'!E44))+IF(ISBLANK(INDIRECT("A12")), 0, INDIRECT(INDIRECT("A12")&amp;"!"&amp;'Технический лист'!B286&amp;'Технический лист'!E44))</f>
        <v>0</v>
      </c>
      <c r="C53" s="51">
        <f>IF(ISBLANK(INDIRECT("A3")), 0, INDIRECT(INDIRECT("A3")&amp;"!"&amp;'Технический лист'!C286&amp;'Технический лист'!F44))+IF(ISBLANK(INDIRECT("A4")), 0, INDIRECT(INDIRECT("A4")&amp;"!"&amp;'Технический лист'!C286&amp;'Технический лист'!F44))+IF(ISBLANK(INDIRECT("A5")), 0, INDIRECT(INDIRECT("A5")&amp;"!"&amp;'Технический лист'!C286&amp;'Технический лист'!F44))+IF(ISBLANK(INDIRECT("A6")), 0, INDIRECT(INDIRECT("A6")&amp;"!"&amp;'Технический лист'!C286&amp;'Технический лист'!F44))+IF(ISBLANK(INDIRECT("A7")), 0, INDIRECT(INDIRECT("A7")&amp;"!"&amp;'Технический лист'!C286&amp;'Технический лист'!F44))+IF(ISBLANK(INDIRECT("A8")), 0, INDIRECT(INDIRECT("A8")&amp;"!"&amp;'Технический лист'!C286&amp;'Технический лист'!F44))+IF(ISBLANK(INDIRECT("A9")), 0, INDIRECT(INDIRECT("A9")&amp;"!"&amp;'Технический лист'!C286&amp;'Технический лист'!F44))+IF(ISBLANK(INDIRECT("A10")), 0, INDIRECT(INDIRECT("A10")&amp;"!"&amp;'Технический лист'!C286&amp;'Технический лист'!F44))+IF(ISBLANK(INDIRECT("A11")), 0, INDIRECT(INDIRECT("A11")&amp;"!"&amp;'Технический лист'!C286&amp;'Технический лист'!F44))+IF(ISBLANK(INDIRECT("A12")), 0, INDIRECT(INDIRECT("A12")&amp;"!"&amp;'Технический лист'!C286&amp;'Технический лист'!F44))</f>
        <v>0</v>
      </c>
      <c r="D53" s="51">
        <f>IF(ISBLANK(INDIRECT("A3")), 0, INDIRECT(INDIRECT("A3")&amp;"!"&amp;'Технический лист'!D286&amp;'Технический лист'!G44))+IF(ISBLANK(INDIRECT("A4")), 0, INDIRECT(INDIRECT("A4")&amp;"!"&amp;'Технический лист'!D286&amp;'Технический лист'!G44))+IF(ISBLANK(INDIRECT("A5")), 0, INDIRECT(INDIRECT("A5")&amp;"!"&amp;'Технический лист'!D286&amp;'Технический лист'!G44))+IF(ISBLANK(INDIRECT("A6")), 0, INDIRECT(INDIRECT("A6")&amp;"!"&amp;'Технический лист'!D286&amp;'Технический лист'!G44))+IF(ISBLANK(INDIRECT("A7")), 0, INDIRECT(INDIRECT("A7")&amp;"!"&amp;'Технический лист'!D286&amp;'Технический лист'!G44))+IF(ISBLANK(INDIRECT("A8")), 0, INDIRECT(INDIRECT("A8")&amp;"!"&amp;'Технический лист'!D286&amp;'Технический лист'!G44))+IF(ISBLANK(INDIRECT("A9")), 0, INDIRECT(INDIRECT("A9")&amp;"!"&amp;'Технический лист'!D286&amp;'Технический лист'!G44))+IF(ISBLANK(INDIRECT("A10")), 0, INDIRECT(INDIRECT("A10")&amp;"!"&amp;'Технический лист'!D286&amp;'Технический лист'!G44))+IF(ISBLANK(INDIRECT("A11")), 0, INDIRECT(INDIRECT("A11")&amp;"!"&amp;'Технический лист'!D286&amp;'Технический лист'!G44))+IF(ISBLANK(INDIRECT("A12")), 0, INDIRECT(INDIRECT("A12")&amp;"!"&amp;'Технический лист'!D286&amp;'Технический лист'!G44))</f>
        <v>0</v>
      </c>
      <c r="E53" s="51">
        <f>IF(ISBLANK(INDIRECT("A3")), 0, INDIRECT(INDIRECT("A3")&amp;"!"&amp;'Технический лист'!E286&amp;'Технический лист'!H44))+IF(ISBLANK(INDIRECT("A4")), 0, INDIRECT(INDIRECT("A4")&amp;"!"&amp;'Технический лист'!E286&amp;'Технический лист'!H44))+IF(ISBLANK(INDIRECT("A5")), 0, INDIRECT(INDIRECT("A5")&amp;"!"&amp;'Технический лист'!E286&amp;'Технический лист'!H44))+IF(ISBLANK(INDIRECT("A6")), 0, INDIRECT(INDIRECT("A6")&amp;"!"&amp;'Технический лист'!E286&amp;'Технический лист'!H44))+IF(ISBLANK(INDIRECT("A7")), 0, INDIRECT(INDIRECT("A7")&amp;"!"&amp;'Технический лист'!E286&amp;'Технический лист'!H44))+IF(ISBLANK(INDIRECT("A8")), 0, INDIRECT(INDIRECT("A8")&amp;"!"&amp;'Технический лист'!E286&amp;'Технический лист'!H44))+IF(ISBLANK(INDIRECT("A9")), 0, INDIRECT(INDIRECT("A9")&amp;"!"&amp;'Технический лист'!E286&amp;'Технический лист'!H44))+IF(ISBLANK(INDIRECT("A10")), 0, INDIRECT(INDIRECT("A10")&amp;"!"&amp;'Технический лист'!E286&amp;'Технический лист'!H44))+IF(ISBLANK(INDIRECT("A11")), 0, INDIRECT(INDIRECT("A11")&amp;"!"&amp;'Технический лист'!E286&amp;'Технический лист'!H44))+IF(ISBLANK(INDIRECT("A12")), 0, INDIRECT(INDIRECT("A12")&amp;"!"&amp;'Технический лист'!E286&amp;'Технический лист'!H44))</f>
        <v>0</v>
      </c>
      <c r="F53" s="51">
        <f>IF(ISBLANK(INDIRECT("A3")), 0, INDIRECT(INDIRECT("A3")&amp;"!"&amp;'Технический лист'!F286&amp;'Технический лист'!I44))+IF(ISBLANK(INDIRECT("A4")), 0, INDIRECT(INDIRECT("A4")&amp;"!"&amp;'Технический лист'!F286&amp;'Технический лист'!I44))+IF(ISBLANK(INDIRECT("A5")), 0, INDIRECT(INDIRECT("A5")&amp;"!"&amp;'Технический лист'!F286&amp;'Технический лист'!I44))+IF(ISBLANK(INDIRECT("A6")), 0, INDIRECT(INDIRECT("A6")&amp;"!"&amp;'Технический лист'!F286&amp;'Технический лист'!I44))+IF(ISBLANK(INDIRECT("A7")), 0, INDIRECT(INDIRECT("A7")&amp;"!"&amp;'Технический лист'!F286&amp;'Технический лист'!I44))+IF(ISBLANK(INDIRECT("A8")), 0, INDIRECT(INDIRECT("A8")&amp;"!"&amp;'Технический лист'!F286&amp;'Технический лист'!I44))+IF(ISBLANK(INDIRECT("A9")), 0, INDIRECT(INDIRECT("A9")&amp;"!"&amp;'Технический лист'!F286&amp;'Технический лист'!I44))+IF(ISBLANK(INDIRECT("A10")), 0, INDIRECT(INDIRECT("A10")&amp;"!"&amp;'Технический лист'!F286&amp;'Технический лист'!I44))+IF(ISBLANK(INDIRECT("A11")), 0, INDIRECT(INDIRECT("A11")&amp;"!"&amp;'Технический лист'!F286&amp;'Технический лист'!I44))+IF(ISBLANK(INDIRECT("A12")), 0, INDIRECT(INDIRECT("A12")&amp;"!"&amp;'Технический лист'!F286&amp;'Технический лист'!I44))</f>
        <v>0</v>
      </c>
      <c r="G53" s="51">
        <f>IF(ISBLANK(INDIRECT("A3")), 0, INDIRECT(INDIRECT("A3")&amp;"!"&amp;'Технический лист'!G286&amp;'Технический лист'!J44))+IF(ISBLANK(INDIRECT("A4")), 0, INDIRECT(INDIRECT("A4")&amp;"!"&amp;'Технический лист'!G286&amp;'Технический лист'!J44))+IF(ISBLANK(INDIRECT("A5")), 0, INDIRECT(INDIRECT("A5")&amp;"!"&amp;'Технический лист'!G286&amp;'Технический лист'!J44))+IF(ISBLANK(INDIRECT("A6")), 0, INDIRECT(INDIRECT("A6")&amp;"!"&amp;'Технический лист'!G286&amp;'Технический лист'!J44))+IF(ISBLANK(INDIRECT("A7")), 0, INDIRECT(INDIRECT("A7")&amp;"!"&amp;'Технический лист'!G286&amp;'Технический лист'!J44))+IF(ISBLANK(INDIRECT("A8")), 0, INDIRECT(INDIRECT("A8")&amp;"!"&amp;'Технический лист'!G286&amp;'Технический лист'!J44))+IF(ISBLANK(INDIRECT("A9")), 0, INDIRECT(INDIRECT("A9")&amp;"!"&amp;'Технический лист'!G286&amp;'Технический лист'!J44))+IF(ISBLANK(INDIRECT("A10")), 0, INDIRECT(INDIRECT("A10")&amp;"!"&amp;'Технический лист'!G286&amp;'Технический лист'!J44))+IF(ISBLANK(INDIRECT("A11")), 0, INDIRECT(INDIRECT("A11")&amp;"!"&amp;'Технический лист'!G286&amp;'Технический лист'!J44))+IF(ISBLANK(INDIRECT("A12")), 0, INDIRECT(INDIRECT("A12")&amp;"!"&amp;'Технический лист'!G286&amp;'Технический лист'!J44))</f>
        <v>0</v>
      </c>
      <c r="H53" s="51">
        <f>IF(ISBLANK(INDIRECT("A3")), 0, INDIRECT(INDIRECT("A3")&amp;"!"&amp;'Технический лист'!H286&amp;'Технический лист'!K44))+IF(ISBLANK(INDIRECT("A4")), 0, INDIRECT(INDIRECT("A4")&amp;"!"&amp;'Технический лист'!H286&amp;'Технический лист'!K44))+IF(ISBLANK(INDIRECT("A5")), 0, INDIRECT(INDIRECT("A5")&amp;"!"&amp;'Технический лист'!H286&amp;'Технический лист'!K44))+IF(ISBLANK(INDIRECT("A6")), 0, INDIRECT(INDIRECT("A6")&amp;"!"&amp;'Технический лист'!H286&amp;'Технический лист'!K44))+IF(ISBLANK(INDIRECT("A7")), 0, INDIRECT(INDIRECT("A7")&amp;"!"&amp;'Технический лист'!H286&amp;'Технический лист'!K44))+IF(ISBLANK(INDIRECT("A8")), 0, INDIRECT(INDIRECT("A8")&amp;"!"&amp;'Технический лист'!H286&amp;'Технический лист'!K44))+IF(ISBLANK(INDIRECT("A9")), 0, INDIRECT(INDIRECT("A9")&amp;"!"&amp;'Технический лист'!H286&amp;'Технический лист'!K44))+IF(ISBLANK(INDIRECT("A10")), 0, INDIRECT(INDIRECT("A10")&amp;"!"&amp;'Технический лист'!H286&amp;'Технический лист'!K44))+IF(ISBLANK(INDIRECT("A11")), 0, INDIRECT(INDIRECT("A11")&amp;"!"&amp;'Технический лист'!H286&amp;'Технический лист'!K44))+IF(ISBLANK(INDIRECT("A12")), 0, INDIRECT(INDIRECT("A12")&amp;"!"&amp;'Технический лист'!H286&amp;'Технический лист'!K44))</f>
        <v>0</v>
      </c>
      <c r="I53" s="51">
        <f>IF(ISBLANK(INDIRECT("A3")), 0, INDIRECT(INDIRECT("A3")&amp;"!"&amp;'Технический лист'!I286&amp;'Технический лист'!L44))+IF(ISBLANK(INDIRECT("A4")), 0, INDIRECT(INDIRECT("A4")&amp;"!"&amp;'Технический лист'!I286&amp;'Технический лист'!L44))+IF(ISBLANK(INDIRECT("A5")), 0, INDIRECT(INDIRECT("A5")&amp;"!"&amp;'Технический лист'!I286&amp;'Технический лист'!L44))+IF(ISBLANK(INDIRECT("A6")), 0, INDIRECT(INDIRECT("A6")&amp;"!"&amp;'Технический лист'!I286&amp;'Технический лист'!L44))+IF(ISBLANK(INDIRECT("A7")), 0, INDIRECT(INDIRECT("A7")&amp;"!"&amp;'Технический лист'!I286&amp;'Технический лист'!L44))+IF(ISBLANK(INDIRECT("A8")), 0, INDIRECT(INDIRECT("A8")&amp;"!"&amp;'Технический лист'!I286&amp;'Технический лист'!L44))+IF(ISBLANK(INDIRECT("A9")), 0, INDIRECT(INDIRECT("A9")&amp;"!"&amp;'Технический лист'!I286&amp;'Технический лист'!L44))+IF(ISBLANK(INDIRECT("A10")), 0, INDIRECT(INDIRECT("A10")&amp;"!"&amp;'Технический лист'!I286&amp;'Технический лист'!L44))+IF(ISBLANK(INDIRECT("A11")), 0, INDIRECT(INDIRECT("A11")&amp;"!"&amp;'Технический лист'!I286&amp;'Технический лист'!L44))+IF(ISBLANK(INDIRECT("A12")), 0, INDIRECT(INDIRECT("A12")&amp;"!"&amp;'Технический лист'!I286&amp;'Технический лист'!L44))</f>
        <v>0</v>
      </c>
      <c r="J53" s="51">
        <f>IF(ISBLANK(INDIRECT("A3")), 0, INDIRECT(INDIRECT("A3")&amp;"!"&amp;'Технический лист'!J286&amp;'Технический лист'!M44))+IF(ISBLANK(INDIRECT("A4")), 0, INDIRECT(INDIRECT("A4")&amp;"!"&amp;'Технический лист'!J286&amp;'Технический лист'!M44))+IF(ISBLANK(INDIRECT("A5")), 0, INDIRECT(INDIRECT("A5")&amp;"!"&amp;'Технический лист'!J286&amp;'Технический лист'!M44))+IF(ISBLANK(INDIRECT("A6")), 0, INDIRECT(INDIRECT("A6")&amp;"!"&amp;'Технический лист'!J286&amp;'Технический лист'!M44))+IF(ISBLANK(INDIRECT("A7")), 0, INDIRECT(INDIRECT("A7")&amp;"!"&amp;'Технический лист'!J286&amp;'Технический лист'!M44))+IF(ISBLANK(INDIRECT("A8")), 0, INDIRECT(INDIRECT("A8")&amp;"!"&amp;'Технический лист'!J286&amp;'Технический лист'!M44))+IF(ISBLANK(INDIRECT("A9")), 0, INDIRECT(INDIRECT("A9")&amp;"!"&amp;'Технический лист'!J286&amp;'Технический лист'!M44))+IF(ISBLANK(INDIRECT("A10")), 0, INDIRECT(INDIRECT("A10")&amp;"!"&amp;'Технический лист'!J286&amp;'Технический лист'!M44))+IF(ISBLANK(INDIRECT("A11")), 0, INDIRECT(INDIRECT("A11")&amp;"!"&amp;'Технический лист'!J286&amp;'Технический лист'!M44))+IF(ISBLANK(INDIRECT("A12")), 0, INDIRECT(INDIRECT("A12")&amp;"!"&amp;'Технический лист'!J286&amp;'Технический лист'!M44))</f>
        <v>0</v>
      </c>
      <c r="K53" s="51">
        <f>IF(ISBLANK(INDIRECT("A3")), 0, INDIRECT(INDIRECT("A3")&amp;"!"&amp;'Технический лист'!K286&amp;'Технический лист'!N44))+IF(ISBLANK(INDIRECT("A4")), 0, INDIRECT(INDIRECT("A4")&amp;"!"&amp;'Технический лист'!K286&amp;'Технический лист'!N44))+IF(ISBLANK(INDIRECT("A5")), 0, INDIRECT(INDIRECT("A5")&amp;"!"&amp;'Технический лист'!K286&amp;'Технический лист'!N44))+IF(ISBLANK(INDIRECT("A6")), 0, INDIRECT(INDIRECT("A6")&amp;"!"&amp;'Технический лист'!K286&amp;'Технический лист'!N44))+IF(ISBLANK(INDIRECT("A7")), 0, INDIRECT(INDIRECT("A7")&amp;"!"&amp;'Технический лист'!K286&amp;'Технический лист'!N44))+IF(ISBLANK(INDIRECT("A8")), 0, INDIRECT(INDIRECT("A8")&amp;"!"&amp;'Технический лист'!K286&amp;'Технический лист'!N44))+IF(ISBLANK(INDIRECT("A9")), 0, INDIRECT(INDIRECT("A9")&amp;"!"&amp;'Технический лист'!K286&amp;'Технический лист'!N44))+IF(ISBLANK(INDIRECT("A10")), 0, INDIRECT(INDIRECT("A10")&amp;"!"&amp;'Технический лист'!K286&amp;'Технический лист'!N44))+IF(ISBLANK(INDIRECT("A11")), 0, INDIRECT(INDIRECT("A11")&amp;"!"&amp;'Технический лист'!K286&amp;'Технический лист'!N44))+IF(ISBLANK(INDIRECT("A12")), 0, INDIRECT(INDIRECT("A12")&amp;"!"&amp;'Технический лист'!K286&amp;'Технический лист'!N44))</f>
        <v>0</v>
      </c>
      <c r="L53" s="51">
        <f>IF(ISBLANK(INDIRECT("A3")), 0, INDIRECT(INDIRECT("A3")&amp;"!"&amp;'Технический лист'!L286&amp;'Технический лист'!O44))+IF(ISBLANK(INDIRECT("A4")), 0, INDIRECT(INDIRECT("A4")&amp;"!"&amp;'Технический лист'!L286&amp;'Технический лист'!O44))+IF(ISBLANK(INDIRECT("A5")), 0, INDIRECT(INDIRECT("A5")&amp;"!"&amp;'Технический лист'!L286&amp;'Технический лист'!O44))+IF(ISBLANK(INDIRECT("A6")), 0, INDIRECT(INDIRECT("A6")&amp;"!"&amp;'Технический лист'!L286&amp;'Технический лист'!O44))+IF(ISBLANK(INDIRECT("A7")), 0, INDIRECT(INDIRECT("A7")&amp;"!"&amp;'Технический лист'!L286&amp;'Технический лист'!O44))+IF(ISBLANK(INDIRECT("A8")), 0, INDIRECT(INDIRECT("A8")&amp;"!"&amp;'Технический лист'!L286&amp;'Технический лист'!O44))+IF(ISBLANK(INDIRECT("A9")), 0, INDIRECT(INDIRECT("A9")&amp;"!"&amp;'Технический лист'!L286&amp;'Технический лист'!O44))+IF(ISBLANK(INDIRECT("A10")), 0, INDIRECT(INDIRECT("A10")&amp;"!"&amp;'Технический лист'!L286&amp;'Технический лист'!O44))+IF(ISBLANK(INDIRECT("A11")), 0, INDIRECT(INDIRECT("A11")&amp;"!"&amp;'Технический лист'!L286&amp;'Технический лист'!O44))+IF(ISBLANK(INDIRECT("A12")), 0, INDIRECT(INDIRECT("A12")&amp;"!"&amp;'Технический лист'!L286&amp;'Технический лист'!O44))</f>
        <v>0</v>
      </c>
      <c r="M53" s="53">
        <f>IF(ISBLANK(INDIRECT("A3")), 0, INDIRECT(INDIRECT("A3")&amp;"!"&amp;'Технический лист'!M286&amp;'Технический лист'!P44))+IF(ISBLANK(INDIRECT("A4")), 0, INDIRECT(INDIRECT("A4")&amp;"!"&amp;'Технический лист'!M286&amp;'Технический лист'!P44))+IF(ISBLANK(INDIRECT("A5")), 0, INDIRECT(INDIRECT("A5")&amp;"!"&amp;'Технический лист'!M286&amp;'Технический лист'!P44))+IF(ISBLANK(INDIRECT("A6")), 0, INDIRECT(INDIRECT("A6")&amp;"!"&amp;'Технический лист'!M286&amp;'Технический лист'!P44))+IF(ISBLANK(INDIRECT("A7")), 0, INDIRECT(INDIRECT("A7")&amp;"!"&amp;'Технический лист'!M286&amp;'Технический лист'!P44))+IF(ISBLANK(INDIRECT("A8")), 0, INDIRECT(INDIRECT("A8")&amp;"!"&amp;'Технический лист'!M286&amp;'Технический лист'!P44))+IF(ISBLANK(INDIRECT("A9")), 0, INDIRECT(INDIRECT("A9")&amp;"!"&amp;'Технический лист'!M286&amp;'Технический лист'!P44))+IF(ISBLANK(INDIRECT("A10")), 0, INDIRECT(INDIRECT("A10")&amp;"!"&amp;'Технический лист'!M286&amp;'Технический лист'!P44))+IF(ISBLANK(INDIRECT("A11")), 0, INDIRECT(INDIRECT("A11")&amp;"!"&amp;'Технический лист'!M286&amp;'Технический лист'!P44))+IF(ISBLANK(INDIRECT("A12")), 0, INDIRECT(INDIRECT("A12")&amp;"!"&amp;'Технический лист'!M286&amp;'Технический лист'!P44))</f>
        <v>0</v>
      </c>
    </row>
    <row r="54" hidden="1">
      <c r="A54" s="66"/>
      <c r="B54" s="51">
        <f>IF(ISBLANK(INDIRECT("A3")), 0, INDIRECT(INDIRECT("A3")&amp;"!"&amp;'Технический лист'!B287&amp;'Технический лист'!E45))+IF(ISBLANK(INDIRECT("A4")), 0, INDIRECT(INDIRECT("A4")&amp;"!"&amp;'Технический лист'!B287&amp;'Технический лист'!E45))+IF(ISBLANK(INDIRECT("A5")), 0, INDIRECT(INDIRECT("A5")&amp;"!"&amp;'Технический лист'!B287&amp;'Технический лист'!E45))+IF(ISBLANK(INDIRECT("A6")), 0, INDIRECT(INDIRECT("A6")&amp;"!"&amp;'Технический лист'!B287&amp;'Технический лист'!E45))+IF(ISBLANK(INDIRECT("A7")), 0, INDIRECT(INDIRECT("A7")&amp;"!"&amp;'Технический лист'!B287&amp;'Технический лист'!E45))+IF(ISBLANK(INDIRECT("A8")), 0, INDIRECT(INDIRECT("A8")&amp;"!"&amp;'Технический лист'!B287&amp;'Технический лист'!E45))+IF(ISBLANK(INDIRECT("A9")), 0, INDIRECT(INDIRECT("A9")&amp;"!"&amp;'Технический лист'!B287&amp;'Технический лист'!E45))+IF(ISBLANK(INDIRECT("A10")), 0, INDIRECT(INDIRECT("A10")&amp;"!"&amp;'Технический лист'!B287&amp;'Технический лист'!E45))+IF(ISBLANK(INDIRECT("A11")), 0, INDIRECT(INDIRECT("A11")&amp;"!"&amp;'Технический лист'!B287&amp;'Технический лист'!E45))+IF(ISBLANK(INDIRECT("A12")), 0, INDIRECT(INDIRECT("A12")&amp;"!"&amp;'Технический лист'!B287&amp;'Технический лист'!E45))</f>
        <v>0</v>
      </c>
      <c r="C54" s="51">
        <f>IF(ISBLANK(INDIRECT("A3")), 0, INDIRECT(INDIRECT("A3")&amp;"!"&amp;'Технический лист'!C287&amp;'Технический лист'!F45))+IF(ISBLANK(INDIRECT("A4")), 0, INDIRECT(INDIRECT("A4")&amp;"!"&amp;'Технический лист'!C287&amp;'Технический лист'!F45))+IF(ISBLANK(INDIRECT("A5")), 0, INDIRECT(INDIRECT("A5")&amp;"!"&amp;'Технический лист'!C287&amp;'Технический лист'!F45))+IF(ISBLANK(INDIRECT("A6")), 0, INDIRECT(INDIRECT("A6")&amp;"!"&amp;'Технический лист'!C287&amp;'Технический лист'!F45))+IF(ISBLANK(INDIRECT("A7")), 0, INDIRECT(INDIRECT("A7")&amp;"!"&amp;'Технический лист'!C287&amp;'Технический лист'!F45))+IF(ISBLANK(INDIRECT("A8")), 0, INDIRECT(INDIRECT("A8")&amp;"!"&amp;'Технический лист'!C287&amp;'Технический лист'!F45))+IF(ISBLANK(INDIRECT("A9")), 0, INDIRECT(INDIRECT("A9")&amp;"!"&amp;'Технический лист'!C287&amp;'Технический лист'!F45))+IF(ISBLANK(INDIRECT("A10")), 0, INDIRECT(INDIRECT("A10")&amp;"!"&amp;'Технический лист'!C287&amp;'Технический лист'!F45))+IF(ISBLANK(INDIRECT("A11")), 0, INDIRECT(INDIRECT("A11")&amp;"!"&amp;'Технический лист'!C287&amp;'Технический лист'!F45))+IF(ISBLANK(INDIRECT("A12")), 0, INDIRECT(INDIRECT("A12")&amp;"!"&amp;'Технический лист'!C287&amp;'Технический лист'!F45))</f>
        <v>0</v>
      </c>
      <c r="D54" s="51">
        <f>IF(ISBLANK(INDIRECT("A3")), 0, INDIRECT(INDIRECT("A3")&amp;"!"&amp;'Технический лист'!D287&amp;'Технический лист'!G45))+IF(ISBLANK(INDIRECT("A4")), 0, INDIRECT(INDIRECT("A4")&amp;"!"&amp;'Технический лист'!D287&amp;'Технический лист'!G45))+IF(ISBLANK(INDIRECT("A5")), 0, INDIRECT(INDIRECT("A5")&amp;"!"&amp;'Технический лист'!D287&amp;'Технический лист'!G45))+IF(ISBLANK(INDIRECT("A6")), 0, INDIRECT(INDIRECT("A6")&amp;"!"&amp;'Технический лист'!D287&amp;'Технический лист'!G45))+IF(ISBLANK(INDIRECT("A7")), 0, INDIRECT(INDIRECT("A7")&amp;"!"&amp;'Технический лист'!D287&amp;'Технический лист'!G45))+IF(ISBLANK(INDIRECT("A8")), 0, INDIRECT(INDIRECT("A8")&amp;"!"&amp;'Технический лист'!D287&amp;'Технический лист'!G45))+IF(ISBLANK(INDIRECT("A9")), 0, INDIRECT(INDIRECT("A9")&amp;"!"&amp;'Технический лист'!D287&amp;'Технический лист'!G45))+IF(ISBLANK(INDIRECT("A10")), 0, INDIRECT(INDIRECT("A10")&amp;"!"&amp;'Технический лист'!D287&amp;'Технический лист'!G45))+IF(ISBLANK(INDIRECT("A11")), 0, INDIRECT(INDIRECT("A11")&amp;"!"&amp;'Технический лист'!D287&amp;'Технический лист'!G45))+IF(ISBLANK(INDIRECT("A12")), 0, INDIRECT(INDIRECT("A12")&amp;"!"&amp;'Технический лист'!D287&amp;'Технический лист'!G45))</f>
        <v>0</v>
      </c>
      <c r="E54" s="51">
        <f>IF(ISBLANK(INDIRECT("A3")), 0, INDIRECT(INDIRECT("A3")&amp;"!"&amp;'Технический лист'!E287&amp;'Технический лист'!H45))+IF(ISBLANK(INDIRECT("A4")), 0, INDIRECT(INDIRECT("A4")&amp;"!"&amp;'Технический лист'!E287&amp;'Технический лист'!H45))+IF(ISBLANK(INDIRECT("A5")), 0, INDIRECT(INDIRECT("A5")&amp;"!"&amp;'Технический лист'!E287&amp;'Технический лист'!H45))+IF(ISBLANK(INDIRECT("A6")), 0, INDIRECT(INDIRECT("A6")&amp;"!"&amp;'Технический лист'!E287&amp;'Технический лист'!H45))+IF(ISBLANK(INDIRECT("A7")), 0, INDIRECT(INDIRECT("A7")&amp;"!"&amp;'Технический лист'!E287&amp;'Технический лист'!H45))+IF(ISBLANK(INDIRECT("A8")), 0, INDIRECT(INDIRECT("A8")&amp;"!"&amp;'Технический лист'!E287&amp;'Технический лист'!H45))+IF(ISBLANK(INDIRECT("A9")), 0, INDIRECT(INDIRECT("A9")&amp;"!"&amp;'Технический лист'!E287&amp;'Технический лист'!H45))+IF(ISBLANK(INDIRECT("A10")), 0, INDIRECT(INDIRECT("A10")&amp;"!"&amp;'Технический лист'!E287&amp;'Технический лист'!H45))+IF(ISBLANK(INDIRECT("A11")), 0, INDIRECT(INDIRECT("A11")&amp;"!"&amp;'Технический лист'!E287&amp;'Технический лист'!H45))+IF(ISBLANK(INDIRECT("A12")), 0, INDIRECT(INDIRECT("A12")&amp;"!"&amp;'Технический лист'!E287&amp;'Технический лист'!H45))</f>
        <v>0</v>
      </c>
      <c r="F54" s="51">
        <f>IF(ISBLANK(INDIRECT("A3")), 0, INDIRECT(INDIRECT("A3")&amp;"!"&amp;'Технический лист'!F287&amp;'Технический лист'!I45))+IF(ISBLANK(INDIRECT("A4")), 0, INDIRECT(INDIRECT("A4")&amp;"!"&amp;'Технический лист'!F287&amp;'Технический лист'!I45))+IF(ISBLANK(INDIRECT("A5")), 0, INDIRECT(INDIRECT("A5")&amp;"!"&amp;'Технический лист'!F287&amp;'Технический лист'!I45))+IF(ISBLANK(INDIRECT("A6")), 0, INDIRECT(INDIRECT("A6")&amp;"!"&amp;'Технический лист'!F287&amp;'Технический лист'!I45))+IF(ISBLANK(INDIRECT("A7")), 0, INDIRECT(INDIRECT("A7")&amp;"!"&amp;'Технический лист'!F287&amp;'Технический лист'!I45))+IF(ISBLANK(INDIRECT("A8")), 0, INDIRECT(INDIRECT("A8")&amp;"!"&amp;'Технический лист'!F287&amp;'Технический лист'!I45))+IF(ISBLANK(INDIRECT("A9")), 0, INDIRECT(INDIRECT("A9")&amp;"!"&amp;'Технический лист'!F287&amp;'Технический лист'!I45))+IF(ISBLANK(INDIRECT("A10")), 0, INDIRECT(INDIRECT("A10")&amp;"!"&amp;'Технический лист'!F287&amp;'Технический лист'!I45))+IF(ISBLANK(INDIRECT("A11")), 0, INDIRECT(INDIRECT("A11")&amp;"!"&amp;'Технический лист'!F287&amp;'Технический лист'!I45))+IF(ISBLANK(INDIRECT("A12")), 0, INDIRECT(INDIRECT("A12")&amp;"!"&amp;'Технический лист'!F287&amp;'Технический лист'!I45))</f>
        <v>0</v>
      </c>
      <c r="G54" s="51">
        <f>IF(ISBLANK(INDIRECT("A3")), 0, INDIRECT(INDIRECT("A3")&amp;"!"&amp;'Технический лист'!G287&amp;'Технический лист'!J45))+IF(ISBLANK(INDIRECT("A4")), 0, INDIRECT(INDIRECT("A4")&amp;"!"&amp;'Технический лист'!G287&amp;'Технический лист'!J45))+IF(ISBLANK(INDIRECT("A5")), 0, INDIRECT(INDIRECT("A5")&amp;"!"&amp;'Технический лист'!G287&amp;'Технический лист'!J45))+IF(ISBLANK(INDIRECT("A6")), 0, INDIRECT(INDIRECT("A6")&amp;"!"&amp;'Технический лист'!G287&amp;'Технический лист'!J45))+IF(ISBLANK(INDIRECT("A7")), 0, INDIRECT(INDIRECT("A7")&amp;"!"&amp;'Технический лист'!G287&amp;'Технический лист'!J45))+IF(ISBLANK(INDIRECT("A8")), 0, INDIRECT(INDIRECT("A8")&amp;"!"&amp;'Технический лист'!G287&amp;'Технический лист'!J45))+IF(ISBLANK(INDIRECT("A9")), 0, INDIRECT(INDIRECT("A9")&amp;"!"&amp;'Технический лист'!G287&amp;'Технический лист'!J45))+IF(ISBLANK(INDIRECT("A10")), 0, INDIRECT(INDIRECT("A10")&amp;"!"&amp;'Технический лист'!G287&amp;'Технический лист'!J45))+IF(ISBLANK(INDIRECT("A11")), 0, INDIRECT(INDIRECT("A11")&amp;"!"&amp;'Технический лист'!G287&amp;'Технический лист'!J45))+IF(ISBLANK(INDIRECT("A12")), 0, INDIRECT(INDIRECT("A12")&amp;"!"&amp;'Технический лист'!G287&amp;'Технический лист'!J45))</f>
        <v>0</v>
      </c>
      <c r="H54" s="51">
        <f>IF(ISBLANK(INDIRECT("A3")), 0, INDIRECT(INDIRECT("A3")&amp;"!"&amp;'Технический лист'!H287&amp;'Технический лист'!K45))+IF(ISBLANK(INDIRECT("A4")), 0, INDIRECT(INDIRECT("A4")&amp;"!"&amp;'Технический лист'!H287&amp;'Технический лист'!K45))+IF(ISBLANK(INDIRECT("A5")), 0, INDIRECT(INDIRECT("A5")&amp;"!"&amp;'Технический лист'!H287&amp;'Технический лист'!K45))+IF(ISBLANK(INDIRECT("A6")), 0, INDIRECT(INDIRECT("A6")&amp;"!"&amp;'Технический лист'!H287&amp;'Технический лист'!K45))+IF(ISBLANK(INDIRECT("A7")), 0, INDIRECT(INDIRECT("A7")&amp;"!"&amp;'Технический лист'!H287&amp;'Технический лист'!K45))+IF(ISBLANK(INDIRECT("A8")), 0, INDIRECT(INDIRECT("A8")&amp;"!"&amp;'Технический лист'!H287&amp;'Технический лист'!K45))+IF(ISBLANK(INDIRECT("A9")), 0, INDIRECT(INDIRECT("A9")&amp;"!"&amp;'Технический лист'!H287&amp;'Технический лист'!K45))+IF(ISBLANK(INDIRECT("A10")), 0, INDIRECT(INDIRECT("A10")&amp;"!"&amp;'Технический лист'!H287&amp;'Технический лист'!K45))+IF(ISBLANK(INDIRECT("A11")), 0, INDIRECT(INDIRECT("A11")&amp;"!"&amp;'Технический лист'!H287&amp;'Технический лист'!K45))+IF(ISBLANK(INDIRECT("A12")), 0, INDIRECT(INDIRECT("A12")&amp;"!"&amp;'Технический лист'!H287&amp;'Технический лист'!K45))</f>
        <v>0</v>
      </c>
      <c r="I54" s="51">
        <f>IF(ISBLANK(INDIRECT("A3")), 0, INDIRECT(INDIRECT("A3")&amp;"!"&amp;'Технический лист'!I287&amp;'Технический лист'!L45))+IF(ISBLANK(INDIRECT("A4")), 0, INDIRECT(INDIRECT("A4")&amp;"!"&amp;'Технический лист'!I287&amp;'Технический лист'!L45))+IF(ISBLANK(INDIRECT("A5")), 0, INDIRECT(INDIRECT("A5")&amp;"!"&amp;'Технический лист'!I287&amp;'Технический лист'!L45))+IF(ISBLANK(INDIRECT("A6")), 0, INDIRECT(INDIRECT("A6")&amp;"!"&amp;'Технический лист'!I287&amp;'Технический лист'!L45))+IF(ISBLANK(INDIRECT("A7")), 0, INDIRECT(INDIRECT("A7")&amp;"!"&amp;'Технический лист'!I287&amp;'Технический лист'!L45))+IF(ISBLANK(INDIRECT("A8")), 0, INDIRECT(INDIRECT("A8")&amp;"!"&amp;'Технический лист'!I287&amp;'Технический лист'!L45))+IF(ISBLANK(INDIRECT("A9")), 0, INDIRECT(INDIRECT("A9")&amp;"!"&amp;'Технический лист'!I287&amp;'Технический лист'!L45))+IF(ISBLANK(INDIRECT("A10")), 0, INDIRECT(INDIRECT("A10")&amp;"!"&amp;'Технический лист'!I287&amp;'Технический лист'!L45))+IF(ISBLANK(INDIRECT("A11")), 0, INDIRECT(INDIRECT("A11")&amp;"!"&amp;'Технический лист'!I287&amp;'Технический лист'!L45))+IF(ISBLANK(INDIRECT("A12")), 0, INDIRECT(INDIRECT("A12")&amp;"!"&amp;'Технический лист'!I287&amp;'Технический лист'!L45))</f>
        <v>0</v>
      </c>
      <c r="J54" s="51">
        <f>IF(ISBLANK(INDIRECT("A3")), 0, INDIRECT(INDIRECT("A3")&amp;"!"&amp;'Технический лист'!J287&amp;'Технический лист'!M45))+IF(ISBLANK(INDIRECT("A4")), 0, INDIRECT(INDIRECT("A4")&amp;"!"&amp;'Технический лист'!J287&amp;'Технический лист'!M45))+IF(ISBLANK(INDIRECT("A5")), 0, INDIRECT(INDIRECT("A5")&amp;"!"&amp;'Технический лист'!J287&amp;'Технический лист'!M45))+IF(ISBLANK(INDIRECT("A6")), 0, INDIRECT(INDIRECT("A6")&amp;"!"&amp;'Технический лист'!J287&amp;'Технический лист'!M45))+IF(ISBLANK(INDIRECT("A7")), 0, INDIRECT(INDIRECT("A7")&amp;"!"&amp;'Технический лист'!J287&amp;'Технический лист'!M45))+IF(ISBLANK(INDIRECT("A8")), 0, INDIRECT(INDIRECT("A8")&amp;"!"&amp;'Технический лист'!J287&amp;'Технический лист'!M45))+IF(ISBLANK(INDIRECT("A9")), 0, INDIRECT(INDIRECT("A9")&amp;"!"&amp;'Технический лист'!J287&amp;'Технический лист'!M45))+IF(ISBLANK(INDIRECT("A10")), 0, INDIRECT(INDIRECT("A10")&amp;"!"&amp;'Технический лист'!J287&amp;'Технический лист'!M45))+IF(ISBLANK(INDIRECT("A11")), 0, INDIRECT(INDIRECT("A11")&amp;"!"&amp;'Технический лист'!J287&amp;'Технический лист'!M45))+IF(ISBLANK(INDIRECT("A12")), 0, INDIRECT(INDIRECT("A12")&amp;"!"&amp;'Технический лист'!J287&amp;'Технический лист'!M45))</f>
        <v>0</v>
      </c>
      <c r="K54" s="51">
        <f>IF(ISBLANK(INDIRECT("A3")), 0, INDIRECT(INDIRECT("A3")&amp;"!"&amp;'Технический лист'!K287&amp;'Технический лист'!N45))+IF(ISBLANK(INDIRECT("A4")), 0, INDIRECT(INDIRECT("A4")&amp;"!"&amp;'Технический лист'!K287&amp;'Технический лист'!N45))+IF(ISBLANK(INDIRECT("A5")), 0, INDIRECT(INDIRECT("A5")&amp;"!"&amp;'Технический лист'!K287&amp;'Технический лист'!N45))+IF(ISBLANK(INDIRECT("A6")), 0, INDIRECT(INDIRECT("A6")&amp;"!"&amp;'Технический лист'!K287&amp;'Технический лист'!N45))+IF(ISBLANK(INDIRECT("A7")), 0, INDIRECT(INDIRECT("A7")&amp;"!"&amp;'Технический лист'!K287&amp;'Технический лист'!N45))+IF(ISBLANK(INDIRECT("A8")), 0, INDIRECT(INDIRECT("A8")&amp;"!"&amp;'Технический лист'!K287&amp;'Технический лист'!N45))+IF(ISBLANK(INDIRECT("A9")), 0, INDIRECT(INDIRECT("A9")&amp;"!"&amp;'Технический лист'!K287&amp;'Технический лист'!N45))+IF(ISBLANK(INDIRECT("A10")), 0, INDIRECT(INDIRECT("A10")&amp;"!"&amp;'Технический лист'!K287&amp;'Технический лист'!N45))+IF(ISBLANK(INDIRECT("A11")), 0, INDIRECT(INDIRECT("A11")&amp;"!"&amp;'Технический лист'!K287&amp;'Технический лист'!N45))+IF(ISBLANK(INDIRECT("A12")), 0, INDIRECT(INDIRECT("A12")&amp;"!"&amp;'Технический лист'!K287&amp;'Технический лист'!N45))</f>
        <v>0</v>
      </c>
      <c r="L54" s="51">
        <f>IF(ISBLANK(INDIRECT("A3")), 0, INDIRECT(INDIRECT("A3")&amp;"!"&amp;'Технический лист'!L287&amp;'Технический лист'!O45))+IF(ISBLANK(INDIRECT("A4")), 0, INDIRECT(INDIRECT("A4")&amp;"!"&amp;'Технический лист'!L287&amp;'Технический лист'!O45))+IF(ISBLANK(INDIRECT("A5")), 0, INDIRECT(INDIRECT("A5")&amp;"!"&amp;'Технический лист'!L287&amp;'Технический лист'!O45))+IF(ISBLANK(INDIRECT("A6")), 0, INDIRECT(INDIRECT("A6")&amp;"!"&amp;'Технический лист'!L287&amp;'Технический лист'!O45))+IF(ISBLANK(INDIRECT("A7")), 0, INDIRECT(INDIRECT("A7")&amp;"!"&amp;'Технический лист'!L287&amp;'Технический лист'!O45))+IF(ISBLANK(INDIRECT("A8")), 0, INDIRECT(INDIRECT("A8")&amp;"!"&amp;'Технический лист'!L287&amp;'Технический лист'!O45))+IF(ISBLANK(INDIRECT("A9")), 0, INDIRECT(INDIRECT("A9")&amp;"!"&amp;'Технический лист'!L287&amp;'Технический лист'!O45))+IF(ISBLANK(INDIRECT("A10")), 0, INDIRECT(INDIRECT("A10")&amp;"!"&amp;'Технический лист'!L287&amp;'Технический лист'!O45))+IF(ISBLANK(INDIRECT("A11")), 0, INDIRECT(INDIRECT("A11")&amp;"!"&amp;'Технический лист'!L287&amp;'Технический лист'!O45))+IF(ISBLANK(INDIRECT("A12")), 0, INDIRECT(INDIRECT("A12")&amp;"!"&amp;'Технический лист'!L287&amp;'Технический лист'!O45))</f>
        <v>0</v>
      </c>
      <c r="M54" s="53">
        <f>IF(ISBLANK(INDIRECT("A3")), 0, INDIRECT(INDIRECT("A3")&amp;"!"&amp;'Технический лист'!M287&amp;'Технический лист'!P45))+IF(ISBLANK(INDIRECT("A4")), 0, INDIRECT(INDIRECT("A4")&amp;"!"&amp;'Технический лист'!M287&amp;'Технический лист'!P45))+IF(ISBLANK(INDIRECT("A5")), 0, INDIRECT(INDIRECT("A5")&amp;"!"&amp;'Технический лист'!M287&amp;'Технический лист'!P45))+IF(ISBLANK(INDIRECT("A6")), 0, INDIRECT(INDIRECT("A6")&amp;"!"&amp;'Технический лист'!M287&amp;'Технический лист'!P45))+IF(ISBLANK(INDIRECT("A7")), 0, INDIRECT(INDIRECT("A7")&amp;"!"&amp;'Технический лист'!M287&amp;'Технический лист'!P45))+IF(ISBLANK(INDIRECT("A8")), 0, INDIRECT(INDIRECT("A8")&amp;"!"&amp;'Технический лист'!M287&amp;'Технический лист'!P45))+IF(ISBLANK(INDIRECT("A9")), 0, INDIRECT(INDIRECT("A9")&amp;"!"&amp;'Технический лист'!M287&amp;'Технический лист'!P45))+IF(ISBLANK(INDIRECT("A10")), 0, INDIRECT(INDIRECT("A10")&amp;"!"&amp;'Технический лист'!M287&amp;'Технический лист'!P45))+IF(ISBLANK(INDIRECT("A11")), 0, INDIRECT(INDIRECT("A11")&amp;"!"&amp;'Технический лист'!M287&amp;'Технический лист'!P45))+IF(ISBLANK(INDIRECT("A12")), 0, INDIRECT(INDIRECT("A12")&amp;"!"&amp;'Технический лист'!M287&amp;'Технический лист'!P45))</f>
        <v>0</v>
      </c>
    </row>
    <row r="55" hidden="1">
      <c r="A55" s="66"/>
      <c r="B55" s="51">
        <f>IF(ISBLANK(INDIRECT("A3")), 0, INDIRECT(INDIRECT("A3")&amp;"!"&amp;'Технический лист'!B288&amp;'Технический лист'!E46))+IF(ISBLANK(INDIRECT("A4")), 0, INDIRECT(INDIRECT("A4")&amp;"!"&amp;'Технический лист'!B288&amp;'Технический лист'!E46))+IF(ISBLANK(INDIRECT("A5")), 0, INDIRECT(INDIRECT("A5")&amp;"!"&amp;'Технический лист'!B288&amp;'Технический лист'!E46))+IF(ISBLANK(INDIRECT("A6")), 0, INDIRECT(INDIRECT("A6")&amp;"!"&amp;'Технический лист'!B288&amp;'Технический лист'!E46))+IF(ISBLANK(INDIRECT("A7")), 0, INDIRECT(INDIRECT("A7")&amp;"!"&amp;'Технический лист'!B288&amp;'Технический лист'!E46))+IF(ISBLANK(INDIRECT("A8")), 0, INDIRECT(INDIRECT("A8")&amp;"!"&amp;'Технический лист'!B288&amp;'Технический лист'!E46))+IF(ISBLANK(INDIRECT("A9")), 0, INDIRECT(INDIRECT("A9")&amp;"!"&amp;'Технический лист'!B288&amp;'Технический лист'!E46))+IF(ISBLANK(INDIRECT("A10")), 0, INDIRECT(INDIRECT("A10")&amp;"!"&amp;'Технический лист'!B288&amp;'Технический лист'!E46))+IF(ISBLANK(INDIRECT("A11")), 0, INDIRECT(INDIRECT("A11")&amp;"!"&amp;'Технический лист'!B288&amp;'Технический лист'!E46))+IF(ISBLANK(INDIRECT("A12")), 0, INDIRECT(INDIRECT("A12")&amp;"!"&amp;'Технический лист'!B288&amp;'Технический лист'!E46))</f>
        <v>0</v>
      </c>
      <c r="C55" s="51">
        <f>IF(ISBLANK(INDIRECT("A3")), 0, INDIRECT(INDIRECT("A3")&amp;"!"&amp;'Технический лист'!C288&amp;'Технический лист'!F46))+IF(ISBLANK(INDIRECT("A4")), 0, INDIRECT(INDIRECT("A4")&amp;"!"&amp;'Технический лист'!C288&amp;'Технический лист'!F46))+IF(ISBLANK(INDIRECT("A5")), 0, INDIRECT(INDIRECT("A5")&amp;"!"&amp;'Технический лист'!C288&amp;'Технический лист'!F46))+IF(ISBLANK(INDIRECT("A6")), 0, INDIRECT(INDIRECT("A6")&amp;"!"&amp;'Технический лист'!C288&amp;'Технический лист'!F46))+IF(ISBLANK(INDIRECT("A7")), 0, INDIRECT(INDIRECT("A7")&amp;"!"&amp;'Технический лист'!C288&amp;'Технический лист'!F46))+IF(ISBLANK(INDIRECT("A8")), 0, INDIRECT(INDIRECT("A8")&amp;"!"&amp;'Технический лист'!C288&amp;'Технический лист'!F46))+IF(ISBLANK(INDIRECT("A9")), 0, INDIRECT(INDIRECT("A9")&amp;"!"&amp;'Технический лист'!C288&amp;'Технический лист'!F46))+IF(ISBLANK(INDIRECT("A10")), 0, INDIRECT(INDIRECT("A10")&amp;"!"&amp;'Технический лист'!C288&amp;'Технический лист'!F46))+IF(ISBLANK(INDIRECT("A11")), 0, INDIRECT(INDIRECT("A11")&amp;"!"&amp;'Технический лист'!C288&amp;'Технический лист'!F46))+IF(ISBLANK(INDIRECT("A12")), 0, INDIRECT(INDIRECT("A12")&amp;"!"&amp;'Технический лист'!C288&amp;'Технический лист'!F46))</f>
        <v>0</v>
      </c>
      <c r="D55" s="51">
        <f>IF(ISBLANK(INDIRECT("A3")), 0, INDIRECT(INDIRECT("A3")&amp;"!"&amp;'Технический лист'!D288&amp;'Технический лист'!G46))+IF(ISBLANK(INDIRECT("A4")), 0, INDIRECT(INDIRECT("A4")&amp;"!"&amp;'Технический лист'!D288&amp;'Технический лист'!G46))+IF(ISBLANK(INDIRECT("A5")), 0, INDIRECT(INDIRECT("A5")&amp;"!"&amp;'Технический лист'!D288&amp;'Технический лист'!G46))+IF(ISBLANK(INDIRECT("A6")), 0, INDIRECT(INDIRECT("A6")&amp;"!"&amp;'Технический лист'!D288&amp;'Технический лист'!G46))+IF(ISBLANK(INDIRECT("A7")), 0, INDIRECT(INDIRECT("A7")&amp;"!"&amp;'Технический лист'!D288&amp;'Технический лист'!G46))+IF(ISBLANK(INDIRECT("A8")), 0, INDIRECT(INDIRECT("A8")&amp;"!"&amp;'Технический лист'!D288&amp;'Технический лист'!G46))+IF(ISBLANK(INDIRECT("A9")), 0, INDIRECT(INDIRECT("A9")&amp;"!"&amp;'Технический лист'!D288&amp;'Технический лист'!G46))+IF(ISBLANK(INDIRECT("A10")), 0, INDIRECT(INDIRECT("A10")&amp;"!"&amp;'Технический лист'!D288&amp;'Технический лист'!G46))+IF(ISBLANK(INDIRECT("A11")), 0, INDIRECT(INDIRECT("A11")&amp;"!"&amp;'Технический лист'!D288&amp;'Технический лист'!G46))+IF(ISBLANK(INDIRECT("A12")), 0, INDIRECT(INDIRECT("A12")&amp;"!"&amp;'Технический лист'!D288&amp;'Технический лист'!G46))</f>
        <v>0</v>
      </c>
      <c r="E55" s="51">
        <f>IF(ISBLANK(INDIRECT("A3")), 0, INDIRECT(INDIRECT("A3")&amp;"!"&amp;'Технический лист'!E288&amp;'Технический лист'!H46))+IF(ISBLANK(INDIRECT("A4")), 0, INDIRECT(INDIRECT("A4")&amp;"!"&amp;'Технический лист'!E288&amp;'Технический лист'!H46))+IF(ISBLANK(INDIRECT("A5")), 0, INDIRECT(INDIRECT("A5")&amp;"!"&amp;'Технический лист'!E288&amp;'Технический лист'!H46))+IF(ISBLANK(INDIRECT("A6")), 0, INDIRECT(INDIRECT("A6")&amp;"!"&amp;'Технический лист'!E288&amp;'Технический лист'!H46))+IF(ISBLANK(INDIRECT("A7")), 0, INDIRECT(INDIRECT("A7")&amp;"!"&amp;'Технический лист'!E288&amp;'Технический лист'!H46))+IF(ISBLANK(INDIRECT("A8")), 0, INDIRECT(INDIRECT("A8")&amp;"!"&amp;'Технический лист'!E288&amp;'Технический лист'!H46))+IF(ISBLANK(INDIRECT("A9")), 0, INDIRECT(INDIRECT("A9")&amp;"!"&amp;'Технический лист'!E288&amp;'Технический лист'!H46))+IF(ISBLANK(INDIRECT("A10")), 0, INDIRECT(INDIRECT("A10")&amp;"!"&amp;'Технический лист'!E288&amp;'Технический лист'!H46))+IF(ISBLANK(INDIRECT("A11")), 0, INDIRECT(INDIRECT("A11")&amp;"!"&amp;'Технический лист'!E288&amp;'Технический лист'!H46))+IF(ISBLANK(INDIRECT("A12")), 0, INDIRECT(INDIRECT("A12")&amp;"!"&amp;'Технический лист'!E288&amp;'Технический лист'!H46))</f>
        <v>0</v>
      </c>
      <c r="F55" s="51">
        <f>IF(ISBLANK(INDIRECT("A3")), 0, INDIRECT(INDIRECT("A3")&amp;"!"&amp;'Технический лист'!F288&amp;'Технический лист'!I46))+IF(ISBLANK(INDIRECT("A4")), 0, INDIRECT(INDIRECT("A4")&amp;"!"&amp;'Технический лист'!F288&amp;'Технический лист'!I46))+IF(ISBLANK(INDIRECT("A5")), 0, INDIRECT(INDIRECT("A5")&amp;"!"&amp;'Технический лист'!F288&amp;'Технический лист'!I46))+IF(ISBLANK(INDIRECT("A6")), 0, INDIRECT(INDIRECT("A6")&amp;"!"&amp;'Технический лист'!F288&amp;'Технический лист'!I46))+IF(ISBLANK(INDIRECT("A7")), 0, INDIRECT(INDIRECT("A7")&amp;"!"&amp;'Технический лист'!F288&amp;'Технический лист'!I46))+IF(ISBLANK(INDIRECT("A8")), 0, INDIRECT(INDIRECT("A8")&amp;"!"&amp;'Технический лист'!F288&amp;'Технический лист'!I46))+IF(ISBLANK(INDIRECT("A9")), 0, INDIRECT(INDIRECT("A9")&amp;"!"&amp;'Технический лист'!F288&amp;'Технический лист'!I46))+IF(ISBLANK(INDIRECT("A10")), 0, INDIRECT(INDIRECT("A10")&amp;"!"&amp;'Технический лист'!F288&amp;'Технический лист'!I46))+IF(ISBLANK(INDIRECT("A11")), 0, INDIRECT(INDIRECT("A11")&amp;"!"&amp;'Технический лист'!F288&amp;'Технический лист'!I46))+IF(ISBLANK(INDIRECT("A12")), 0, INDIRECT(INDIRECT("A12")&amp;"!"&amp;'Технический лист'!F288&amp;'Технический лист'!I46))</f>
        <v>0</v>
      </c>
      <c r="G55" s="51">
        <f>IF(ISBLANK(INDIRECT("A3")), 0, INDIRECT(INDIRECT("A3")&amp;"!"&amp;'Технический лист'!G288&amp;'Технический лист'!J46))+IF(ISBLANK(INDIRECT("A4")), 0, INDIRECT(INDIRECT("A4")&amp;"!"&amp;'Технический лист'!G288&amp;'Технический лист'!J46))+IF(ISBLANK(INDIRECT("A5")), 0, INDIRECT(INDIRECT("A5")&amp;"!"&amp;'Технический лист'!G288&amp;'Технический лист'!J46))+IF(ISBLANK(INDIRECT("A6")), 0, INDIRECT(INDIRECT("A6")&amp;"!"&amp;'Технический лист'!G288&amp;'Технический лист'!J46))+IF(ISBLANK(INDIRECT("A7")), 0, INDIRECT(INDIRECT("A7")&amp;"!"&amp;'Технический лист'!G288&amp;'Технический лист'!J46))+IF(ISBLANK(INDIRECT("A8")), 0, INDIRECT(INDIRECT("A8")&amp;"!"&amp;'Технический лист'!G288&amp;'Технический лист'!J46))+IF(ISBLANK(INDIRECT("A9")), 0, INDIRECT(INDIRECT("A9")&amp;"!"&amp;'Технический лист'!G288&amp;'Технический лист'!J46))+IF(ISBLANK(INDIRECT("A10")), 0, INDIRECT(INDIRECT("A10")&amp;"!"&amp;'Технический лист'!G288&amp;'Технический лист'!J46))+IF(ISBLANK(INDIRECT("A11")), 0, INDIRECT(INDIRECT("A11")&amp;"!"&amp;'Технический лист'!G288&amp;'Технический лист'!J46))+IF(ISBLANK(INDIRECT("A12")), 0, INDIRECT(INDIRECT("A12")&amp;"!"&amp;'Технический лист'!G288&amp;'Технический лист'!J46))</f>
        <v>0</v>
      </c>
      <c r="H55" s="51">
        <f>IF(ISBLANK(INDIRECT("A3")), 0, INDIRECT(INDIRECT("A3")&amp;"!"&amp;'Технический лист'!H288&amp;'Технический лист'!K46))+IF(ISBLANK(INDIRECT("A4")), 0, INDIRECT(INDIRECT("A4")&amp;"!"&amp;'Технический лист'!H288&amp;'Технический лист'!K46))+IF(ISBLANK(INDIRECT("A5")), 0, INDIRECT(INDIRECT("A5")&amp;"!"&amp;'Технический лист'!H288&amp;'Технический лист'!K46))+IF(ISBLANK(INDIRECT("A6")), 0, INDIRECT(INDIRECT("A6")&amp;"!"&amp;'Технический лист'!H288&amp;'Технический лист'!K46))+IF(ISBLANK(INDIRECT("A7")), 0, INDIRECT(INDIRECT("A7")&amp;"!"&amp;'Технический лист'!H288&amp;'Технический лист'!K46))+IF(ISBLANK(INDIRECT("A8")), 0, INDIRECT(INDIRECT("A8")&amp;"!"&amp;'Технический лист'!H288&amp;'Технический лист'!K46))+IF(ISBLANK(INDIRECT("A9")), 0, INDIRECT(INDIRECT("A9")&amp;"!"&amp;'Технический лист'!H288&amp;'Технический лист'!K46))+IF(ISBLANK(INDIRECT("A10")), 0, INDIRECT(INDIRECT("A10")&amp;"!"&amp;'Технический лист'!H288&amp;'Технический лист'!K46))+IF(ISBLANK(INDIRECT("A11")), 0, INDIRECT(INDIRECT("A11")&amp;"!"&amp;'Технический лист'!H288&amp;'Технический лист'!K46))+IF(ISBLANK(INDIRECT("A12")), 0, INDIRECT(INDIRECT("A12")&amp;"!"&amp;'Технический лист'!H288&amp;'Технический лист'!K46))</f>
        <v>0</v>
      </c>
      <c r="I55" s="51">
        <f>IF(ISBLANK(INDIRECT("A3")), 0, INDIRECT(INDIRECT("A3")&amp;"!"&amp;'Технический лист'!I288&amp;'Технический лист'!L46))+IF(ISBLANK(INDIRECT("A4")), 0, INDIRECT(INDIRECT("A4")&amp;"!"&amp;'Технический лист'!I288&amp;'Технический лист'!L46))+IF(ISBLANK(INDIRECT("A5")), 0, INDIRECT(INDIRECT("A5")&amp;"!"&amp;'Технический лист'!I288&amp;'Технический лист'!L46))+IF(ISBLANK(INDIRECT("A6")), 0, INDIRECT(INDIRECT("A6")&amp;"!"&amp;'Технический лист'!I288&amp;'Технический лист'!L46))+IF(ISBLANK(INDIRECT("A7")), 0, INDIRECT(INDIRECT("A7")&amp;"!"&amp;'Технический лист'!I288&amp;'Технический лист'!L46))+IF(ISBLANK(INDIRECT("A8")), 0, INDIRECT(INDIRECT("A8")&amp;"!"&amp;'Технический лист'!I288&amp;'Технический лист'!L46))+IF(ISBLANK(INDIRECT("A9")), 0, INDIRECT(INDIRECT("A9")&amp;"!"&amp;'Технический лист'!I288&amp;'Технический лист'!L46))+IF(ISBLANK(INDIRECT("A10")), 0, INDIRECT(INDIRECT("A10")&amp;"!"&amp;'Технический лист'!I288&amp;'Технический лист'!L46))+IF(ISBLANK(INDIRECT("A11")), 0, INDIRECT(INDIRECT("A11")&amp;"!"&amp;'Технический лист'!I288&amp;'Технический лист'!L46))+IF(ISBLANK(INDIRECT("A12")), 0, INDIRECT(INDIRECT("A12")&amp;"!"&amp;'Технический лист'!I288&amp;'Технический лист'!L46))</f>
        <v>0</v>
      </c>
      <c r="J55" s="51">
        <f>IF(ISBLANK(INDIRECT("A3")), 0, INDIRECT(INDIRECT("A3")&amp;"!"&amp;'Технический лист'!J288&amp;'Технический лист'!M46))+IF(ISBLANK(INDIRECT("A4")), 0, INDIRECT(INDIRECT("A4")&amp;"!"&amp;'Технический лист'!J288&amp;'Технический лист'!M46))+IF(ISBLANK(INDIRECT("A5")), 0, INDIRECT(INDIRECT("A5")&amp;"!"&amp;'Технический лист'!J288&amp;'Технический лист'!M46))+IF(ISBLANK(INDIRECT("A6")), 0, INDIRECT(INDIRECT("A6")&amp;"!"&amp;'Технический лист'!J288&amp;'Технический лист'!M46))+IF(ISBLANK(INDIRECT("A7")), 0, INDIRECT(INDIRECT("A7")&amp;"!"&amp;'Технический лист'!J288&amp;'Технический лист'!M46))+IF(ISBLANK(INDIRECT("A8")), 0, INDIRECT(INDIRECT("A8")&amp;"!"&amp;'Технический лист'!J288&amp;'Технический лист'!M46))+IF(ISBLANK(INDIRECT("A9")), 0, INDIRECT(INDIRECT("A9")&amp;"!"&amp;'Технический лист'!J288&amp;'Технический лист'!M46))+IF(ISBLANK(INDIRECT("A10")), 0, INDIRECT(INDIRECT("A10")&amp;"!"&amp;'Технический лист'!J288&amp;'Технический лист'!M46))+IF(ISBLANK(INDIRECT("A11")), 0, INDIRECT(INDIRECT("A11")&amp;"!"&amp;'Технический лист'!J288&amp;'Технический лист'!M46))+IF(ISBLANK(INDIRECT("A12")), 0, INDIRECT(INDIRECT("A12")&amp;"!"&amp;'Технический лист'!J288&amp;'Технический лист'!M46))</f>
        <v>0</v>
      </c>
      <c r="K55" s="51">
        <f>IF(ISBLANK(INDIRECT("A3")), 0, INDIRECT(INDIRECT("A3")&amp;"!"&amp;'Технический лист'!K288&amp;'Технический лист'!N46))+IF(ISBLANK(INDIRECT("A4")), 0, INDIRECT(INDIRECT("A4")&amp;"!"&amp;'Технический лист'!K288&amp;'Технический лист'!N46))+IF(ISBLANK(INDIRECT("A5")), 0, INDIRECT(INDIRECT("A5")&amp;"!"&amp;'Технический лист'!K288&amp;'Технический лист'!N46))+IF(ISBLANK(INDIRECT("A6")), 0, INDIRECT(INDIRECT("A6")&amp;"!"&amp;'Технический лист'!K288&amp;'Технический лист'!N46))+IF(ISBLANK(INDIRECT("A7")), 0, INDIRECT(INDIRECT("A7")&amp;"!"&amp;'Технический лист'!K288&amp;'Технический лист'!N46))+IF(ISBLANK(INDIRECT("A8")), 0, INDIRECT(INDIRECT("A8")&amp;"!"&amp;'Технический лист'!K288&amp;'Технический лист'!N46))+IF(ISBLANK(INDIRECT("A9")), 0, INDIRECT(INDIRECT("A9")&amp;"!"&amp;'Технический лист'!K288&amp;'Технический лист'!N46))+IF(ISBLANK(INDIRECT("A10")), 0, INDIRECT(INDIRECT("A10")&amp;"!"&amp;'Технический лист'!K288&amp;'Технический лист'!N46))+IF(ISBLANK(INDIRECT("A11")), 0, INDIRECT(INDIRECT("A11")&amp;"!"&amp;'Технический лист'!K288&amp;'Технический лист'!N46))+IF(ISBLANK(INDIRECT("A12")), 0, INDIRECT(INDIRECT("A12")&amp;"!"&amp;'Технический лист'!K288&amp;'Технический лист'!N46))</f>
        <v>0</v>
      </c>
      <c r="L55" s="51">
        <f>IF(ISBLANK(INDIRECT("A3")), 0, INDIRECT(INDIRECT("A3")&amp;"!"&amp;'Технический лист'!L288&amp;'Технический лист'!O46))+IF(ISBLANK(INDIRECT("A4")), 0, INDIRECT(INDIRECT("A4")&amp;"!"&amp;'Технический лист'!L288&amp;'Технический лист'!O46))+IF(ISBLANK(INDIRECT("A5")), 0, INDIRECT(INDIRECT("A5")&amp;"!"&amp;'Технический лист'!L288&amp;'Технический лист'!O46))+IF(ISBLANK(INDIRECT("A6")), 0, INDIRECT(INDIRECT("A6")&amp;"!"&amp;'Технический лист'!L288&amp;'Технический лист'!O46))+IF(ISBLANK(INDIRECT("A7")), 0, INDIRECT(INDIRECT("A7")&amp;"!"&amp;'Технический лист'!L288&amp;'Технический лист'!O46))+IF(ISBLANK(INDIRECT("A8")), 0, INDIRECT(INDIRECT("A8")&amp;"!"&amp;'Технический лист'!L288&amp;'Технический лист'!O46))+IF(ISBLANK(INDIRECT("A9")), 0, INDIRECT(INDIRECT("A9")&amp;"!"&amp;'Технический лист'!L288&amp;'Технический лист'!O46))+IF(ISBLANK(INDIRECT("A10")), 0, INDIRECT(INDIRECT("A10")&amp;"!"&amp;'Технический лист'!L288&amp;'Технический лист'!O46))+IF(ISBLANK(INDIRECT("A11")), 0, INDIRECT(INDIRECT("A11")&amp;"!"&amp;'Технический лист'!L288&amp;'Технический лист'!O46))+IF(ISBLANK(INDIRECT("A12")), 0, INDIRECT(INDIRECT("A12")&amp;"!"&amp;'Технический лист'!L288&amp;'Технический лист'!O46))</f>
        <v>0</v>
      </c>
      <c r="M55" s="53">
        <f>IF(ISBLANK(INDIRECT("A3")), 0, INDIRECT(INDIRECT("A3")&amp;"!"&amp;'Технический лист'!M288&amp;'Технический лист'!P46))+IF(ISBLANK(INDIRECT("A4")), 0, INDIRECT(INDIRECT("A4")&amp;"!"&amp;'Технический лист'!M288&amp;'Технический лист'!P46))+IF(ISBLANK(INDIRECT("A5")), 0, INDIRECT(INDIRECT("A5")&amp;"!"&amp;'Технический лист'!M288&amp;'Технический лист'!P46))+IF(ISBLANK(INDIRECT("A6")), 0, INDIRECT(INDIRECT("A6")&amp;"!"&amp;'Технический лист'!M288&amp;'Технический лист'!P46))+IF(ISBLANK(INDIRECT("A7")), 0, INDIRECT(INDIRECT("A7")&amp;"!"&amp;'Технический лист'!M288&amp;'Технический лист'!P46))+IF(ISBLANK(INDIRECT("A8")), 0, INDIRECT(INDIRECT("A8")&amp;"!"&amp;'Технический лист'!M288&amp;'Технический лист'!P46))+IF(ISBLANK(INDIRECT("A9")), 0, INDIRECT(INDIRECT("A9")&amp;"!"&amp;'Технический лист'!M288&amp;'Технический лист'!P46))+IF(ISBLANK(INDIRECT("A10")), 0, INDIRECT(INDIRECT("A10")&amp;"!"&amp;'Технический лист'!M288&amp;'Технический лист'!P46))+IF(ISBLANK(INDIRECT("A11")), 0, INDIRECT(INDIRECT("A11")&amp;"!"&amp;'Технический лист'!M288&amp;'Технический лист'!P46))+IF(ISBLANK(INDIRECT("A12")), 0, INDIRECT(INDIRECT("A12")&amp;"!"&amp;'Технический лист'!M288&amp;'Технический лист'!P46))</f>
        <v>0</v>
      </c>
    </row>
    <row r="56" hidden="1">
      <c r="A56" s="66"/>
      <c r="B56" s="51">
        <f>IF(ISBLANK(INDIRECT("A3")), 0, INDIRECT(INDIRECT("A3")&amp;"!"&amp;'Технический лист'!B289&amp;'Технический лист'!E47))+IF(ISBLANK(INDIRECT("A4")), 0, INDIRECT(INDIRECT("A4")&amp;"!"&amp;'Технический лист'!B289&amp;'Технический лист'!E47))+IF(ISBLANK(INDIRECT("A5")), 0, INDIRECT(INDIRECT("A5")&amp;"!"&amp;'Технический лист'!B289&amp;'Технический лист'!E47))+IF(ISBLANK(INDIRECT("A6")), 0, INDIRECT(INDIRECT("A6")&amp;"!"&amp;'Технический лист'!B289&amp;'Технический лист'!E47))+IF(ISBLANK(INDIRECT("A7")), 0, INDIRECT(INDIRECT("A7")&amp;"!"&amp;'Технический лист'!B289&amp;'Технический лист'!E47))+IF(ISBLANK(INDIRECT("A8")), 0, INDIRECT(INDIRECT("A8")&amp;"!"&amp;'Технический лист'!B289&amp;'Технический лист'!E47))+IF(ISBLANK(INDIRECT("A9")), 0, INDIRECT(INDIRECT("A9")&amp;"!"&amp;'Технический лист'!B289&amp;'Технический лист'!E47))+IF(ISBLANK(INDIRECT("A10")), 0, INDIRECT(INDIRECT("A10")&amp;"!"&amp;'Технический лист'!B289&amp;'Технический лист'!E47))+IF(ISBLANK(INDIRECT("A11")), 0, INDIRECT(INDIRECT("A11")&amp;"!"&amp;'Технический лист'!B289&amp;'Технический лист'!E47))+IF(ISBLANK(INDIRECT("A12")), 0, INDIRECT(INDIRECT("A12")&amp;"!"&amp;'Технический лист'!B289&amp;'Технический лист'!E47))</f>
        <v>0</v>
      </c>
      <c r="C56" s="51">
        <f>IF(ISBLANK(INDIRECT("A3")), 0, INDIRECT(INDIRECT("A3")&amp;"!"&amp;'Технический лист'!C289&amp;'Технический лист'!F47))+IF(ISBLANK(INDIRECT("A4")), 0, INDIRECT(INDIRECT("A4")&amp;"!"&amp;'Технический лист'!C289&amp;'Технический лист'!F47))+IF(ISBLANK(INDIRECT("A5")), 0, INDIRECT(INDIRECT("A5")&amp;"!"&amp;'Технический лист'!C289&amp;'Технический лист'!F47))+IF(ISBLANK(INDIRECT("A6")), 0, INDIRECT(INDIRECT("A6")&amp;"!"&amp;'Технический лист'!C289&amp;'Технический лист'!F47))+IF(ISBLANK(INDIRECT("A7")), 0, INDIRECT(INDIRECT("A7")&amp;"!"&amp;'Технический лист'!C289&amp;'Технический лист'!F47))+IF(ISBLANK(INDIRECT("A8")), 0, INDIRECT(INDIRECT("A8")&amp;"!"&amp;'Технический лист'!C289&amp;'Технический лист'!F47))+IF(ISBLANK(INDIRECT("A9")), 0, INDIRECT(INDIRECT("A9")&amp;"!"&amp;'Технический лист'!C289&amp;'Технический лист'!F47))+IF(ISBLANK(INDIRECT("A10")), 0, INDIRECT(INDIRECT("A10")&amp;"!"&amp;'Технический лист'!C289&amp;'Технический лист'!F47))+IF(ISBLANK(INDIRECT("A11")), 0, INDIRECT(INDIRECT("A11")&amp;"!"&amp;'Технический лист'!C289&amp;'Технический лист'!F47))+IF(ISBLANK(INDIRECT("A12")), 0, INDIRECT(INDIRECT("A12")&amp;"!"&amp;'Технический лист'!C289&amp;'Технический лист'!F47))</f>
        <v>0</v>
      </c>
      <c r="D56" s="51">
        <f>IF(ISBLANK(INDIRECT("A3")), 0, INDIRECT(INDIRECT("A3")&amp;"!"&amp;'Технический лист'!D289&amp;'Технический лист'!G47))+IF(ISBLANK(INDIRECT("A4")), 0, INDIRECT(INDIRECT("A4")&amp;"!"&amp;'Технический лист'!D289&amp;'Технический лист'!G47))+IF(ISBLANK(INDIRECT("A5")), 0, INDIRECT(INDIRECT("A5")&amp;"!"&amp;'Технический лист'!D289&amp;'Технический лист'!G47))+IF(ISBLANK(INDIRECT("A6")), 0, INDIRECT(INDIRECT("A6")&amp;"!"&amp;'Технический лист'!D289&amp;'Технический лист'!G47))+IF(ISBLANK(INDIRECT("A7")), 0, INDIRECT(INDIRECT("A7")&amp;"!"&amp;'Технический лист'!D289&amp;'Технический лист'!G47))+IF(ISBLANK(INDIRECT("A8")), 0, INDIRECT(INDIRECT("A8")&amp;"!"&amp;'Технический лист'!D289&amp;'Технический лист'!G47))+IF(ISBLANK(INDIRECT("A9")), 0, INDIRECT(INDIRECT("A9")&amp;"!"&amp;'Технический лист'!D289&amp;'Технический лист'!G47))+IF(ISBLANK(INDIRECT("A10")), 0, INDIRECT(INDIRECT("A10")&amp;"!"&amp;'Технический лист'!D289&amp;'Технический лист'!G47))+IF(ISBLANK(INDIRECT("A11")), 0, INDIRECT(INDIRECT("A11")&amp;"!"&amp;'Технический лист'!D289&amp;'Технический лист'!G47))+IF(ISBLANK(INDIRECT("A12")), 0, INDIRECT(INDIRECT("A12")&amp;"!"&amp;'Технический лист'!D289&amp;'Технический лист'!G47))</f>
        <v>0</v>
      </c>
      <c r="E56" s="51">
        <f>IF(ISBLANK(INDIRECT("A3")), 0, INDIRECT(INDIRECT("A3")&amp;"!"&amp;'Технический лист'!E289&amp;'Технический лист'!H47))+IF(ISBLANK(INDIRECT("A4")), 0, INDIRECT(INDIRECT("A4")&amp;"!"&amp;'Технический лист'!E289&amp;'Технический лист'!H47))+IF(ISBLANK(INDIRECT("A5")), 0, INDIRECT(INDIRECT("A5")&amp;"!"&amp;'Технический лист'!E289&amp;'Технический лист'!H47))+IF(ISBLANK(INDIRECT("A6")), 0, INDIRECT(INDIRECT("A6")&amp;"!"&amp;'Технический лист'!E289&amp;'Технический лист'!H47))+IF(ISBLANK(INDIRECT("A7")), 0, INDIRECT(INDIRECT("A7")&amp;"!"&amp;'Технический лист'!E289&amp;'Технический лист'!H47))+IF(ISBLANK(INDIRECT("A8")), 0, INDIRECT(INDIRECT("A8")&amp;"!"&amp;'Технический лист'!E289&amp;'Технический лист'!H47))+IF(ISBLANK(INDIRECT("A9")), 0, INDIRECT(INDIRECT("A9")&amp;"!"&amp;'Технический лист'!E289&amp;'Технический лист'!H47))+IF(ISBLANK(INDIRECT("A10")), 0, INDIRECT(INDIRECT("A10")&amp;"!"&amp;'Технический лист'!E289&amp;'Технический лист'!H47))+IF(ISBLANK(INDIRECT("A11")), 0, INDIRECT(INDIRECT("A11")&amp;"!"&amp;'Технический лист'!E289&amp;'Технический лист'!H47))+IF(ISBLANK(INDIRECT("A12")), 0, INDIRECT(INDIRECT("A12")&amp;"!"&amp;'Технический лист'!E289&amp;'Технический лист'!H47))</f>
        <v>0</v>
      </c>
      <c r="F56" s="51">
        <f>IF(ISBLANK(INDIRECT("A3")), 0, INDIRECT(INDIRECT("A3")&amp;"!"&amp;'Технический лист'!F289&amp;'Технический лист'!I47))+IF(ISBLANK(INDIRECT("A4")), 0, INDIRECT(INDIRECT("A4")&amp;"!"&amp;'Технический лист'!F289&amp;'Технический лист'!I47))+IF(ISBLANK(INDIRECT("A5")), 0, INDIRECT(INDIRECT("A5")&amp;"!"&amp;'Технический лист'!F289&amp;'Технический лист'!I47))+IF(ISBLANK(INDIRECT("A6")), 0, INDIRECT(INDIRECT("A6")&amp;"!"&amp;'Технический лист'!F289&amp;'Технический лист'!I47))+IF(ISBLANK(INDIRECT("A7")), 0, INDIRECT(INDIRECT("A7")&amp;"!"&amp;'Технический лист'!F289&amp;'Технический лист'!I47))+IF(ISBLANK(INDIRECT("A8")), 0, INDIRECT(INDIRECT("A8")&amp;"!"&amp;'Технический лист'!F289&amp;'Технический лист'!I47))+IF(ISBLANK(INDIRECT("A9")), 0, INDIRECT(INDIRECT("A9")&amp;"!"&amp;'Технический лист'!F289&amp;'Технический лист'!I47))+IF(ISBLANK(INDIRECT("A10")), 0, INDIRECT(INDIRECT("A10")&amp;"!"&amp;'Технический лист'!F289&amp;'Технический лист'!I47))+IF(ISBLANK(INDIRECT("A11")), 0, INDIRECT(INDIRECT("A11")&amp;"!"&amp;'Технический лист'!F289&amp;'Технический лист'!I47))+IF(ISBLANK(INDIRECT("A12")), 0, INDIRECT(INDIRECT("A12")&amp;"!"&amp;'Технический лист'!F289&amp;'Технический лист'!I47))</f>
        <v>0</v>
      </c>
      <c r="G56" s="51">
        <f>IF(ISBLANK(INDIRECT("A3")), 0, INDIRECT(INDIRECT("A3")&amp;"!"&amp;'Технический лист'!G289&amp;'Технический лист'!J47))+IF(ISBLANK(INDIRECT("A4")), 0, INDIRECT(INDIRECT("A4")&amp;"!"&amp;'Технический лист'!G289&amp;'Технический лист'!J47))+IF(ISBLANK(INDIRECT("A5")), 0, INDIRECT(INDIRECT("A5")&amp;"!"&amp;'Технический лист'!G289&amp;'Технический лист'!J47))+IF(ISBLANK(INDIRECT("A6")), 0, INDIRECT(INDIRECT("A6")&amp;"!"&amp;'Технический лист'!G289&amp;'Технический лист'!J47))+IF(ISBLANK(INDIRECT("A7")), 0, INDIRECT(INDIRECT("A7")&amp;"!"&amp;'Технический лист'!G289&amp;'Технический лист'!J47))+IF(ISBLANK(INDIRECT("A8")), 0, INDIRECT(INDIRECT("A8")&amp;"!"&amp;'Технический лист'!G289&amp;'Технический лист'!J47))+IF(ISBLANK(INDIRECT("A9")), 0, INDIRECT(INDIRECT("A9")&amp;"!"&amp;'Технический лист'!G289&amp;'Технический лист'!J47))+IF(ISBLANK(INDIRECT("A10")), 0, INDIRECT(INDIRECT("A10")&amp;"!"&amp;'Технический лист'!G289&amp;'Технический лист'!J47))+IF(ISBLANK(INDIRECT("A11")), 0, INDIRECT(INDIRECT("A11")&amp;"!"&amp;'Технический лист'!G289&amp;'Технический лист'!J47))+IF(ISBLANK(INDIRECT("A12")), 0, INDIRECT(INDIRECT("A12")&amp;"!"&amp;'Технический лист'!G289&amp;'Технический лист'!J47))</f>
        <v>0</v>
      </c>
      <c r="H56" s="51">
        <f>IF(ISBLANK(INDIRECT("A3")), 0, INDIRECT(INDIRECT("A3")&amp;"!"&amp;'Технический лист'!H289&amp;'Технический лист'!K47))+IF(ISBLANK(INDIRECT("A4")), 0, INDIRECT(INDIRECT("A4")&amp;"!"&amp;'Технический лист'!H289&amp;'Технический лист'!K47))+IF(ISBLANK(INDIRECT("A5")), 0, INDIRECT(INDIRECT("A5")&amp;"!"&amp;'Технический лист'!H289&amp;'Технический лист'!K47))+IF(ISBLANK(INDIRECT("A6")), 0, INDIRECT(INDIRECT("A6")&amp;"!"&amp;'Технический лист'!H289&amp;'Технический лист'!K47))+IF(ISBLANK(INDIRECT("A7")), 0, INDIRECT(INDIRECT("A7")&amp;"!"&amp;'Технический лист'!H289&amp;'Технический лист'!K47))+IF(ISBLANK(INDIRECT("A8")), 0, INDIRECT(INDIRECT("A8")&amp;"!"&amp;'Технический лист'!H289&amp;'Технический лист'!K47))+IF(ISBLANK(INDIRECT("A9")), 0, INDIRECT(INDIRECT("A9")&amp;"!"&amp;'Технический лист'!H289&amp;'Технический лист'!K47))+IF(ISBLANK(INDIRECT("A10")), 0, INDIRECT(INDIRECT("A10")&amp;"!"&amp;'Технический лист'!H289&amp;'Технический лист'!K47))+IF(ISBLANK(INDIRECT("A11")), 0, INDIRECT(INDIRECT("A11")&amp;"!"&amp;'Технический лист'!H289&amp;'Технический лист'!K47))+IF(ISBLANK(INDIRECT("A12")), 0, INDIRECT(INDIRECT("A12")&amp;"!"&amp;'Технический лист'!H289&amp;'Технический лист'!K47))</f>
        <v>0</v>
      </c>
      <c r="I56" s="51">
        <f>IF(ISBLANK(INDIRECT("A3")), 0, INDIRECT(INDIRECT("A3")&amp;"!"&amp;'Технический лист'!I289&amp;'Технический лист'!L47))+IF(ISBLANK(INDIRECT("A4")), 0, INDIRECT(INDIRECT("A4")&amp;"!"&amp;'Технический лист'!I289&amp;'Технический лист'!L47))+IF(ISBLANK(INDIRECT("A5")), 0, INDIRECT(INDIRECT("A5")&amp;"!"&amp;'Технический лист'!I289&amp;'Технический лист'!L47))+IF(ISBLANK(INDIRECT("A6")), 0, INDIRECT(INDIRECT("A6")&amp;"!"&amp;'Технический лист'!I289&amp;'Технический лист'!L47))+IF(ISBLANK(INDIRECT("A7")), 0, INDIRECT(INDIRECT("A7")&amp;"!"&amp;'Технический лист'!I289&amp;'Технический лист'!L47))+IF(ISBLANK(INDIRECT("A8")), 0, INDIRECT(INDIRECT("A8")&amp;"!"&amp;'Технический лист'!I289&amp;'Технический лист'!L47))+IF(ISBLANK(INDIRECT("A9")), 0, INDIRECT(INDIRECT("A9")&amp;"!"&amp;'Технический лист'!I289&amp;'Технический лист'!L47))+IF(ISBLANK(INDIRECT("A10")), 0, INDIRECT(INDIRECT("A10")&amp;"!"&amp;'Технический лист'!I289&amp;'Технический лист'!L47))+IF(ISBLANK(INDIRECT("A11")), 0, INDIRECT(INDIRECT("A11")&amp;"!"&amp;'Технический лист'!I289&amp;'Технический лист'!L47))+IF(ISBLANK(INDIRECT("A12")), 0, INDIRECT(INDIRECT("A12")&amp;"!"&amp;'Технический лист'!I289&amp;'Технический лист'!L47))</f>
        <v>0</v>
      </c>
      <c r="J56" s="51">
        <f>IF(ISBLANK(INDIRECT("A3")), 0, INDIRECT(INDIRECT("A3")&amp;"!"&amp;'Технический лист'!J289&amp;'Технический лист'!M47))+IF(ISBLANK(INDIRECT("A4")), 0, INDIRECT(INDIRECT("A4")&amp;"!"&amp;'Технический лист'!J289&amp;'Технический лист'!M47))+IF(ISBLANK(INDIRECT("A5")), 0, INDIRECT(INDIRECT("A5")&amp;"!"&amp;'Технический лист'!J289&amp;'Технический лист'!M47))+IF(ISBLANK(INDIRECT("A6")), 0, INDIRECT(INDIRECT("A6")&amp;"!"&amp;'Технический лист'!J289&amp;'Технический лист'!M47))+IF(ISBLANK(INDIRECT("A7")), 0, INDIRECT(INDIRECT("A7")&amp;"!"&amp;'Технический лист'!J289&amp;'Технический лист'!M47))+IF(ISBLANK(INDIRECT("A8")), 0, INDIRECT(INDIRECT("A8")&amp;"!"&amp;'Технический лист'!J289&amp;'Технический лист'!M47))+IF(ISBLANK(INDIRECT("A9")), 0, INDIRECT(INDIRECT("A9")&amp;"!"&amp;'Технический лист'!J289&amp;'Технический лист'!M47))+IF(ISBLANK(INDIRECT("A10")), 0, INDIRECT(INDIRECT("A10")&amp;"!"&amp;'Технический лист'!J289&amp;'Технический лист'!M47))+IF(ISBLANK(INDIRECT("A11")), 0, INDIRECT(INDIRECT("A11")&amp;"!"&amp;'Технический лист'!J289&amp;'Технический лист'!M47))+IF(ISBLANK(INDIRECT("A12")), 0, INDIRECT(INDIRECT("A12")&amp;"!"&amp;'Технический лист'!J289&amp;'Технический лист'!M47))</f>
        <v>0</v>
      </c>
      <c r="K56" s="51">
        <f>IF(ISBLANK(INDIRECT("A3")), 0, INDIRECT(INDIRECT("A3")&amp;"!"&amp;'Технический лист'!K289&amp;'Технический лист'!N47))+IF(ISBLANK(INDIRECT("A4")), 0, INDIRECT(INDIRECT("A4")&amp;"!"&amp;'Технический лист'!K289&amp;'Технический лист'!N47))+IF(ISBLANK(INDIRECT("A5")), 0, INDIRECT(INDIRECT("A5")&amp;"!"&amp;'Технический лист'!K289&amp;'Технический лист'!N47))+IF(ISBLANK(INDIRECT("A6")), 0, INDIRECT(INDIRECT("A6")&amp;"!"&amp;'Технический лист'!K289&amp;'Технический лист'!N47))+IF(ISBLANK(INDIRECT("A7")), 0, INDIRECT(INDIRECT("A7")&amp;"!"&amp;'Технический лист'!K289&amp;'Технический лист'!N47))+IF(ISBLANK(INDIRECT("A8")), 0, INDIRECT(INDIRECT("A8")&amp;"!"&amp;'Технический лист'!K289&amp;'Технический лист'!N47))+IF(ISBLANK(INDIRECT("A9")), 0, INDIRECT(INDIRECT("A9")&amp;"!"&amp;'Технический лист'!K289&amp;'Технический лист'!N47))+IF(ISBLANK(INDIRECT("A10")), 0, INDIRECT(INDIRECT("A10")&amp;"!"&amp;'Технический лист'!K289&amp;'Технический лист'!N47))+IF(ISBLANK(INDIRECT("A11")), 0, INDIRECT(INDIRECT("A11")&amp;"!"&amp;'Технический лист'!K289&amp;'Технический лист'!N47))+IF(ISBLANK(INDIRECT("A12")), 0, INDIRECT(INDIRECT("A12")&amp;"!"&amp;'Технический лист'!K289&amp;'Технический лист'!N47))</f>
        <v>0</v>
      </c>
      <c r="L56" s="51">
        <f>IF(ISBLANK(INDIRECT("A3")), 0, INDIRECT(INDIRECT("A3")&amp;"!"&amp;'Технический лист'!L289&amp;'Технический лист'!O47))+IF(ISBLANK(INDIRECT("A4")), 0, INDIRECT(INDIRECT("A4")&amp;"!"&amp;'Технический лист'!L289&amp;'Технический лист'!O47))+IF(ISBLANK(INDIRECT("A5")), 0, INDIRECT(INDIRECT("A5")&amp;"!"&amp;'Технический лист'!L289&amp;'Технический лист'!O47))+IF(ISBLANK(INDIRECT("A6")), 0, INDIRECT(INDIRECT("A6")&amp;"!"&amp;'Технический лист'!L289&amp;'Технический лист'!O47))+IF(ISBLANK(INDIRECT("A7")), 0, INDIRECT(INDIRECT("A7")&amp;"!"&amp;'Технический лист'!L289&amp;'Технический лист'!O47))+IF(ISBLANK(INDIRECT("A8")), 0, INDIRECT(INDIRECT("A8")&amp;"!"&amp;'Технический лист'!L289&amp;'Технический лист'!O47))+IF(ISBLANK(INDIRECT("A9")), 0, INDIRECT(INDIRECT("A9")&amp;"!"&amp;'Технический лист'!L289&amp;'Технический лист'!O47))+IF(ISBLANK(INDIRECT("A10")), 0, INDIRECT(INDIRECT("A10")&amp;"!"&amp;'Технический лист'!L289&amp;'Технический лист'!O47))+IF(ISBLANK(INDIRECT("A11")), 0, INDIRECT(INDIRECT("A11")&amp;"!"&amp;'Технический лист'!L289&amp;'Технический лист'!O47))+IF(ISBLANK(INDIRECT("A12")), 0, INDIRECT(INDIRECT("A12")&amp;"!"&amp;'Технический лист'!L289&amp;'Технический лист'!O47))</f>
        <v>0</v>
      </c>
      <c r="M56" s="53">
        <f>IF(ISBLANK(INDIRECT("A3")), 0, INDIRECT(INDIRECT("A3")&amp;"!"&amp;'Технический лист'!M289&amp;'Технический лист'!P47))+IF(ISBLANK(INDIRECT("A4")), 0, INDIRECT(INDIRECT("A4")&amp;"!"&amp;'Технический лист'!M289&amp;'Технический лист'!P47))+IF(ISBLANK(INDIRECT("A5")), 0, INDIRECT(INDIRECT("A5")&amp;"!"&amp;'Технический лист'!M289&amp;'Технический лист'!P47))+IF(ISBLANK(INDIRECT("A6")), 0, INDIRECT(INDIRECT("A6")&amp;"!"&amp;'Технический лист'!M289&amp;'Технический лист'!P47))+IF(ISBLANK(INDIRECT("A7")), 0, INDIRECT(INDIRECT("A7")&amp;"!"&amp;'Технический лист'!M289&amp;'Технический лист'!P47))+IF(ISBLANK(INDIRECT("A8")), 0, INDIRECT(INDIRECT("A8")&amp;"!"&amp;'Технический лист'!M289&amp;'Технический лист'!P47))+IF(ISBLANK(INDIRECT("A9")), 0, INDIRECT(INDIRECT("A9")&amp;"!"&amp;'Технический лист'!M289&amp;'Технический лист'!P47))+IF(ISBLANK(INDIRECT("A10")), 0, INDIRECT(INDIRECT("A10")&amp;"!"&amp;'Технический лист'!M289&amp;'Технический лист'!P47))+IF(ISBLANK(INDIRECT("A11")), 0, INDIRECT(INDIRECT("A11")&amp;"!"&amp;'Технический лист'!M289&amp;'Технический лист'!P47))+IF(ISBLANK(INDIRECT("A12")), 0, INDIRECT(INDIRECT("A12")&amp;"!"&amp;'Технический лист'!M289&amp;'Технический лист'!P47))</f>
        <v>0</v>
      </c>
    </row>
    <row r="57" hidden="1">
      <c r="A57" s="66"/>
      <c r="B57" s="51">
        <f>IF(ISBLANK(INDIRECT("A3")), 0, INDIRECT(INDIRECT("A3")&amp;"!"&amp;'Технический лист'!B290&amp;'Технический лист'!E48))+IF(ISBLANK(INDIRECT("A4")), 0, INDIRECT(INDIRECT("A4")&amp;"!"&amp;'Технический лист'!B290&amp;'Технический лист'!E48))+IF(ISBLANK(INDIRECT("A5")), 0, INDIRECT(INDIRECT("A5")&amp;"!"&amp;'Технический лист'!B290&amp;'Технический лист'!E48))+IF(ISBLANK(INDIRECT("A6")), 0, INDIRECT(INDIRECT("A6")&amp;"!"&amp;'Технический лист'!B290&amp;'Технический лист'!E48))+IF(ISBLANK(INDIRECT("A7")), 0, INDIRECT(INDIRECT("A7")&amp;"!"&amp;'Технический лист'!B290&amp;'Технический лист'!E48))+IF(ISBLANK(INDIRECT("A8")), 0, INDIRECT(INDIRECT("A8")&amp;"!"&amp;'Технический лист'!B290&amp;'Технический лист'!E48))+IF(ISBLANK(INDIRECT("A9")), 0, INDIRECT(INDIRECT("A9")&amp;"!"&amp;'Технический лист'!B290&amp;'Технический лист'!E48))+IF(ISBLANK(INDIRECT("A10")), 0, INDIRECT(INDIRECT("A10")&amp;"!"&amp;'Технический лист'!B290&amp;'Технический лист'!E48))+IF(ISBLANK(INDIRECT("A11")), 0, INDIRECT(INDIRECT("A11")&amp;"!"&amp;'Технический лист'!B290&amp;'Технический лист'!E48))+IF(ISBLANK(INDIRECT("A12")), 0, INDIRECT(INDIRECT("A12")&amp;"!"&amp;'Технический лист'!B290&amp;'Технический лист'!E48))</f>
        <v>0</v>
      </c>
      <c r="C57" s="51">
        <f>IF(ISBLANK(INDIRECT("A3")), 0, INDIRECT(INDIRECT("A3")&amp;"!"&amp;'Технический лист'!C290&amp;'Технический лист'!F48))+IF(ISBLANK(INDIRECT("A4")), 0, INDIRECT(INDIRECT("A4")&amp;"!"&amp;'Технический лист'!C290&amp;'Технический лист'!F48))+IF(ISBLANK(INDIRECT("A5")), 0, INDIRECT(INDIRECT("A5")&amp;"!"&amp;'Технический лист'!C290&amp;'Технический лист'!F48))+IF(ISBLANK(INDIRECT("A6")), 0, INDIRECT(INDIRECT("A6")&amp;"!"&amp;'Технический лист'!C290&amp;'Технический лист'!F48))+IF(ISBLANK(INDIRECT("A7")), 0, INDIRECT(INDIRECT("A7")&amp;"!"&amp;'Технический лист'!C290&amp;'Технический лист'!F48))+IF(ISBLANK(INDIRECT("A8")), 0, INDIRECT(INDIRECT("A8")&amp;"!"&amp;'Технический лист'!C290&amp;'Технический лист'!F48))+IF(ISBLANK(INDIRECT("A9")), 0, INDIRECT(INDIRECT("A9")&amp;"!"&amp;'Технический лист'!C290&amp;'Технический лист'!F48))+IF(ISBLANK(INDIRECT("A10")), 0, INDIRECT(INDIRECT("A10")&amp;"!"&amp;'Технический лист'!C290&amp;'Технический лист'!F48))+IF(ISBLANK(INDIRECT("A11")), 0, INDIRECT(INDIRECT("A11")&amp;"!"&amp;'Технический лист'!C290&amp;'Технический лист'!F48))+IF(ISBLANK(INDIRECT("A12")), 0, INDIRECT(INDIRECT("A12")&amp;"!"&amp;'Технический лист'!C290&amp;'Технический лист'!F48))</f>
        <v>0</v>
      </c>
      <c r="D57" s="51">
        <f>IF(ISBLANK(INDIRECT("A3")), 0, INDIRECT(INDIRECT("A3")&amp;"!"&amp;'Технический лист'!D290&amp;'Технический лист'!G48))+IF(ISBLANK(INDIRECT("A4")), 0, INDIRECT(INDIRECT("A4")&amp;"!"&amp;'Технический лист'!D290&amp;'Технический лист'!G48))+IF(ISBLANK(INDIRECT("A5")), 0, INDIRECT(INDIRECT("A5")&amp;"!"&amp;'Технический лист'!D290&amp;'Технический лист'!G48))+IF(ISBLANK(INDIRECT("A6")), 0, INDIRECT(INDIRECT("A6")&amp;"!"&amp;'Технический лист'!D290&amp;'Технический лист'!G48))+IF(ISBLANK(INDIRECT("A7")), 0, INDIRECT(INDIRECT("A7")&amp;"!"&amp;'Технический лист'!D290&amp;'Технический лист'!G48))+IF(ISBLANK(INDIRECT("A8")), 0, INDIRECT(INDIRECT("A8")&amp;"!"&amp;'Технический лист'!D290&amp;'Технический лист'!G48))+IF(ISBLANK(INDIRECT("A9")), 0, INDIRECT(INDIRECT("A9")&amp;"!"&amp;'Технический лист'!D290&amp;'Технический лист'!G48))+IF(ISBLANK(INDIRECT("A10")), 0, INDIRECT(INDIRECT("A10")&amp;"!"&amp;'Технический лист'!D290&amp;'Технический лист'!G48))+IF(ISBLANK(INDIRECT("A11")), 0, INDIRECT(INDIRECT("A11")&amp;"!"&amp;'Технический лист'!D290&amp;'Технический лист'!G48))+IF(ISBLANK(INDIRECT("A12")), 0, INDIRECT(INDIRECT("A12")&amp;"!"&amp;'Технический лист'!D290&amp;'Технический лист'!G48))</f>
        <v>0</v>
      </c>
      <c r="E57" s="51">
        <f>IF(ISBLANK(INDIRECT("A3")), 0, INDIRECT(INDIRECT("A3")&amp;"!"&amp;'Технический лист'!E290&amp;'Технический лист'!H48))+IF(ISBLANK(INDIRECT("A4")), 0, INDIRECT(INDIRECT("A4")&amp;"!"&amp;'Технический лист'!E290&amp;'Технический лист'!H48))+IF(ISBLANK(INDIRECT("A5")), 0, INDIRECT(INDIRECT("A5")&amp;"!"&amp;'Технический лист'!E290&amp;'Технический лист'!H48))+IF(ISBLANK(INDIRECT("A6")), 0, INDIRECT(INDIRECT("A6")&amp;"!"&amp;'Технический лист'!E290&amp;'Технический лист'!H48))+IF(ISBLANK(INDIRECT("A7")), 0, INDIRECT(INDIRECT("A7")&amp;"!"&amp;'Технический лист'!E290&amp;'Технический лист'!H48))+IF(ISBLANK(INDIRECT("A8")), 0, INDIRECT(INDIRECT("A8")&amp;"!"&amp;'Технический лист'!E290&amp;'Технический лист'!H48))+IF(ISBLANK(INDIRECT("A9")), 0, INDIRECT(INDIRECT("A9")&amp;"!"&amp;'Технический лист'!E290&amp;'Технический лист'!H48))+IF(ISBLANK(INDIRECT("A10")), 0, INDIRECT(INDIRECT("A10")&amp;"!"&amp;'Технический лист'!E290&amp;'Технический лист'!H48))+IF(ISBLANK(INDIRECT("A11")), 0, INDIRECT(INDIRECT("A11")&amp;"!"&amp;'Технический лист'!E290&amp;'Технический лист'!H48))+IF(ISBLANK(INDIRECT("A12")), 0, INDIRECT(INDIRECT("A12")&amp;"!"&amp;'Технический лист'!E290&amp;'Технический лист'!H48))</f>
        <v>0</v>
      </c>
      <c r="F57" s="51">
        <f>IF(ISBLANK(INDIRECT("A3")), 0, INDIRECT(INDIRECT("A3")&amp;"!"&amp;'Технический лист'!F290&amp;'Технический лист'!I48))+IF(ISBLANK(INDIRECT("A4")), 0, INDIRECT(INDIRECT("A4")&amp;"!"&amp;'Технический лист'!F290&amp;'Технический лист'!I48))+IF(ISBLANK(INDIRECT("A5")), 0, INDIRECT(INDIRECT("A5")&amp;"!"&amp;'Технический лист'!F290&amp;'Технический лист'!I48))+IF(ISBLANK(INDIRECT("A6")), 0, INDIRECT(INDIRECT("A6")&amp;"!"&amp;'Технический лист'!F290&amp;'Технический лист'!I48))+IF(ISBLANK(INDIRECT("A7")), 0, INDIRECT(INDIRECT("A7")&amp;"!"&amp;'Технический лист'!F290&amp;'Технический лист'!I48))+IF(ISBLANK(INDIRECT("A8")), 0, INDIRECT(INDIRECT("A8")&amp;"!"&amp;'Технический лист'!F290&amp;'Технический лист'!I48))+IF(ISBLANK(INDIRECT("A9")), 0, INDIRECT(INDIRECT("A9")&amp;"!"&amp;'Технический лист'!F290&amp;'Технический лист'!I48))+IF(ISBLANK(INDIRECT("A10")), 0, INDIRECT(INDIRECT("A10")&amp;"!"&amp;'Технический лист'!F290&amp;'Технический лист'!I48))+IF(ISBLANK(INDIRECT("A11")), 0, INDIRECT(INDIRECT("A11")&amp;"!"&amp;'Технический лист'!F290&amp;'Технический лист'!I48))+IF(ISBLANK(INDIRECT("A12")), 0, INDIRECT(INDIRECT("A12")&amp;"!"&amp;'Технический лист'!F290&amp;'Технический лист'!I48))</f>
        <v>0</v>
      </c>
      <c r="G57" s="51">
        <f>IF(ISBLANK(INDIRECT("A3")), 0, INDIRECT(INDIRECT("A3")&amp;"!"&amp;'Технический лист'!G290&amp;'Технический лист'!J48))+IF(ISBLANK(INDIRECT("A4")), 0, INDIRECT(INDIRECT("A4")&amp;"!"&amp;'Технический лист'!G290&amp;'Технический лист'!J48))+IF(ISBLANK(INDIRECT("A5")), 0, INDIRECT(INDIRECT("A5")&amp;"!"&amp;'Технический лист'!G290&amp;'Технический лист'!J48))+IF(ISBLANK(INDIRECT("A6")), 0, INDIRECT(INDIRECT("A6")&amp;"!"&amp;'Технический лист'!G290&amp;'Технический лист'!J48))+IF(ISBLANK(INDIRECT("A7")), 0, INDIRECT(INDIRECT("A7")&amp;"!"&amp;'Технический лист'!G290&amp;'Технический лист'!J48))+IF(ISBLANK(INDIRECT("A8")), 0, INDIRECT(INDIRECT("A8")&amp;"!"&amp;'Технический лист'!G290&amp;'Технический лист'!J48))+IF(ISBLANK(INDIRECT("A9")), 0, INDIRECT(INDIRECT("A9")&amp;"!"&amp;'Технический лист'!G290&amp;'Технический лист'!J48))+IF(ISBLANK(INDIRECT("A10")), 0, INDIRECT(INDIRECT("A10")&amp;"!"&amp;'Технический лист'!G290&amp;'Технический лист'!J48))+IF(ISBLANK(INDIRECT("A11")), 0, INDIRECT(INDIRECT("A11")&amp;"!"&amp;'Технический лист'!G290&amp;'Технический лист'!J48))+IF(ISBLANK(INDIRECT("A12")), 0, INDIRECT(INDIRECT("A12")&amp;"!"&amp;'Технический лист'!G290&amp;'Технический лист'!J48))</f>
        <v>0</v>
      </c>
      <c r="H57" s="51">
        <f>IF(ISBLANK(INDIRECT("A3")), 0, INDIRECT(INDIRECT("A3")&amp;"!"&amp;'Технический лист'!H290&amp;'Технический лист'!K48))+IF(ISBLANK(INDIRECT("A4")), 0, INDIRECT(INDIRECT("A4")&amp;"!"&amp;'Технический лист'!H290&amp;'Технический лист'!K48))+IF(ISBLANK(INDIRECT("A5")), 0, INDIRECT(INDIRECT("A5")&amp;"!"&amp;'Технический лист'!H290&amp;'Технический лист'!K48))+IF(ISBLANK(INDIRECT("A6")), 0, INDIRECT(INDIRECT("A6")&amp;"!"&amp;'Технический лист'!H290&amp;'Технический лист'!K48))+IF(ISBLANK(INDIRECT("A7")), 0, INDIRECT(INDIRECT("A7")&amp;"!"&amp;'Технический лист'!H290&amp;'Технический лист'!K48))+IF(ISBLANK(INDIRECT("A8")), 0, INDIRECT(INDIRECT("A8")&amp;"!"&amp;'Технический лист'!H290&amp;'Технический лист'!K48))+IF(ISBLANK(INDIRECT("A9")), 0, INDIRECT(INDIRECT("A9")&amp;"!"&amp;'Технический лист'!H290&amp;'Технический лист'!K48))+IF(ISBLANK(INDIRECT("A10")), 0, INDIRECT(INDIRECT("A10")&amp;"!"&amp;'Технический лист'!H290&amp;'Технический лист'!K48))+IF(ISBLANK(INDIRECT("A11")), 0, INDIRECT(INDIRECT("A11")&amp;"!"&amp;'Технический лист'!H290&amp;'Технический лист'!K48))+IF(ISBLANK(INDIRECT("A12")), 0, INDIRECT(INDIRECT("A12")&amp;"!"&amp;'Технический лист'!H290&amp;'Технический лист'!K48))</f>
        <v>0</v>
      </c>
      <c r="I57" s="51">
        <f>IF(ISBLANK(INDIRECT("A3")), 0, INDIRECT(INDIRECT("A3")&amp;"!"&amp;'Технический лист'!I290&amp;'Технический лист'!L48))+IF(ISBLANK(INDIRECT("A4")), 0, INDIRECT(INDIRECT("A4")&amp;"!"&amp;'Технический лист'!I290&amp;'Технический лист'!L48))+IF(ISBLANK(INDIRECT("A5")), 0, INDIRECT(INDIRECT("A5")&amp;"!"&amp;'Технический лист'!I290&amp;'Технический лист'!L48))+IF(ISBLANK(INDIRECT("A6")), 0, INDIRECT(INDIRECT("A6")&amp;"!"&amp;'Технический лист'!I290&amp;'Технический лист'!L48))+IF(ISBLANK(INDIRECT("A7")), 0, INDIRECT(INDIRECT("A7")&amp;"!"&amp;'Технический лист'!I290&amp;'Технический лист'!L48))+IF(ISBLANK(INDIRECT("A8")), 0, INDIRECT(INDIRECT("A8")&amp;"!"&amp;'Технический лист'!I290&amp;'Технический лист'!L48))+IF(ISBLANK(INDIRECT("A9")), 0, INDIRECT(INDIRECT("A9")&amp;"!"&amp;'Технический лист'!I290&amp;'Технический лист'!L48))+IF(ISBLANK(INDIRECT("A10")), 0, INDIRECT(INDIRECT("A10")&amp;"!"&amp;'Технический лист'!I290&amp;'Технический лист'!L48))+IF(ISBLANK(INDIRECT("A11")), 0, INDIRECT(INDIRECT("A11")&amp;"!"&amp;'Технический лист'!I290&amp;'Технический лист'!L48))+IF(ISBLANK(INDIRECT("A12")), 0, INDIRECT(INDIRECT("A12")&amp;"!"&amp;'Технический лист'!I290&amp;'Технический лист'!L48))</f>
        <v>0</v>
      </c>
      <c r="J57" s="51">
        <f>IF(ISBLANK(INDIRECT("A3")), 0, INDIRECT(INDIRECT("A3")&amp;"!"&amp;'Технический лист'!J290&amp;'Технический лист'!M48))+IF(ISBLANK(INDIRECT("A4")), 0, INDIRECT(INDIRECT("A4")&amp;"!"&amp;'Технический лист'!J290&amp;'Технический лист'!M48))+IF(ISBLANK(INDIRECT("A5")), 0, INDIRECT(INDIRECT("A5")&amp;"!"&amp;'Технический лист'!J290&amp;'Технический лист'!M48))+IF(ISBLANK(INDIRECT("A6")), 0, INDIRECT(INDIRECT("A6")&amp;"!"&amp;'Технический лист'!J290&amp;'Технический лист'!M48))+IF(ISBLANK(INDIRECT("A7")), 0, INDIRECT(INDIRECT("A7")&amp;"!"&amp;'Технический лист'!J290&amp;'Технический лист'!M48))+IF(ISBLANK(INDIRECT("A8")), 0, INDIRECT(INDIRECT("A8")&amp;"!"&amp;'Технический лист'!J290&amp;'Технический лист'!M48))+IF(ISBLANK(INDIRECT("A9")), 0, INDIRECT(INDIRECT("A9")&amp;"!"&amp;'Технический лист'!J290&amp;'Технический лист'!M48))+IF(ISBLANK(INDIRECT("A10")), 0, INDIRECT(INDIRECT("A10")&amp;"!"&amp;'Технический лист'!J290&amp;'Технический лист'!M48))+IF(ISBLANK(INDIRECT("A11")), 0, INDIRECT(INDIRECT("A11")&amp;"!"&amp;'Технический лист'!J290&amp;'Технический лист'!M48))+IF(ISBLANK(INDIRECT("A12")), 0, INDIRECT(INDIRECT("A12")&amp;"!"&amp;'Технический лист'!J290&amp;'Технический лист'!M48))</f>
        <v>0</v>
      </c>
      <c r="K57" s="51">
        <f>IF(ISBLANK(INDIRECT("A3")), 0, INDIRECT(INDIRECT("A3")&amp;"!"&amp;'Технический лист'!K290&amp;'Технический лист'!N48))+IF(ISBLANK(INDIRECT("A4")), 0, INDIRECT(INDIRECT("A4")&amp;"!"&amp;'Технический лист'!K290&amp;'Технический лист'!N48))+IF(ISBLANK(INDIRECT("A5")), 0, INDIRECT(INDIRECT("A5")&amp;"!"&amp;'Технический лист'!K290&amp;'Технический лист'!N48))+IF(ISBLANK(INDIRECT("A6")), 0, INDIRECT(INDIRECT("A6")&amp;"!"&amp;'Технический лист'!K290&amp;'Технический лист'!N48))+IF(ISBLANK(INDIRECT("A7")), 0, INDIRECT(INDIRECT("A7")&amp;"!"&amp;'Технический лист'!K290&amp;'Технический лист'!N48))+IF(ISBLANK(INDIRECT("A8")), 0, INDIRECT(INDIRECT("A8")&amp;"!"&amp;'Технический лист'!K290&amp;'Технический лист'!N48))+IF(ISBLANK(INDIRECT("A9")), 0, INDIRECT(INDIRECT("A9")&amp;"!"&amp;'Технический лист'!K290&amp;'Технический лист'!N48))+IF(ISBLANK(INDIRECT("A10")), 0, INDIRECT(INDIRECT("A10")&amp;"!"&amp;'Технический лист'!K290&amp;'Технический лист'!N48))+IF(ISBLANK(INDIRECT("A11")), 0, INDIRECT(INDIRECT("A11")&amp;"!"&amp;'Технический лист'!K290&amp;'Технический лист'!N48))+IF(ISBLANK(INDIRECT("A12")), 0, INDIRECT(INDIRECT("A12")&amp;"!"&amp;'Технический лист'!K290&amp;'Технический лист'!N48))</f>
        <v>0</v>
      </c>
      <c r="L57" s="51">
        <f>IF(ISBLANK(INDIRECT("A3")), 0, INDIRECT(INDIRECT("A3")&amp;"!"&amp;'Технический лист'!L290&amp;'Технический лист'!O48))+IF(ISBLANK(INDIRECT("A4")), 0, INDIRECT(INDIRECT("A4")&amp;"!"&amp;'Технический лист'!L290&amp;'Технический лист'!O48))+IF(ISBLANK(INDIRECT("A5")), 0, INDIRECT(INDIRECT("A5")&amp;"!"&amp;'Технический лист'!L290&amp;'Технический лист'!O48))+IF(ISBLANK(INDIRECT("A6")), 0, INDIRECT(INDIRECT("A6")&amp;"!"&amp;'Технический лист'!L290&amp;'Технический лист'!O48))+IF(ISBLANK(INDIRECT("A7")), 0, INDIRECT(INDIRECT("A7")&amp;"!"&amp;'Технический лист'!L290&amp;'Технический лист'!O48))+IF(ISBLANK(INDIRECT("A8")), 0, INDIRECT(INDIRECT("A8")&amp;"!"&amp;'Технический лист'!L290&amp;'Технический лист'!O48))+IF(ISBLANK(INDIRECT("A9")), 0, INDIRECT(INDIRECT("A9")&amp;"!"&amp;'Технический лист'!L290&amp;'Технический лист'!O48))+IF(ISBLANK(INDIRECT("A10")), 0, INDIRECT(INDIRECT("A10")&amp;"!"&amp;'Технический лист'!L290&amp;'Технический лист'!O48))+IF(ISBLANK(INDIRECT("A11")), 0, INDIRECT(INDIRECT("A11")&amp;"!"&amp;'Технический лист'!L290&amp;'Технический лист'!O48))+IF(ISBLANK(INDIRECT("A12")), 0, INDIRECT(INDIRECT("A12")&amp;"!"&amp;'Технический лист'!L290&amp;'Технический лист'!O48))</f>
        <v>0</v>
      </c>
      <c r="M57" s="53">
        <f>IF(ISBLANK(INDIRECT("A3")), 0, INDIRECT(INDIRECT("A3")&amp;"!"&amp;'Технический лист'!M290&amp;'Технический лист'!P48))+IF(ISBLANK(INDIRECT("A4")), 0, INDIRECT(INDIRECT("A4")&amp;"!"&amp;'Технический лист'!M290&amp;'Технический лист'!P48))+IF(ISBLANK(INDIRECT("A5")), 0, INDIRECT(INDIRECT("A5")&amp;"!"&amp;'Технический лист'!M290&amp;'Технический лист'!P48))+IF(ISBLANK(INDIRECT("A6")), 0, INDIRECT(INDIRECT("A6")&amp;"!"&amp;'Технический лист'!M290&amp;'Технический лист'!P48))+IF(ISBLANK(INDIRECT("A7")), 0, INDIRECT(INDIRECT("A7")&amp;"!"&amp;'Технический лист'!M290&amp;'Технический лист'!P48))+IF(ISBLANK(INDIRECT("A8")), 0, INDIRECT(INDIRECT("A8")&amp;"!"&amp;'Технический лист'!M290&amp;'Технический лист'!P48))+IF(ISBLANK(INDIRECT("A9")), 0, INDIRECT(INDIRECT("A9")&amp;"!"&amp;'Технический лист'!M290&amp;'Технический лист'!P48))+IF(ISBLANK(INDIRECT("A10")), 0, INDIRECT(INDIRECT("A10")&amp;"!"&amp;'Технический лист'!M290&amp;'Технический лист'!P48))+IF(ISBLANK(INDIRECT("A11")), 0, INDIRECT(INDIRECT("A11")&amp;"!"&amp;'Технический лист'!M290&amp;'Технический лист'!P48))+IF(ISBLANK(INDIRECT("A12")), 0, INDIRECT(INDIRECT("A12")&amp;"!"&amp;'Технический лист'!M290&amp;'Технический лист'!P48))</f>
        <v>0</v>
      </c>
    </row>
    <row r="58" hidden="1">
      <c r="A58" s="66"/>
      <c r="B58" s="51">
        <f>IF(ISBLANK(INDIRECT("A3")), 0, INDIRECT(INDIRECT("A3")&amp;"!"&amp;'Технический лист'!B291&amp;'Технический лист'!E49))+IF(ISBLANK(INDIRECT("A4")), 0, INDIRECT(INDIRECT("A4")&amp;"!"&amp;'Технический лист'!B291&amp;'Технический лист'!E49))+IF(ISBLANK(INDIRECT("A5")), 0, INDIRECT(INDIRECT("A5")&amp;"!"&amp;'Технический лист'!B291&amp;'Технический лист'!E49))+IF(ISBLANK(INDIRECT("A6")), 0, INDIRECT(INDIRECT("A6")&amp;"!"&amp;'Технический лист'!B291&amp;'Технический лист'!E49))+IF(ISBLANK(INDIRECT("A7")), 0, INDIRECT(INDIRECT("A7")&amp;"!"&amp;'Технический лист'!B291&amp;'Технический лист'!E49))+IF(ISBLANK(INDIRECT("A8")), 0, INDIRECT(INDIRECT("A8")&amp;"!"&amp;'Технический лист'!B291&amp;'Технический лист'!E49))+IF(ISBLANK(INDIRECT("A9")), 0, INDIRECT(INDIRECT("A9")&amp;"!"&amp;'Технический лист'!B291&amp;'Технический лист'!E49))+IF(ISBLANK(INDIRECT("A10")), 0, INDIRECT(INDIRECT("A10")&amp;"!"&amp;'Технический лист'!B291&amp;'Технический лист'!E49))+IF(ISBLANK(INDIRECT("A11")), 0, INDIRECT(INDIRECT("A11")&amp;"!"&amp;'Технический лист'!B291&amp;'Технический лист'!E49))+IF(ISBLANK(INDIRECT("A12")), 0, INDIRECT(INDIRECT("A12")&amp;"!"&amp;'Технический лист'!B291&amp;'Технический лист'!E49))</f>
        <v>0</v>
      </c>
      <c r="C58" s="51">
        <f>IF(ISBLANK(INDIRECT("A3")), 0, INDIRECT(INDIRECT("A3")&amp;"!"&amp;'Технический лист'!C291&amp;'Технический лист'!F49))+IF(ISBLANK(INDIRECT("A4")), 0, INDIRECT(INDIRECT("A4")&amp;"!"&amp;'Технический лист'!C291&amp;'Технический лист'!F49))+IF(ISBLANK(INDIRECT("A5")), 0, INDIRECT(INDIRECT("A5")&amp;"!"&amp;'Технический лист'!C291&amp;'Технический лист'!F49))+IF(ISBLANK(INDIRECT("A6")), 0, INDIRECT(INDIRECT("A6")&amp;"!"&amp;'Технический лист'!C291&amp;'Технический лист'!F49))+IF(ISBLANK(INDIRECT("A7")), 0, INDIRECT(INDIRECT("A7")&amp;"!"&amp;'Технический лист'!C291&amp;'Технический лист'!F49))+IF(ISBLANK(INDIRECT("A8")), 0, INDIRECT(INDIRECT("A8")&amp;"!"&amp;'Технический лист'!C291&amp;'Технический лист'!F49))+IF(ISBLANK(INDIRECT("A9")), 0, INDIRECT(INDIRECT("A9")&amp;"!"&amp;'Технический лист'!C291&amp;'Технический лист'!F49))+IF(ISBLANK(INDIRECT("A10")), 0, INDIRECT(INDIRECT("A10")&amp;"!"&amp;'Технический лист'!C291&amp;'Технический лист'!F49))+IF(ISBLANK(INDIRECT("A11")), 0, INDIRECT(INDIRECT("A11")&amp;"!"&amp;'Технический лист'!C291&amp;'Технический лист'!F49))+IF(ISBLANK(INDIRECT("A12")), 0, INDIRECT(INDIRECT("A12")&amp;"!"&amp;'Технический лист'!C291&amp;'Технический лист'!F49))</f>
        <v>0</v>
      </c>
      <c r="D58" s="51">
        <f>IF(ISBLANK(INDIRECT("A3")), 0, INDIRECT(INDIRECT("A3")&amp;"!"&amp;'Технический лист'!D291&amp;'Технический лист'!G49))+IF(ISBLANK(INDIRECT("A4")), 0, INDIRECT(INDIRECT("A4")&amp;"!"&amp;'Технический лист'!D291&amp;'Технический лист'!G49))+IF(ISBLANK(INDIRECT("A5")), 0, INDIRECT(INDIRECT("A5")&amp;"!"&amp;'Технический лист'!D291&amp;'Технический лист'!G49))+IF(ISBLANK(INDIRECT("A6")), 0, INDIRECT(INDIRECT("A6")&amp;"!"&amp;'Технический лист'!D291&amp;'Технический лист'!G49))+IF(ISBLANK(INDIRECT("A7")), 0, INDIRECT(INDIRECT("A7")&amp;"!"&amp;'Технический лист'!D291&amp;'Технический лист'!G49))+IF(ISBLANK(INDIRECT("A8")), 0, INDIRECT(INDIRECT("A8")&amp;"!"&amp;'Технический лист'!D291&amp;'Технический лист'!G49))+IF(ISBLANK(INDIRECT("A9")), 0, INDIRECT(INDIRECT("A9")&amp;"!"&amp;'Технический лист'!D291&amp;'Технический лист'!G49))+IF(ISBLANK(INDIRECT("A10")), 0, INDIRECT(INDIRECT("A10")&amp;"!"&amp;'Технический лист'!D291&amp;'Технический лист'!G49))+IF(ISBLANK(INDIRECT("A11")), 0, INDIRECT(INDIRECT("A11")&amp;"!"&amp;'Технический лист'!D291&amp;'Технический лист'!G49))+IF(ISBLANK(INDIRECT("A12")), 0, INDIRECT(INDIRECT("A12")&amp;"!"&amp;'Технический лист'!D291&amp;'Технический лист'!G49))</f>
        <v>0</v>
      </c>
      <c r="E58" s="51">
        <f>IF(ISBLANK(INDIRECT("A3")), 0, INDIRECT(INDIRECT("A3")&amp;"!"&amp;'Технический лист'!E291&amp;'Технический лист'!H49))+IF(ISBLANK(INDIRECT("A4")), 0, INDIRECT(INDIRECT("A4")&amp;"!"&amp;'Технический лист'!E291&amp;'Технический лист'!H49))+IF(ISBLANK(INDIRECT("A5")), 0, INDIRECT(INDIRECT("A5")&amp;"!"&amp;'Технический лист'!E291&amp;'Технический лист'!H49))+IF(ISBLANK(INDIRECT("A6")), 0, INDIRECT(INDIRECT("A6")&amp;"!"&amp;'Технический лист'!E291&amp;'Технический лист'!H49))+IF(ISBLANK(INDIRECT("A7")), 0, INDIRECT(INDIRECT("A7")&amp;"!"&amp;'Технический лист'!E291&amp;'Технический лист'!H49))+IF(ISBLANK(INDIRECT("A8")), 0, INDIRECT(INDIRECT("A8")&amp;"!"&amp;'Технический лист'!E291&amp;'Технический лист'!H49))+IF(ISBLANK(INDIRECT("A9")), 0, INDIRECT(INDIRECT("A9")&amp;"!"&amp;'Технический лист'!E291&amp;'Технический лист'!H49))+IF(ISBLANK(INDIRECT("A10")), 0, INDIRECT(INDIRECT("A10")&amp;"!"&amp;'Технический лист'!E291&amp;'Технический лист'!H49))+IF(ISBLANK(INDIRECT("A11")), 0, INDIRECT(INDIRECT("A11")&amp;"!"&amp;'Технический лист'!E291&amp;'Технический лист'!H49))+IF(ISBLANK(INDIRECT("A12")), 0, INDIRECT(INDIRECT("A12")&amp;"!"&amp;'Технический лист'!E291&amp;'Технический лист'!H49))</f>
        <v>0</v>
      </c>
      <c r="F58" s="51">
        <f>IF(ISBLANK(INDIRECT("A3")), 0, INDIRECT(INDIRECT("A3")&amp;"!"&amp;'Технический лист'!F291&amp;'Технический лист'!I49))+IF(ISBLANK(INDIRECT("A4")), 0, INDIRECT(INDIRECT("A4")&amp;"!"&amp;'Технический лист'!F291&amp;'Технический лист'!I49))+IF(ISBLANK(INDIRECT("A5")), 0, INDIRECT(INDIRECT("A5")&amp;"!"&amp;'Технический лист'!F291&amp;'Технический лист'!I49))+IF(ISBLANK(INDIRECT("A6")), 0, INDIRECT(INDIRECT("A6")&amp;"!"&amp;'Технический лист'!F291&amp;'Технический лист'!I49))+IF(ISBLANK(INDIRECT("A7")), 0, INDIRECT(INDIRECT("A7")&amp;"!"&amp;'Технический лист'!F291&amp;'Технический лист'!I49))+IF(ISBLANK(INDIRECT("A8")), 0, INDIRECT(INDIRECT("A8")&amp;"!"&amp;'Технический лист'!F291&amp;'Технический лист'!I49))+IF(ISBLANK(INDIRECT("A9")), 0, INDIRECT(INDIRECT("A9")&amp;"!"&amp;'Технический лист'!F291&amp;'Технический лист'!I49))+IF(ISBLANK(INDIRECT("A10")), 0, INDIRECT(INDIRECT("A10")&amp;"!"&amp;'Технический лист'!F291&amp;'Технический лист'!I49))+IF(ISBLANK(INDIRECT("A11")), 0, INDIRECT(INDIRECT("A11")&amp;"!"&amp;'Технический лист'!F291&amp;'Технический лист'!I49))+IF(ISBLANK(INDIRECT("A12")), 0, INDIRECT(INDIRECT("A12")&amp;"!"&amp;'Технический лист'!F291&amp;'Технический лист'!I49))</f>
        <v>0</v>
      </c>
      <c r="G58" s="51">
        <f>IF(ISBLANK(INDIRECT("A3")), 0, INDIRECT(INDIRECT("A3")&amp;"!"&amp;'Технический лист'!G291&amp;'Технический лист'!J49))+IF(ISBLANK(INDIRECT("A4")), 0, INDIRECT(INDIRECT("A4")&amp;"!"&amp;'Технический лист'!G291&amp;'Технический лист'!J49))+IF(ISBLANK(INDIRECT("A5")), 0, INDIRECT(INDIRECT("A5")&amp;"!"&amp;'Технический лист'!G291&amp;'Технический лист'!J49))+IF(ISBLANK(INDIRECT("A6")), 0, INDIRECT(INDIRECT("A6")&amp;"!"&amp;'Технический лист'!G291&amp;'Технический лист'!J49))+IF(ISBLANK(INDIRECT("A7")), 0, INDIRECT(INDIRECT("A7")&amp;"!"&amp;'Технический лист'!G291&amp;'Технический лист'!J49))+IF(ISBLANK(INDIRECT("A8")), 0, INDIRECT(INDIRECT("A8")&amp;"!"&amp;'Технический лист'!G291&amp;'Технический лист'!J49))+IF(ISBLANK(INDIRECT("A9")), 0, INDIRECT(INDIRECT("A9")&amp;"!"&amp;'Технический лист'!G291&amp;'Технический лист'!J49))+IF(ISBLANK(INDIRECT("A10")), 0, INDIRECT(INDIRECT("A10")&amp;"!"&amp;'Технический лист'!G291&amp;'Технический лист'!J49))+IF(ISBLANK(INDIRECT("A11")), 0, INDIRECT(INDIRECT("A11")&amp;"!"&amp;'Технический лист'!G291&amp;'Технический лист'!J49))+IF(ISBLANK(INDIRECT("A12")), 0, INDIRECT(INDIRECT("A12")&amp;"!"&amp;'Технический лист'!G291&amp;'Технический лист'!J49))</f>
        <v>0</v>
      </c>
      <c r="H58" s="51">
        <f>IF(ISBLANK(INDIRECT("A3")), 0, INDIRECT(INDIRECT("A3")&amp;"!"&amp;'Технический лист'!H291&amp;'Технический лист'!K49))+IF(ISBLANK(INDIRECT("A4")), 0, INDIRECT(INDIRECT("A4")&amp;"!"&amp;'Технический лист'!H291&amp;'Технический лист'!K49))+IF(ISBLANK(INDIRECT("A5")), 0, INDIRECT(INDIRECT("A5")&amp;"!"&amp;'Технический лист'!H291&amp;'Технический лист'!K49))+IF(ISBLANK(INDIRECT("A6")), 0, INDIRECT(INDIRECT("A6")&amp;"!"&amp;'Технический лист'!H291&amp;'Технический лист'!K49))+IF(ISBLANK(INDIRECT("A7")), 0, INDIRECT(INDIRECT("A7")&amp;"!"&amp;'Технический лист'!H291&amp;'Технический лист'!K49))+IF(ISBLANK(INDIRECT("A8")), 0, INDIRECT(INDIRECT("A8")&amp;"!"&amp;'Технический лист'!H291&amp;'Технический лист'!K49))+IF(ISBLANK(INDIRECT("A9")), 0, INDIRECT(INDIRECT("A9")&amp;"!"&amp;'Технический лист'!H291&amp;'Технический лист'!K49))+IF(ISBLANK(INDIRECT("A10")), 0, INDIRECT(INDIRECT("A10")&amp;"!"&amp;'Технический лист'!H291&amp;'Технический лист'!K49))+IF(ISBLANK(INDIRECT("A11")), 0, INDIRECT(INDIRECT("A11")&amp;"!"&amp;'Технический лист'!H291&amp;'Технический лист'!K49))+IF(ISBLANK(INDIRECT("A12")), 0, INDIRECT(INDIRECT("A12")&amp;"!"&amp;'Технический лист'!H291&amp;'Технический лист'!K49))</f>
        <v>0</v>
      </c>
      <c r="I58" s="51">
        <f>IF(ISBLANK(INDIRECT("A3")), 0, INDIRECT(INDIRECT("A3")&amp;"!"&amp;'Технический лист'!I291&amp;'Технический лист'!L49))+IF(ISBLANK(INDIRECT("A4")), 0, INDIRECT(INDIRECT("A4")&amp;"!"&amp;'Технический лист'!I291&amp;'Технический лист'!L49))+IF(ISBLANK(INDIRECT("A5")), 0, INDIRECT(INDIRECT("A5")&amp;"!"&amp;'Технический лист'!I291&amp;'Технический лист'!L49))+IF(ISBLANK(INDIRECT("A6")), 0, INDIRECT(INDIRECT("A6")&amp;"!"&amp;'Технический лист'!I291&amp;'Технический лист'!L49))+IF(ISBLANK(INDIRECT("A7")), 0, INDIRECT(INDIRECT("A7")&amp;"!"&amp;'Технический лист'!I291&amp;'Технический лист'!L49))+IF(ISBLANK(INDIRECT("A8")), 0, INDIRECT(INDIRECT("A8")&amp;"!"&amp;'Технический лист'!I291&amp;'Технический лист'!L49))+IF(ISBLANK(INDIRECT("A9")), 0, INDIRECT(INDIRECT("A9")&amp;"!"&amp;'Технический лист'!I291&amp;'Технический лист'!L49))+IF(ISBLANK(INDIRECT("A10")), 0, INDIRECT(INDIRECT("A10")&amp;"!"&amp;'Технический лист'!I291&amp;'Технический лист'!L49))+IF(ISBLANK(INDIRECT("A11")), 0, INDIRECT(INDIRECT("A11")&amp;"!"&amp;'Технический лист'!I291&amp;'Технический лист'!L49))+IF(ISBLANK(INDIRECT("A12")), 0, INDIRECT(INDIRECT("A12")&amp;"!"&amp;'Технический лист'!I291&amp;'Технический лист'!L49))</f>
        <v>0</v>
      </c>
      <c r="J58" s="51">
        <f>IF(ISBLANK(INDIRECT("A3")), 0, INDIRECT(INDIRECT("A3")&amp;"!"&amp;'Технический лист'!J291&amp;'Технический лист'!M49))+IF(ISBLANK(INDIRECT("A4")), 0, INDIRECT(INDIRECT("A4")&amp;"!"&amp;'Технический лист'!J291&amp;'Технический лист'!M49))+IF(ISBLANK(INDIRECT("A5")), 0, INDIRECT(INDIRECT("A5")&amp;"!"&amp;'Технический лист'!J291&amp;'Технический лист'!M49))+IF(ISBLANK(INDIRECT("A6")), 0, INDIRECT(INDIRECT("A6")&amp;"!"&amp;'Технический лист'!J291&amp;'Технический лист'!M49))+IF(ISBLANK(INDIRECT("A7")), 0, INDIRECT(INDIRECT("A7")&amp;"!"&amp;'Технический лист'!J291&amp;'Технический лист'!M49))+IF(ISBLANK(INDIRECT("A8")), 0, INDIRECT(INDIRECT("A8")&amp;"!"&amp;'Технический лист'!J291&amp;'Технический лист'!M49))+IF(ISBLANK(INDIRECT("A9")), 0, INDIRECT(INDIRECT("A9")&amp;"!"&amp;'Технический лист'!J291&amp;'Технический лист'!M49))+IF(ISBLANK(INDIRECT("A10")), 0, INDIRECT(INDIRECT("A10")&amp;"!"&amp;'Технический лист'!J291&amp;'Технический лист'!M49))+IF(ISBLANK(INDIRECT("A11")), 0, INDIRECT(INDIRECT("A11")&amp;"!"&amp;'Технический лист'!J291&amp;'Технический лист'!M49))+IF(ISBLANK(INDIRECT("A12")), 0, INDIRECT(INDIRECT("A12")&amp;"!"&amp;'Технический лист'!J291&amp;'Технический лист'!M49))</f>
        <v>0</v>
      </c>
      <c r="K58" s="51">
        <f>IF(ISBLANK(INDIRECT("A3")), 0, INDIRECT(INDIRECT("A3")&amp;"!"&amp;'Технический лист'!K291&amp;'Технический лист'!N49))+IF(ISBLANK(INDIRECT("A4")), 0, INDIRECT(INDIRECT("A4")&amp;"!"&amp;'Технический лист'!K291&amp;'Технический лист'!N49))+IF(ISBLANK(INDIRECT("A5")), 0, INDIRECT(INDIRECT("A5")&amp;"!"&amp;'Технический лист'!K291&amp;'Технический лист'!N49))+IF(ISBLANK(INDIRECT("A6")), 0, INDIRECT(INDIRECT("A6")&amp;"!"&amp;'Технический лист'!K291&amp;'Технический лист'!N49))+IF(ISBLANK(INDIRECT("A7")), 0, INDIRECT(INDIRECT("A7")&amp;"!"&amp;'Технический лист'!K291&amp;'Технический лист'!N49))+IF(ISBLANK(INDIRECT("A8")), 0, INDIRECT(INDIRECT("A8")&amp;"!"&amp;'Технический лист'!K291&amp;'Технический лист'!N49))+IF(ISBLANK(INDIRECT("A9")), 0, INDIRECT(INDIRECT("A9")&amp;"!"&amp;'Технический лист'!K291&amp;'Технический лист'!N49))+IF(ISBLANK(INDIRECT("A10")), 0, INDIRECT(INDIRECT("A10")&amp;"!"&amp;'Технический лист'!K291&amp;'Технический лист'!N49))+IF(ISBLANK(INDIRECT("A11")), 0, INDIRECT(INDIRECT("A11")&amp;"!"&amp;'Технический лист'!K291&amp;'Технический лист'!N49))+IF(ISBLANK(INDIRECT("A12")), 0, INDIRECT(INDIRECT("A12")&amp;"!"&amp;'Технический лист'!K291&amp;'Технический лист'!N49))</f>
        <v>0</v>
      </c>
      <c r="L58" s="51">
        <f>IF(ISBLANK(INDIRECT("A3")), 0, INDIRECT(INDIRECT("A3")&amp;"!"&amp;'Технический лист'!L291&amp;'Технический лист'!O49))+IF(ISBLANK(INDIRECT("A4")), 0, INDIRECT(INDIRECT("A4")&amp;"!"&amp;'Технический лист'!L291&amp;'Технический лист'!O49))+IF(ISBLANK(INDIRECT("A5")), 0, INDIRECT(INDIRECT("A5")&amp;"!"&amp;'Технический лист'!L291&amp;'Технический лист'!O49))+IF(ISBLANK(INDIRECT("A6")), 0, INDIRECT(INDIRECT("A6")&amp;"!"&amp;'Технический лист'!L291&amp;'Технический лист'!O49))+IF(ISBLANK(INDIRECT("A7")), 0, INDIRECT(INDIRECT("A7")&amp;"!"&amp;'Технический лист'!L291&amp;'Технический лист'!O49))+IF(ISBLANK(INDIRECT("A8")), 0, INDIRECT(INDIRECT("A8")&amp;"!"&amp;'Технический лист'!L291&amp;'Технический лист'!O49))+IF(ISBLANK(INDIRECT("A9")), 0, INDIRECT(INDIRECT("A9")&amp;"!"&amp;'Технический лист'!L291&amp;'Технический лист'!O49))+IF(ISBLANK(INDIRECT("A10")), 0, INDIRECT(INDIRECT("A10")&amp;"!"&amp;'Технический лист'!L291&amp;'Технический лист'!O49))+IF(ISBLANK(INDIRECT("A11")), 0, INDIRECT(INDIRECT("A11")&amp;"!"&amp;'Технический лист'!L291&amp;'Технический лист'!O49))+IF(ISBLANK(INDIRECT("A12")), 0, INDIRECT(INDIRECT("A12")&amp;"!"&amp;'Технический лист'!L291&amp;'Технический лист'!O49))</f>
        <v>0</v>
      </c>
      <c r="M58" s="53">
        <f>IF(ISBLANK(INDIRECT("A3")), 0, INDIRECT(INDIRECT("A3")&amp;"!"&amp;'Технический лист'!M291&amp;'Технический лист'!P49))+IF(ISBLANK(INDIRECT("A4")), 0, INDIRECT(INDIRECT("A4")&amp;"!"&amp;'Технический лист'!M291&amp;'Технический лист'!P49))+IF(ISBLANK(INDIRECT("A5")), 0, INDIRECT(INDIRECT("A5")&amp;"!"&amp;'Технический лист'!M291&amp;'Технический лист'!P49))+IF(ISBLANK(INDIRECT("A6")), 0, INDIRECT(INDIRECT("A6")&amp;"!"&amp;'Технический лист'!M291&amp;'Технический лист'!P49))+IF(ISBLANK(INDIRECT("A7")), 0, INDIRECT(INDIRECT("A7")&amp;"!"&amp;'Технический лист'!M291&amp;'Технический лист'!P49))+IF(ISBLANK(INDIRECT("A8")), 0, INDIRECT(INDIRECT("A8")&amp;"!"&amp;'Технический лист'!M291&amp;'Технический лист'!P49))+IF(ISBLANK(INDIRECT("A9")), 0, INDIRECT(INDIRECT("A9")&amp;"!"&amp;'Технический лист'!M291&amp;'Технический лист'!P49))+IF(ISBLANK(INDIRECT("A10")), 0, INDIRECT(INDIRECT("A10")&amp;"!"&amp;'Технический лист'!M291&amp;'Технический лист'!P49))+IF(ISBLANK(INDIRECT("A11")), 0, INDIRECT(INDIRECT("A11")&amp;"!"&amp;'Технический лист'!M291&amp;'Технический лист'!P49))+IF(ISBLANK(INDIRECT("A12")), 0, INDIRECT(INDIRECT("A12")&amp;"!"&amp;'Технический лист'!M291&amp;'Технический лист'!P49))</f>
        <v>0</v>
      </c>
    </row>
    <row r="59" hidden="1">
      <c r="A59" s="66"/>
      <c r="B59" s="51">
        <f>IF(ISBLANK(INDIRECT("A3")), 0, INDIRECT(INDIRECT("A3")&amp;"!"&amp;'Технический лист'!B292&amp;'Технический лист'!E50))+IF(ISBLANK(INDIRECT("A4")), 0, INDIRECT(INDIRECT("A4")&amp;"!"&amp;'Технический лист'!B292&amp;'Технический лист'!E50))+IF(ISBLANK(INDIRECT("A5")), 0, INDIRECT(INDIRECT("A5")&amp;"!"&amp;'Технический лист'!B292&amp;'Технический лист'!E50))+IF(ISBLANK(INDIRECT("A6")), 0, INDIRECT(INDIRECT("A6")&amp;"!"&amp;'Технический лист'!B292&amp;'Технический лист'!E50))+IF(ISBLANK(INDIRECT("A7")), 0, INDIRECT(INDIRECT("A7")&amp;"!"&amp;'Технический лист'!B292&amp;'Технический лист'!E50))+IF(ISBLANK(INDIRECT("A8")), 0, INDIRECT(INDIRECT("A8")&amp;"!"&amp;'Технический лист'!B292&amp;'Технический лист'!E50))+IF(ISBLANK(INDIRECT("A9")), 0, INDIRECT(INDIRECT("A9")&amp;"!"&amp;'Технический лист'!B292&amp;'Технический лист'!E50))+IF(ISBLANK(INDIRECT("A10")), 0, INDIRECT(INDIRECT("A10")&amp;"!"&amp;'Технический лист'!B292&amp;'Технический лист'!E50))+IF(ISBLANK(INDIRECT("A11")), 0, INDIRECT(INDIRECT("A11")&amp;"!"&amp;'Технический лист'!B292&amp;'Технический лист'!E50))+IF(ISBLANK(INDIRECT("A12")), 0, INDIRECT(INDIRECT("A12")&amp;"!"&amp;'Технический лист'!B292&amp;'Технический лист'!E50))</f>
        <v>0</v>
      </c>
      <c r="C59" s="51">
        <f>IF(ISBLANK(INDIRECT("A3")), 0, INDIRECT(INDIRECT("A3")&amp;"!"&amp;'Технический лист'!C292&amp;'Технический лист'!F50))+IF(ISBLANK(INDIRECT("A4")), 0, INDIRECT(INDIRECT("A4")&amp;"!"&amp;'Технический лист'!C292&amp;'Технический лист'!F50))+IF(ISBLANK(INDIRECT("A5")), 0, INDIRECT(INDIRECT("A5")&amp;"!"&amp;'Технический лист'!C292&amp;'Технический лист'!F50))+IF(ISBLANK(INDIRECT("A6")), 0, INDIRECT(INDIRECT("A6")&amp;"!"&amp;'Технический лист'!C292&amp;'Технический лист'!F50))+IF(ISBLANK(INDIRECT("A7")), 0, INDIRECT(INDIRECT("A7")&amp;"!"&amp;'Технический лист'!C292&amp;'Технический лист'!F50))+IF(ISBLANK(INDIRECT("A8")), 0, INDIRECT(INDIRECT("A8")&amp;"!"&amp;'Технический лист'!C292&amp;'Технический лист'!F50))+IF(ISBLANK(INDIRECT("A9")), 0, INDIRECT(INDIRECT("A9")&amp;"!"&amp;'Технический лист'!C292&amp;'Технический лист'!F50))+IF(ISBLANK(INDIRECT("A10")), 0, INDIRECT(INDIRECT("A10")&amp;"!"&amp;'Технический лист'!C292&amp;'Технический лист'!F50))+IF(ISBLANK(INDIRECT("A11")), 0, INDIRECT(INDIRECT("A11")&amp;"!"&amp;'Технический лист'!C292&amp;'Технический лист'!F50))+IF(ISBLANK(INDIRECT("A12")), 0, INDIRECT(INDIRECT("A12")&amp;"!"&amp;'Технический лист'!C292&amp;'Технический лист'!F50))</f>
        <v>0</v>
      </c>
      <c r="D59" s="51">
        <f>IF(ISBLANK(INDIRECT("A3")), 0, INDIRECT(INDIRECT("A3")&amp;"!"&amp;'Технический лист'!D292&amp;'Технический лист'!G50))+IF(ISBLANK(INDIRECT("A4")), 0, INDIRECT(INDIRECT("A4")&amp;"!"&amp;'Технический лист'!D292&amp;'Технический лист'!G50))+IF(ISBLANK(INDIRECT("A5")), 0, INDIRECT(INDIRECT("A5")&amp;"!"&amp;'Технический лист'!D292&amp;'Технический лист'!G50))+IF(ISBLANK(INDIRECT("A6")), 0, INDIRECT(INDIRECT("A6")&amp;"!"&amp;'Технический лист'!D292&amp;'Технический лист'!G50))+IF(ISBLANK(INDIRECT("A7")), 0, INDIRECT(INDIRECT("A7")&amp;"!"&amp;'Технический лист'!D292&amp;'Технический лист'!G50))+IF(ISBLANK(INDIRECT("A8")), 0, INDIRECT(INDIRECT("A8")&amp;"!"&amp;'Технический лист'!D292&amp;'Технический лист'!G50))+IF(ISBLANK(INDIRECT("A9")), 0, INDIRECT(INDIRECT("A9")&amp;"!"&amp;'Технический лист'!D292&amp;'Технический лист'!G50))+IF(ISBLANK(INDIRECT("A10")), 0, INDIRECT(INDIRECT("A10")&amp;"!"&amp;'Технический лист'!D292&amp;'Технический лист'!G50))+IF(ISBLANK(INDIRECT("A11")), 0, INDIRECT(INDIRECT("A11")&amp;"!"&amp;'Технический лист'!D292&amp;'Технический лист'!G50))+IF(ISBLANK(INDIRECT("A12")), 0, INDIRECT(INDIRECT("A12")&amp;"!"&amp;'Технический лист'!D292&amp;'Технический лист'!G50))</f>
        <v>0</v>
      </c>
      <c r="E59" s="51">
        <f>IF(ISBLANK(INDIRECT("A3")), 0, INDIRECT(INDIRECT("A3")&amp;"!"&amp;'Технический лист'!E292&amp;'Технический лист'!H50))+IF(ISBLANK(INDIRECT("A4")), 0, INDIRECT(INDIRECT("A4")&amp;"!"&amp;'Технический лист'!E292&amp;'Технический лист'!H50))+IF(ISBLANK(INDIRECT("A5")), 0, INDIRECT(INDIRECT("A5")&amp;"!"&amp;'Технический лист'!E292&amp;'Технический лист'!H50))+IF(ISBLANK(INDIRECT("A6")), 0, INDIRECT(INDIRECT("A6")&amp;"!"&amp;'Технический лист'!E292&amp;'Технический лист'!H50))+IF(ISBLANK(INDIRECT("A7")), 0, INDIRECT(INDIRECT("A7")&amp;"!"&amp;'Технический лист'!E292&amp;'Технический лист'!H50))+IF(ISBLANK(INDIRECT("A8")), 0, INDIRECT(INDIRECT("A8")&amp;"!"&amp;'Технический лист'!E292&amp;'Технический лист'!H50))+IF(ISBLANK(INDIRECT("A9")), 0, INDIRECT(INDIRECT("A9")&amp;"!"&amp;'Технический лист'!E292&amp;'Технический лист'!H50))+IF(ISBLANK(INDIRECT("A10")), 0, INDIRECT(INDIRECT("A10")&amp;"!"&amp;'Технический лист'!E292&amp;'Технический лист'!H50))+IF(ISBLANK(INDIRECT("A11")), 0, INDIRECT(INDIRECT("A11")&amp;"!"&amp;'Технический лист'!E292&amp;'Технический лист'!H50))+IF(ISBLANK(INDIRECT("A12")), 0, INDIRECT(INDIRECT("A12")&amp;"!"&amp;'Технический лист'!E292&amp;'Технический лист'!H50))</f>
        <v>0</v>
      </c>
      <c r="F59" s="51">
        <f>IF(ISBLANK(INDIRECT("A3")), 0, INDIRECT(INDIRECT("A3")&amp;"!"&amp;'Технический лист'!F292&amp;'Технический лист'!I50))+IF(ISBLANK(INDIRECT("A4")), 0, INDIRECT(INDIRECT("A4")&amp;"!"&amp;'Технический лист'!F292&amp;'Технический лист'!I50))+IF(ISBLANK(INDIRECT("A5")), 0, INDIRECT(INDIRECT("A5")&amp;"!"&amp;'Технический лист'!F292&amp;'Технический лист'!I50))+IF(ISBLANK(INDIRECT("A6")), 0, INDIRECT(INDIRECT("A6")&amp;"!"&amp;'Технический лист'!F292&amp;'Технический лист'!I50))+IF(ISBLANK(INDIRECT("A7")), 0, INDIRECT(INDIRECT("A7")&amp;"!"&amp;'Технический лист'!F292&amp;'Технический лист'!I50))+IF(ISBLANK(INDIRECT("A8")), 0, INDIRECT(INDIRECT("A8")&amp;"!"&amp;'Технический лист'!F292&amp;'Технический лист'!I50))+IF(ISBLANK(INDIRECT("A9")), 0, INDIRECT(INDIRECT("A9")&amp;"!"&amp;'Технический лист'!F292&amp;'Технический лист'!I50))+IF(ISBLANK(INDIRECT("A10")), 0, INDIRECT(INDIRECT("A10")&amp;"!"&amp;'Технический лист'!F292&amp;'Технический лист'!I50))+IF(ISBLANK(INDIRECT("A11")), 0, INDIRECT(INDIRECT("A11")&amp;"!"&amp;'Технический лист'!F292&amp;'Технический лист'!I50))+IF(ISBLANK(INDIRECT("A12")), 0, INDIRECT(INDIRECT("A12")&amp;"!"&amp;'Технический лист'!F292&amp;'Технический лист'!I50))</f>
        <v>0</v>
      </c>
      <c r="G59" s="51">
        <f>IF(ISBLANK(INDIRECT("A3")), 0, INDIRECT(INDIRECT("A3")&amp;"!"&amp;'Технический лист'!G292&amp;'Технический лист'!J50))+IF(ISBLANK(INDIRECT("A4")), 0, INDIRECT(INDIRECT("A4")&amp;"!"&amp;'Технический лист'!G292&amp;'Технический лист'!J50))+IF(ISBLANK(INDIRECT("A5")), 0, INDIRECT(INDIRECT("A5")&amp;"!"&amp;'Технический лист'!G292&amp;'Технический лист'!J50))+IF(ISBLANK(INDIRECT("A6")), 0, INDIRECT(INDIRECT("A6")&amp;"!"&amp;'Технический лист'!G292&amp;'Технический лист'!J50))+IF(ISBLANK(INDIRECT("A7")), 0, INDIRECT(INDIRECT("A7")&amp;"!"&amp;'Технический лист'!G292&amp;'Технический лист'!J50))+IF(ISBLANK(INDIRECT("A8")), 0, INDIRECT(INDIRECT("A8")&amp;"!"&amp;'Технический лист'!G292&amp;'Технический лист'!J50))+IF(ISBLANK(INDIRECT("A9")), 0, INDIRECT(INDIRECT("A9")&amp;"!"&amp;'Технический лист'!G292&amp;'Технический лист'!J50))+IF(ISBLANK(INDIRECT("A10")), 0, INDIRECT(INDIRECT("A10")&amp;"!"&amp;'Технический лист'!G292&amp;'Технический лист'!J50))+IF(ISBLANK(INDIRECT("A11")), 0, INDIRECT(INDIRECT("A11")&amp;"!"&amp;'Технический лист'!G292&amp;'Технический лист'!J50))+IF(ISBLANK(INDIRECT("A12")), 0, INDIRECT(INDIRECT("A12")&amp;"!"&amp;'Технический лист'!G292&amp;'Технический лист'!J50))</f>
        <v>0</v>
      </c>
      <c r="H59" s="51">
        <f>IF(ISBLANK(INDIRECT("A3")), 0, INDIRECT(INDIRECT("A3")&amp;"!"&amp;'Технический лист'!H292&amp;'Технический лист'!K50))+IF(ISBLANK(INDIRECT("A4")), 0, INDIRECT(INDIRECT("A4")&amp;"!"&amp;'Технический лист'!H292&amp;'Технический лист'!K50))+IF(ISBLANK(INDIRECT("A5")), 0, INDIRECT(INDIRECT("A5")&amp;"!"&amp;'Технический лист'!H292&amp;'Технический лист'!K50))+IF(ISBLANK(INDIRECT("A6")), 0, INDIRECT(INDIRECT("A6")&amp;"!"&amp;'Технический лист'!H292&amp;'Технический лист'!K50))+IF(ISBLANK(INDIRECT("A7")), 0, INDIRECT(INDIRECT("A7")&amp;"!"&amp;'Технический лист'!H292&amp;'Технический лист'!K50))+IF(ISBLANK(INDIRECT("A8")), 0, INDIRECT(INDIRECT("A8")&amp;"!"&amp;'Технический лист'!H292&amp;'Технический лист'!K50))+IF(ISBLANK(INDIRECT("A9")), 0, INDIRECT(INDIRECT("A9")&amp;"!"&amp;'Технический лист'!H292&amp;'Технический лист'!K50))+IF(ISBLANK(INDIRECT("A10")), 0, INDIRECT(INDIRECT("A10")&amp;"!"&amp;'Технический лист'!H292&amp;'Технический лист'!K50))+IF(ISBLANK(INDIRECT("A11")), 0, INDIRECT(INDIRECT("A11")&amp;"!"&amp;'Технический лист'!H292&amp;'Технический лист'!K50))+IF(ISBLANK(INDIRECT("A12")), 0, INDIRECT(INDIRECT("A12")&amp;"!"&amp;'Технический лист'!H292&amp;'Технический лист'!K50))</f>
        <v>0</v>
      </c>
      <c r="I59" s="51">
        <f>IF(ISBLANK(INDIRECT("A3")), 0, INDIRECT(INDIRECT("A3")&amp;"!"&amp;'Технический лист'!I292&amp;'Технический лист'!L50))+IF(ISBLANK(INDIRECT("A4")), 0, INDIRECT(INDIRECT("A4")&amp;"!"&amp;'Технический лист'!I292&amp;'Технический лист'!L50))+IF(ISBLANK(INDIRECT("A5")), 0, INDIRECT(INDIRECT("A5")&amp;"!"&amp;'Технический лист'!I292&amp;'Технический лист'!L50))+IF(ISBLANK(INDIRECT("A6")), 0, INDIRECT(INDIRECT("A6")&amp;"!"&amp;'Технический лист'!I292&amp;'Технический лист'!L50))+IF(ISBLANK(INDIRECT("A7")), 0, INDIRECT(INDIRECT("A7")&amp;"!"&amp;'Технический лист'!I292&amp;'Технический лист'!L50))+IF(ISBLANK(INDIRECT("A8")), 0, INDIRECT(INDIRECT("A8")&amp;"!"&amp;'Технический лист'!I292&amp;'Технический лист'!L50))+IF(ISBLANK(INDIRECT("A9")), 0, INDIRECT(INDIRECT("A9")&amp;"!"&amp;'Технический лист'!I292&amp;'Технический лист'!L50))+IF(ISBLANK(INDIRECT("A10")), 0, INDIRECT(INDIRECT("A10")&amp;"!"&amp;'Технический лист'!I292&amp;'Технический лист'!L50))+IF(ISBLANK(INDIRECT("A11")), 0, INDIRECT(INDIRECT("A11")&amp;"!"&amp;'Технический лист'!I292&amp;'Технический лист'!L50))+IF(ISBLANK(INDIRECT("A12")), 0, INDIRECT(INDIRECT("A12")&amp;"!"&amp;'Технический лист'!I292&amp;'Технический лист'!L50))</f>
        <v>0</v>
      </c>
      <c r="J59" s="51">
        <f>IF(ISBLANK(INDIRECT("A3")), 0, INDIRECT(INDIRECT("A3")&amp;"!"&amp;'Технический лист'!J292&amp;'Технический лист'!M50))+IF(ISBLANK(INDIRECT("A4")), 0, INDIRECT(INDIRECT("A4")&amp;"!"&amp;'Технический лист'!J292&amp;'Технический лист'!M50))+IF(ISBLANK(INDIRECT("A5")), 0, INDIRECT(INDIRECT("A5")&amp;"!"&amp;'Технический лист'!J292&amp;'Технический лист'!M50))+IF(ISBLANK(INDIRECT("A6")), 0, INDIRECT(INDIRECT("A6")&amp;"!"&amp;'Технический лист'!J292&amp;'Технический лист'!M50))+IF(ISBLANK(INDIRECT("A7")), 0, INDIRECT(INDIRECT("A7")&amp;"!"&amp;'Технический лист'!J292&amp;'Технический лист'!M50))+IF(ISBLANK(INDIRECT("A8")), 0, INDIRECT(INDIRECT("A8")&amp;"!"&amp;'Технический лист'!J292&amp;'Технический лист'!M50))+IF(ISBLANK(INDIRECT("A9")), 0, INDIRECT(INDIRECT("A9")&amp;"!"&amp;'Технический лист'!J292&amp;'Технический лист'!M50))+IF(ISBLANK(INDIRECT("A10")), 0, INDIRECT(INDIRECT("A10")&amp;"!"&amp;'Технический лист'!J292&amp;'Технический лист'!M50))+IF(ISBLANK(INDIRECT("A11")), 0, INDIRECT(INDIRECT("A11")&amp;"!"&amp;'Технический лист'!J292&amp;'Технический лист'!M50))+IF(ISBLANK(INDIRECT("A12")), 0, INDIRECT(INDIRECT("A12")&amp;"!"&amp;'Технический лист'!J292&amp;'Технический лист'!M50))</f>
        <v>0</v>
      </c>
      <c r="K59" s="51">
        <f>IF(ISBLANK(INDIRECT("A3")), 0, INDIRECT(INDIRECT("A3")&amp;"!"&amp;'Технический лист'!K292&amp;'Технический лист'!N50))+IF(ISBLANK(INDIRECT("A4")), 0, INDIRECT(INDIRECT("A4")&amp;"!"&amp;'Технический лист'!K292&amp;'Технический лист'!N50))+IF(ISBLANK(INDIRECT("A5")), 0, INDIRECT(INDIRECT("A5")&amp;"!"&amp;'Технический лист'!K292&amp;'Технический лист'!N50))+IF(ISBLANK(INDIRECT("A6")), 0, INDIRECT(INDIRECT("A6")&amp;"!"&amp;'Технический лист'!K292&amp;'Технический лист'!N50))+IF(ISBLANK(INDIRECT("A7")), 0, INDIRECT(INDIRECT("A7")&amp;"!"&amp;'Технический лист'!K292&amp;'Технический лист'!N50))+IF(ISBLANK(INDIRECT("A8")), 0, INDIRECT(INDIRECT("A8")&amp;"!"&amp;'Технический лист'!K292&amp;'Технический лист'!N50))+IF(ISBLANK(INDIRECT("A9")), 0, INDIRECT(INDIRECT("A9")&amp;"!"&amp;'Технический лист'!K292&amp;'Технический лист'!N50))+IF(ISBLANK(INDIRECT("A10")), 0, INDIRECT(INDIRECT("A10")&amp;"!"&amp;'Технический лист'!K292&amp;'Технический лист'!N50))+IF(ISBLANK(INDIRECT("A11")), 0, INDIRECT(INDIRECT("A11")&amp;"!"&amp;'Технический лист'!K292&amp;'Технический лист'!N50))+IF(ISBLANK(INDIRECT("A12")), 0, INDIRECT(INDIRECT("A12")&amp;"!"&amp;'Технический лист'!K292&amp;'Технический лист'!N50))</f>
        <v>0</v>
      </c>
      <c r="L59" s="51">
        <f>IF(ISBLANK(INDIRECT("A3")), 0, INDIRECT(INDIRECT("A3")&amp;"!"&amp;'Технический лист'!L292&amp;'Технический лист'!O50))+IF(ISBLANK(INDIRECT("A4")), 0, INDIRECT(INDIRECT("A4")&amp;"!"&amp;'Технический лист'!L292&amp;'Технический лист'!O50))+IF(ISBLANK(INDIRECT("A5")), 0, INDIRECT(INDIRECT("A5")&amp;"!"&amp;'Технический лист'!L292&amp;'Технический лист'!O50))+IF(ISBLANK(INDIRECT("A6")), 0, INDIRECT(INDIRECT("A6")&amp;"!"&amp;'Технический лист'!L292&amp;'Технический лист'!O50))+IF(ISBLANK(INDIRECT("A7")), 0, INDIRECT(INDIRECT("A7")&amp;"!"&amp;'Технический лист'!L292&amp;'Технический лист'!O50))+IF(ISBLANK(INDIRECT("A8")), 0, INDIRECT(INDIRECT("A8")&amp;"!"&amp;'Технический лист'!L292&amp;'Технический лист'!O50))+IF(ISBLANK(INDIRECT("A9")), 0, INDIRECT(INDIRECT("A9")&amp;"!"&amp;'Технический лист'!L292&amp;'Технический лист'!O50))+IF(ISBLANK(INDIRECT("A10")), 0, INDIRECT(INDIRECT("A10")&amp;"!"&amp;'Технический лист'!L292&amp;'Технический лист'!O50))+IF(ISBLANK(INDIRECT("A11")), 0, INDIRECT(INDIRECT("A11")&amp;"!"&amp;'Технический лист'!L292&amp;'Технический лист'!O50))+IF(ISBLANK(INDIRECT("A12")), 0, INDIRECT(INDIRECT("A12")&amp;"!"&amp;'Технический лист'!L292&amp;'Технический лист'!O50))</f>
        <v>0</v>
      </c>
      <c r="M59" s="53">
        <f>IF(ISBLANK(INDIRECT("A3")), 0, INDIRECT(INDIRECT("A3")&amp;"!"&amp;'Технический лист'!M292&amp;'Технический лист'!P50))+IF(ISBLANK(INDIRECT("A4")), 0, INDIRECT(INDIRECT("A4")&amp;"!"&amp;'Технический лист'!M292&amp;'Технический лист'!P50))+IF(ISBLANK(INDIRECT("A5")), 0, INDIRECT(INDIRECT("A5")&amp;"!"&amp;'Технический лист'!M292&amp;'Технический лист'!P50))+IF(ISBLANK(INDIRECT("A6")), 0, INDIRECT(INDIRECT("A6")&amp;"!"&amp;'Технический лист'!M292&amp;'Технический лист'!P50))+IF(ISBLANK(INDIRECT("A7")), 0, INDIRECT(INDIRECT("A7")&amp;"!"&amp;'Технический лист'!M292&amp;'Технический лист'!P50))+IF(ISBLANK(INDIRECT("A8")), 0, INDIRECT(INDIRECT("A8")&amp;"!"&amp;'Технический лист'!M292&amp;'Технический лист'!P50))+IF(ISBLANK(INDIRECT("A9")), 0, INDIRECT(INDIRECT("A9")&amp;"!"&amp;'Технический лист'!M292&amp;'Технический лист'!P50))+IF(ISBLANK(INDIRECT("A10")), 0, INDIRECT(INDIRECT("A10")&amp;"!"&amp;'Технический лист'!M292&amp;'Технический лист'!P50))+IF(ISBLANK(INDIRECT("A11")), 0, INDIRECT(INDIRECT("A11")&amp;"!"&amp;'Технический лист'!M292&amp;'Технический лист'!P50))+IF(ISBLANK(INDIRECT("A12")), 0, INDIRECT(INDIRECT("A12")&amp;"!"&amp;'Технический лист'!M292&amp;'Технический лист'!P50))</f>
        <v>0</v>
      </c>
    </row>
    <row r="60" hidden="1">
      <c r="A60" s="66"/>
      <c r="B60" s="51">
        <f>IF(ISBLANK(INDIRECT("A3")), 0, INDIRECT(INDIRECT("A3")&amp;"!"&amp;'Технический лист'!B293&amp;'Технический лист'!E51))+IF(ISBLANK(INDIRECT("A4")), 0, INDIRECT(INDIRECT("A4")&amp;"!"&amp;'Технический лист'!B293&amp;'Технический лист'!E51))+IF(ISBLANK(INDIRECT("A5")), 0, INDIRECT(INDIRECT("A5")&amp;"!"&amp;'Технический лист'!B293&amp;'Технический лист'!E51))+IF(ISBLANK(INDIRECT("A6")), 0, INDIRECT(INDIRECT("A6")&amp;"!"&amp;'Технический лист'!B293&amp;'Технический лист'!E51))+IF(ISBLANK(INDIRECT("A7")), 0, INDIRECT(INDIRECT("A7")&amp;"!"&amp;'Технический лист'!B293&amp;'Технический лист'!E51))+IF(ISBLANK(INDIRECT("A8")), 0, INDIRECT(INDIRECT("A8")&amp;"!"&amp;'Технический лист'!B293&amp;'Технический лист'!E51))+IF(ISBLANK(INDIRECT("A9")), 0, INDIRECT(INDIRECT("A9")&amp;"!"&amp;'Технический лист'!B293&amp;'Технический лист'!E51))+IF(ISBLANK(INDIRECT("A10")), 0, INDIRECT(INDIRECT("A10")&amp;"!"&amp;'Технический лист'!B293&amp;'Технический лист'!E51))+IF(ISBLANK(INDIRECT("A11")), 0, INDIRECT(INDIRECT("A11")&amp;"!"&amp;'Технический лист'!B293&amp;'Технический лист'!E51))+IF(ISBLANK(INDIRECT("A12")), 0, INDIRECT(INDIRECT("A12")&amp;"!"&amp;'Технический лист'!B293&amp;'Технический лист'!E51))</f>
        <v>0</v>
      </c>
      <c r="C60" s="51">
        <f>IF(ISBLANK(INDIRECT("A3")), 0, INDIRECT(INDIRECT("A3")&amp;"!"&amp;'Технический лист'!C293&amp;'Технический лист'!F51))+IF(ISBLANK(INDIRECT("A4")), 0, INDIRECT(INDIRECT("A4")&amp;"!"&amp;'Технический лист'!C293&amp;'Технический лист'!F51))+IF(ISBLANK(INDIRECT("A5")), 0, INDIRECT(INDIRECT("A5")&amp;"!"&amp;'Технический лист'!C293&amp;'Технический лист'!F51))+IF(ISBLANK(INDIRECT("A6")), 0, INDIRECT(INDIRECT("A6")&amp;"!"&amp;'Технический лист'!C293&amp;'Технический лист'!F51))+IF(ISBLANK(INDIRECT("A7")), 0, INDIRECT(INDIRECT("A7")&amp;"!"&amp;'Технический лист'!C293&amp;'Технический лист'!F51))+IF(ISBLANK(INDIRECT("A8")), 0, INDIRECT(INDIRECT("A8")&amp;"!"&amp;'Технический лист'!C293&amp;'Технический лист'!F51))+IF(ISBLANK(INDIRECT("A9")), 0, INDIRECT(INDIRECT("A9")&amp;"!"&amp;'Технический лист'!C293&amp;'Технический лист'!F51))+IF(ISBLANK(INDIRECT("A10")), 0, INDIRECT(INDIRECT("A10")&amp;"!"&amp;'Технический лист'!C293&amp;'Технический лист'!F51))+IF(ISBLANK(INDIRECT("A11")), 0, INDIRECT(INDIRECT("A11")&amp;"!"&amp;'Технический лист'!C293&amp;'Технический лист'!F51))+IF(ISBLANK(INDIRECT("A12")), 0, INDIRECT(INDIRECT("A12")&amp;"!"&amp;'Технический лист'!C293&amp;'Технический лист'!F51))</f>
        <v>0</v>
      </c>
      <c r="D60" s="51">
        <f>IF(ISBLANK(INDIRECT("A3")), 0, INDIRECT(INDIRECT("A3")&amp;"!"&amp;'Технический лист'!D293&amp;'Технический лист'!G51))+IF(ISBLANK(INDIRECT("A4")), 0, INDIRECT(INDIRECT("A4")&amp;"!"&amp;'Технический лист'!D293&amp;'Технический лист'!G51))+IF(ISBLANK(INDIRECT("A5")), 0, INDIRECT(INDIRECT("A5")&amp;"!"&amp;'Технический лист'!D293&amp;'Технический лист'!G51))+IF(ISBLANK(INDIRECT("A6")), 0, INDIRECT(INDIRECT("A6")&amp;"!"&amp;'Технический лист'!D293&amp;'Технический лист'!G51))+IF(ISBLANK(INDIRECT("A7")), 0, INDIRECT(INDIRECT("A7")&amp;"!"&amp;'Технический лист'!D293&amp;'Технический лист'!G51))+IF(ISBLANK(INDIRECT("A8")), 0, INDIRECT(INDIRECT("A8")&amp;"!"&amp;'Технический лист'!D293&amp;'Технический лист'!G51))+IF(ISBLANK(INDIRECT("A9")), 0, INDIRECT(INDIRECT("A9")&amp;"!"&amp;'Технический лист'!D293&amp;'Технический лист'!G51))+IF(ISBLANK(INDIRECT("A10")), 0, INDIRECT(INDIRECT("A10")&amp;"!"&amp;'Технический лист'!D293&amp;'Технический лист'!G51))+IF(ISBLANK(INDIRECT("A11")), 0, INDIRECT(INDIRECT("A11")&amp;"!"&amp;'Технический лист'!D293&amp;'Технический лист'!G51))+IF(ISBLANK(INDIRECT("A12")), 0, INDIRECT(INDIRECT("A12")&amp;"!"&amp;'Технический лист'!D293&amp;'Технический лист'!G51))</f>
        <v>0</v>
      </c>
      <c r="E60" s="51">
        <f>IF(ISBLANK(INDIRECT("A3")), 0, INDIRECT(INDIRECT("A3")&amp;"!"&amp;'Технический лист'!E293&amp;'Технический лист'!H51))+IF(ISBLANK(INDIRECT("A4")), 0, INDIRECT(INDIRECT("A4")&amp;"!"&amp;'Технический лист'!E293&amp;'Технический лист'!H51))+IF(ISBLANK(INDIRECT("A5")), 0, INDIRECT(INDIRECT("A5")&amp;"!"&amp;'Технический лист'!E293&amp;'Технический лист'!H51))+IF(ISBLANK(INDIRECT("A6")), 0, INDIRECT(INDIRECT("A6")&amp;"!"&amp;'Технический лист'!E293&amp;'Технический лист'!H51))+IF(ISBLANK(INDIRECT("A7")), 0, INDIRECT(INDIRECT("A7")&amp;"!"&amp;'Технический лист'!E293&amp;'Технический лист'!H51))+IF(ISBLANK(INDIRECT("A8")), 0, INDIRECT(INDIRECT("A8")&amp;"!"&amp;'Технический лист'!E293&amp;'Технический лист'!H51))+IF(ISBLANK(INDIRECT("A9")), 0, INDIRECT(INDIRECT("A9")&amp;"!"&amp;'Технический лист'!E293&amp;'Технический лист'!H51))+IF(ISBLANK(INDIRECT("A10")), 0, INDIRECT(INDIRECT("A10")&amp;"!"&amp;'Технический лист'!E293&amp;'Технический лист'!H51))+IF(ISBLANK(INDIRECT("A11")), 0, INDIRECT(INDIRECT("A11")&amp;"!"&amp;'Технический лист'!E293&amp;'Технический лист'!H51))+IF(ISBLANK(INDIRECT("A12")), 0, INDIRECT(INDIRECT("A12")&amp;"!"&amp;'Технический лист'!E293&amp;'Технический лист'!H51))</f>
        <v>0</v>
      </c>
      <c r="F60" s="51">
        <f>IF(ISBLANK(INDIRECT("A3")), 0, INDIRECT(INDIRECT("A3")&amp;"!"&amp;'Технический лист'!F293&amp;'Технический лист'!I51))+IF(ISBLANK(INDIRECT("A4")), 0, INDIRECT(INDIRECT("A4")&amp;"!"&amp;'Технический лист'!F293&amp;'Технический лист'!I51))+IF(ISBLANK(INDIRECT("A5")), 0, INDIRECT(INDIRECT("A5")&amp;"!"&amp;'Технический лист'!F293&amp;'Технический лист'!I51))+IF(ISBLANK(INDIRECT("A6")), 0, INDIRECT(INDIRECT("A6")&amp;"!"&amp;'Технический лист'!F293&amp;'Технический лист'!I51))+IF(ISBLANK(INDIRECT("A7")), 0, INDIRECT(INDIRECT("A7")&amp;"!"&amp;'Технический лист'!F293&amp;'Технический лист'!I51))+IF(ISBLANK(INDIRECT("A8")), 0, INDIRECT(INDIRECT("A8")&amp;"!"&amp;'Технический лист'!F293&amp;'Технический лист'!I51))+IF(ISBLANK(INDIRECT("A9")), 0, INDIRECT(INDIRECT("A9")&amp;"!"&amp;'Технический лист'!F293&amp;'Технический лист'!I51))+IF(ISBLANK(INDIRECT("A10")), 0, INDIRECT(INDIRECT("A10")&amp;"!"&amp;'Технический лист'!F293&amp;'Технический лист'!I51))+IF(ISBLANK(INDIRECT("A11")), 0, INDIRECT(INDIRECT("A11")&amp;"!"&amp;'Технический лист'!F293&amp;'Технический лист'!I51))+IF(ISBLANK(INDIRECT("A12")), 0, INDIRECT(INDIRECT("A12")&amp;"!"&amp;'Технический лист'!F293&amp;'Технический лист'!I51))</f>
        <v>0</v>
      </c>
      <c r="G60" s="51">
        <f>IF(ISBLANK(INDIRECT("A3")), 0, INDIRECT(INDIRECT("A3")&amp;"!"&amp;'Технический лист'!G293&amp;'Технический лист'!J51))+IF(ISBLANK(INDIRECT("A4")), 0, INDIRECT(INDIRECT("A4")&amp;"!"&amp;'Технический лист'!G293&amp;'Технический лист'!J51))+IF(ISBLANK(INDIRECT("A5")), 0, INDIRECT(INDIRECT("A5")&amp;"!"&amp;'Технический лист'!G293&amp;'Технический лист'!J51))+IF(ISBLANK(INDIRECT("A6")), 0, INDIRECT(INDIRECT("A6")&amp;"!"&amp;'Технический лист'!G293&amp;'Технический лист'!J51))+IF(ISBLANK(INDIRECT("A7")), 0, INDIRECT(INDIRECT("A7")&amp;"!"&amp;'Технический лист'!G293&amp;'Технический лист'!J51))+IF(ISBLANK(INDIRECT("A8")), 0, INDIRECT(INDIRECT("A8")&amp;"!"&amp;'Технический лист'!G293&amp;'Технический лист'!J51))+IF(ISBLANK(INDIRECT("A9")), 0, INDIRECT(INDIRECT("A9")&amp;"!"&amp;'Технический лист'!G293&amp;'Технический лист'!J51))+IF(ISBLANK(INDIRECT("A10")), 0, INDIRECT(INDIRECT("A10")&amp;"!"&amp;'Технический лист'!G293&amp;'Технический лист'!J51))+IF(ISBLANK(INDIRECT("A11")), 0, INDIRECT(INDIRECT("A11")&amp;"!"&amp;'Технический лист'!G293&amp;'Технический лист'!J51))+IF(ISBLANK(INDIRECT("A12")), 0, INDIRECT(INDIRECT("A12")&amp;"!"&amp;'Технический лист'!G293&amp;'Технический лист'!J51))</f>
        <v>0</v>
      </c>
      <c r="H60" s="51">
        <f>IF(ISBLANK(INDIRECT("A3")), 0, INDIRECT(INDIRECT("A3")&amp;"!"&amp;'Технический лист'!H293&amp;'Технический лист'!K51))+IF(ISBLANK(INDIRECT("A4")), 0, INDIRECT(INDIRECT("A4")&amp;"!"&amp;'Технический лист'!H293&amp;'Технический лист'!K51))+IF(ISBLANK(INDIRECT("A5")), 0, INDIRECT(INDIRECT("A5")&amp;"!"&amp;'Технический лист'!H293&amp;'Технический лист'!K51))+IF(ISBLANK(INDIRECT("A6")), 0, INDIRECT(INDIRECT("A6")&amp;"!"&amp;'Технический лист'!H293&amp;'Технический лист'!K51))+IF(ISBLANK(INDIRECT("A7")), 0, INDIRECT(INDIRECT("A7")&amp;"!"&amp;'Технический лист'!H293&amp;'Технический лист'!K51))+IF(ISBLANK(INDIRECT("A8")), 0, INDIRECT(INDIRECT("A8")&amp;"!"&amp;'Технический лист'!H293&amp;'Технический лист'!K51))+IF(ISBLANK(INDIRECT("A9")), 0, INDIRECT(INDIRECT("A9")&amp;"!"&amp;'Технический лист'!H293&amp;'Технический лист'!K51))+IF(ISBLANK(INDIRECT("A10")), 0, INDIRECT(INDIRECT("A10")&amp;"!"&amp;'Технический лист'!H293&amp;'Технический лист'!K51))+IF(ISBLANK(INDIRECT("A11")), 0, INDIRECT(INDIRECT("A11")&amp;"!"&amp;'Технический лист'!H293&amp;'Технический лист'!K51))+IF(ISBLANK(INDIRECT("A12")), 0, INDIRECT(INDIRECT("A12")&amp;"!"&amp;'Технический лист'!H293&amp;'Технический лист'!K51))</f>
        <v>0</v>
      </c>
      <c r="I60" s="51">
        <f>IF(ISBLANK(INDIRECT("A3")), 0, INDIRECT(INDIRECT("A3")&amp;"!"&amp;'Технический лист'!I293&amp;'Технический лист'!L51))+IF(ISBLANK(INDIRECT("A4")), 0, INDIRECT(INDIRECT("A4")&amp;"!"&amp;'Технический лист'!I293&amp;'Технический лист'!L51))+IF(ISBLANK(INDIRECT("A5")), 0, INDIRECT(INDIRECT("A5")&amp;"!"&amp;'Технический лист'!I293&amp;'Технический лист'!L51))+IF(ISBLANK(INDIRECT("A6")), 0, INDIRECT(INDIRECT("A6")&amp;"!"&amp;'Технический лист'!I293&amp;'Технический лист'!L51))+IF(ISBLANK(INDIRECT("A7")), 0, INDIRECT(INDIRECT("A7")&amp;"!"&amp;'Технический лист'!I293&amp;'Технический лист'!L51))+IF(ISBLANK(INDIRECT("A8")), 0, INDIRECT(INDIRECT("A8")&amp;"!"&amp;'Технический лист'!I293&amp;'Технический лист'!L51))+IF(ISBLANK(INDIRECT("A9")), 0, INDIRECT(INDIRECT("A9")&amp;"!"&amp;'Технический лист'!I293&amp;'Технический лист'!L51))+IF(ISBLANK(INDIRECT("A10")), 0, INDIRECT(INDIRECT("A10")&amp;"!"&amp;'Технический лист'!I293&amp;'Технический лист'!L51))+IF(ISBLANK(INDIRECT("A11")), 0, INDIRECT(INDIRECT("A11")&amp;"!"&amp;'Технический лист'!I293&amp;'Технический лист'!L51))+IF(ISBLANK(INDIRECT("A12")), 0, INDIRECT(INDIRECT("A12")&amp;"!"&amp;'Технический лист'!I293&amp;'Технический лист'!L51))</f>
        <v>0</v>
      </c>
      <c r="J60" s="51">
        <f>IF(ISBLANK(INDIRECT("A3")), 0, INDIRECT(INDIRECT("A3")&amp;"!"&amp;'Технический лист'!J293&amp;'Технический лист'!M51))+IF(ISBLANK(INDIRECT("A4")), 0, INDIRECT(INDIRECT("A4")&amp;"!"&amp;'Технический лист'!J293&amp;'Технический лист'!M51))+IF(ISBLANK(INDIRECT("A5")), 0, INDIRECT(INDIRECT("A5")&amp;"!"&amp;'Технический лист'!J293&amp;'Технический лист'!M51))+IF(ISBLANK(INDIRECT("A6")), 0, INDIRECT(INDIRECT("A6")&amp;"!"&amp;'Технический лист'!J293&amp;'Технический лист'!M51))+IF(ISBLANK(INDIRECT("A7")), 0, INDIRECT(INDIRECT("A7")&amp;"!"&amp;'Технический лист'!J293&amp;'Технический лист'!M51))+IF(ISBLANK(INDIRECT("A8")), 0, INDIRECT(INDIRECT("A8")&amp;"!"&amp;'Технический лист'!J293&amp;'Технический лист'!M51))+IF(ISBLANK(INDIRECT("A9")), 0, INDIRECT(INDIRECT("A9")&amp;"!"&amp;'Технический лист'!J293&amp;'Технический лист'!M51))+IF(ISBLANK(INDIRECT("A10")), 0, INDIRECT(INDIRECT("A10")&amp;"!"&amp;'Технический лист'!J293&amp;'Технический лист'!M51))+IF(ISBLANK(INDIRECT("A11")), 0, INDIRECT(INDIRECT("A11")&amp;"!"&amp;'Технический лист'!J293&amp;'Технический лист'!M51))+IF(ISBLANK(INDIRECT("A12")), 0, INDIRECT(INDIRECT("A12")&amp;"!"&amp;'Технический лист'!J293&amp;'Технический лист'!M51))</f>
        <v>0</v>
      </c>
      <c r="K60" s="51">
        <f>IF(ISBLANK(INDIRECT("A3")), 0, INDIRECT(INDIRECT("A3")&amp;"!"&amp;'Технический лист'!K293&amp;'Технический лист'!N51))+IF(ISBLANK(INDIRECT("A4")), 0, INDIRECT(INDIRECT("A4")&amp;"!"&amp;'Технический лист'!K293&amp;'Технический лист'!N51))+IF(ISBLANK(INDIRECT("A5")), 0, INDIRECT(INDIRECT("A5")&amp;"!"&amp;'Технический лист'!K293&amp;'Технический лист'!N51))+IF(ISBLANK(INDIRECT("A6")), 0, INDIRECT(INDIRECT("A6")&amp;"!"&amp;'Технический лист'!K293&amp;'Технический лист'!N51))+IF(ISBLANK(INDIRECT("A7")), 0, INDIRECT(INDIRECT("A7")&amp;"!"&amp;'Технический лист'!K293&amp;'Технический лист'!N51))+IF(ISBLANK(INDIRECT("A8")), 0, INDIRECT(INDIRECT("A8")&amp;"!"&amp;'Технический лист'!K293&amp;'Технический лист'!N51))+IF(ISBLANK(INDIRECT("A9")), 0, INDIRECT(INDIRECT("A9")&amp;"!"&amp;'Технический лист'!K293&amp;'Технический лист'!N51))+IF(ISBLANK(INDIRECT("A10")), 0, INDIRECT(INDIRECT("A10")&amp;"!"&amp;'Технический лист'!K293&amp;'Технический лист'!N51))+IF(ISBLANK(INDIRECT("A11")), 0, INDIRECT(INDIRECT("A11")&amp;"!"&amp;'Технический лист'!K293&amp;'Технический лист'!N51))+IF(ISBLANK(INDIRECT("A12")), 0, INDIRECT(INDIRECT("A12")&amp;"!"&amp;'Технический лист'!K293&amp;'Технический лист'!N51))</f>
        <v>0</v>
      </c>
      <c r="L60" s="51">
        <f>IF(ISBLANK(INDIRECT("A3")), 0, INDIRECT(INDIRECT("A3")&amp;"!"&amp;'Технический лист'!L293&amp;'Технический лист'!O51))+IF(ISBLANK(INDIRECT("A4")), 0, INDIRECT(INDIRECT("A4")&amp;"!"&amp;'Технический лист'!L293&amp;'Технический лист'!O51))+IF(ISBLANK(INDIRECT("A5")), 0, INDIRECT(INDIRECT("A5")&amp;"!"&amp;'Технический лист'!L293&amp;'Технический лист'!O51))+IF(ISBLANK(INDIRECT("A6")), 0, INDIRECT(INDIRECT("A6")&amp;"!"&amp;'Технический лист'!L293&amp;'Технический лист'!O51))+IF(ISBLANK(INDIRECT("A7")), 0, INDIRECT(INDIRECT("A7")&amp;"!"&amp;'Технический лист'!L293&amp;'Технический лист'!O51))+IF(ISBLANK(INDIRECT("A8")), 0, INDIRECT(INDIRECT("A8")&amp;"!"&amp;'Технический лист'!L293&amp;'Технический лист'!O51))+IF(ISBLANK(INDIRECT("A9")), 0, INDIRECT(INDIRECT("A9")&amp;"!"&amp;'Технический лист'!L293&amp;'Технический лист'!O51))+IF(ISBLANK(INDIRECT("A10")), 0, INDIRECT(INDIRECT("A10")&amp;"!"&amp;'Технический лист'!L293&amp;'Технический лист'!O51))+IF(ISBLANK(INDIRECT("A11")), 0, INDIRECT(INDIRECT("A11")&amp;"!"&amp;'Технический лист'!L293&amp;'Технический лист'!O51))+IF(ISBLANK(INDIRECT("A12")), 0, INDIRECT(INDIRECT("A12")&amp;"!"&amp;'Технический лист'!L293&amp;'Технический лист'!O51))</f>
        <v>0</v>
      </c>
      <c r="M60" s="53">
        <f>IF(ISBLANK(INDIRECT("A3")), 0, INDIRECT(INDIRECT("A3")&amp;"!"&amp;'Технический лист'!M293&amp;'Технический лист'!P51))+IF(ISBLANK(INDIRECT("A4")), 0, INDIRECT(INDIRECT("A4")&amp;"!"&amp;'Технический лист'!M293&amp;'Технический лист'!P51))+IF(ISBLANK(INDIRECT("A5")), 0, INDIRECT(INDIRECT("A5")&amp;"!"&amp;'Технический лист'!M293&amp;'Технический лист'!P51))+IF(ISBLANK(INDIRECT("A6")), 0, INDIRECT(INDIRECT("A6")&amp;"!"&amp;'Технический лист'!M293&amp;'Технический лист'!P51))+IF(ISBLANK(INDIRECT("A7")), 0, INDIRECT(INDIRECT("A7")&amp;"!"&amp;'Технический лист'!M293&amp;'Технический лист'!P51))+IF(ISBLANK(INDIRECT("A8")), 0, INDIRECT(INDIRECT("A8")&amp;"!"&amp;'Технический лист'!M293&amp;'Технический лист'!P51))+IF(ISBLANK(INDIRECT("A9")), 0, INDIRECT(INDIRECT("A9")&amp;"!"&amp;'Технический лист'!M293&amp;'Технический лист'!P51))+IF(ISBLANK(INDIRECT("A10")), 0, INDIRECT(INDIRECT("A10")&amp;"!"&amp;'Технический лист'!M293&amp;'Технический лист'!P51))+IF(ISBLANK(INDIRECT("A11")), 0, INDIRECT(INDIRECT("A11")&amp;"!"&amp;'Технический лист'!M293&amp;'Технический лист'!P51))+IF(ISBLANK(INDIRECT("A12")), 0, INDIRECT(INDIRECT("A12")&amp;"!"&amp;'Технический лист'!M293&amp;'Технический лист'!P51))</f>
        <v>0</v>
      </c>
    </row>
    <row r="61" hidden="1">
      <c r="A61" s="66"/>
      <c r="B61" s="51">
        <f>IF(ISBLANK(INDIRECT("A3")), 0, INDIRECT(INDIRECT("A3")&amp;"!"&amp;'Технический лист'!B294&amp;'Технический лист'!E52))+IF(ISBLANK(INDIRECT("A4")), 0, INDIRECT(INDIRECT("A4")&amp;"!"&amp;'Технический лист'!B294&amp;'Технический лист'!E52))+IF(ISBLANK(INDIRECT("A5")), 0, INDIRECT(INDIRECT("A5")&amp;"!"&amp;'Технический лист'!B294&amp;'Технический лист'!E52))+IF(ISBLANK(INDIRECT("A6")), 0, INDIRECT(INDIRECT("A6")&amp;"!"&amp;'Технический лист'!B294&amp;'Технический лист'!E52))+IF(ISBLANK(INDIRECT("A7")), 0, INDIRECT(INDIRECT("A7")&amp;"!"&amp;'Технический лист'!B294&amp;'Технический лист'!E52))+IF(ISBLANK(INDIRECT("A8")), 0, INDIRECT(INDIRECT("A8")&amp;"!"&amp;'Технический лист'!B294&amp;'Технический лист'!E52))+IF(ISBLANK(INDIRECT("A9")), 0, INDIRECT(INDIRECT("A9")&amp;"!"&amp;'Технический лист'!B294&amp;'Технический лист'!E52))+IF(ISBLANK(INDIRECT("A10")), 0, INDIRECT(INDIRECT("A10")&amp;"!"&amp;'Технический лист'!B294&amp;'Технический лист'!E52))+IF(ISBLANK(INDIRECT("A11")), 0, INDIRECT(INDIRECT("A11")&amp;"!"&amp;'Технический лист'!B294&amp;'Технический лист'!E52))+IF(ISBLANK(INDIRECT("A12")), 0, INDIRECT(INDIRECT("A12")&amp;"!"&amp;'Технический лист'!B294&amp;'Технический лист'!E52))</f>
        <v>0</v>
      </c>
      <c r="C61" s="51">
        <f>IF(ISBLANK(INDIRECT("A3")), 0, INDIRECT(INDIRECT("A3")&amp;"!"&amp;'Технический лист'!C294&amp;'Технический лист'!F52))+IF(ISBLANK(INDIRECT("A4")), 0, INDIRECT(INDIRECT("A4")&amp;"!"&amp;'Технический лист'!C294&amp;'Технический лист'!F52))+IF(ISBLANK(INDIRECT("A5")), 0, INDIRECT(INDIRECT("A5")&amp;"!"&amp;'Технический лист'!C294&amp;'Технический лист'!F52))+IF(ISBLANK(INDIRECT("A6")), 0, INDIRECT(INDIRECT("A6")&amp;"!"&amp;'Технический лист'!C294&amp;'Технический лист'!F52))+IF(ISBLANK(INDIRECT("A7")), 0, INDIRECT(INDIRECT("A7")&amp;"!"&amp;'Технический лист'!C294&amp;'Технический лист'!F52))+IF(ISBLANK(INDIRECT("A8")), 0, INDIRECT(INDIRECT("A8")&amp;"!"&amp;'Технический лист'!C294&amp;'Технический лист'!F52))+IF(ISBLANK(INDIRECT("A9")), 0, INDIRECT(INDIRECT("A9")&amp;"!"&amp;'Технический лист'!C294&amp;'Технический лист'!F52))+IF(ISBLANK(INDIRECT("A10")), 0, INDIRECT(INDIRECT("A10")&amp;"!"&amp;'Технический лист'!C294&amp;'Технический лист'!F52))+IF(ISBLANK(INDIRECT("A11")), 0, INDIRECT(INDIRECT("A11")&amp;"!"&amp;'Технический лист'!C294&amp;'Технический лист'!F52))+IF(ISBLANK(INDIRECT("A12")), 0, INDIRECT(INDIRECT("A12")&amp;"!"&amp;'Технический лист'!C294&amp;'Технический лист'!F52))</f>
        <v>0</v>
      </c>
      <c r="D61" s="51">
        <f>IF(ISBLANK(INDIRECT("A3")), 0, INDIRECT(INDIRECT("A3")&amp;"!"&amp;'Технический лист'!D294&amp;'Технический лист'!G52))+IF(ISBLANK(INDIRECT("A4")), 0, INDIRECT(INDIRECT("A4")&amp;"!"&amp;'Технический лист'!D294&amp;'Технический лист'!G52))+IF(ISBLANK(INDIRECT("A5")), 0, INDIRECT(INDIRECT("A5")&amp;"!"&amp;'Технический лист'!D294&amp;'Технический лист'!G52))+IF(ISBLANK(INDIRECT("A6")), 0, INDIRECT(INDIRECT("A6")&amp;"!"&amp;'Технический лист'!D294&amp;'Технический лист'!G52))+IF(ISBLANK(INDIRECT("A7")), 0, INDIRECT(INDIRECT("A7")&amp;"!"&amp;'Технический лист'!D294&amp;'Технический лист'!G52))+IF(ISBLANK(INDIRECT("A8")), 0, INDIRECT(INDIRECT("A8")&amp;"!"&amp;'Технический лист'!D294&amp;'Технический лист'!G52))+IF(ISBLANK(INDIRECT("A9")), 0, INDIRECT(INDIRECT("A9")&amp;"!"&amp;'Технический лист'!D294&amp;'Технический лист'!G52))+IF(ISBLANK(INDIRECT("A10")), 0, INDIRECT(INDIRECT("A10")&amp;"!"&amp;'Технический лист'!D294&amp;'Технический лист'!G52))+IF(ISBLANK(INDIRECT("A11")), 0, INDIRECT(INDIRECT("A11")&amp;"!"&amp;'Технический лист'!D294&amp;'Технический лист'!G52))+IF(ISBLANK(INDIRECT("A12")), 0, INDIRECT(INDIRECT("A12")&amp;"!"&amp;'Технический лист'!D294&amp;'Технический лист'!G52))</f>
        <v>0</v>
      </c>
      <c r="E61" s="51">
        <f>IF(ISBLANK(INDIRECT("A3")), 0, INDIRECT(INDIRECT("A3")&amp;"!"&amp;'Технический лист'!E294&amp;'Технический лист'!H52))+IF(ISBLANK(INDIRECT("A4")), 0, INDIRECT(INDIRECT("A4")&amp;"!"&amp;'Технический лист'!E294&amp;'Технический лист'!H52))+IF(ISBLANK(INDIRECT("A5")), 0, INDIRECT(INDIRECT("A5")&amp;"!"&amp;'Технический лист'!E294&amp;'Технический лист'!H52))+IF(ISBLANK(INDIRECT("A6")), 0, INDIRECT(INDIRECT("A6")&amp;"!"&amp;'Технический лист'!E294&amp;'Технический лист'!H52))+IF(ISBLANK(INDIRECT("A7")), 0, INDIRECT(INDIRECT("A7")&amp;"!"&amp;'Технический лист'!E294&amp;'Технический лист'!H52))+IF(ISBLANK(INDIRECT("A8")), 0, INDIRECT(INDIRECT("A8")&amp;"!"&amp;'Технический лист'!E294&amp;'Технический лист'!H52))+IF(ISBLANK(INDIRECT("A9")), 0, INDIRECT(INDIRECT("A9")&amp;"!"&amp;'Технический лист'!E294&amp;'Технический лист'!H52))+IF(ISBLANK(INDIRECT("A10")), 0, INDIRECT(INDIRECT("A10")&amp;"!"&amp;'Технический лист'!E294&amp;'Технический лист'!H52))+IF(ISBLANK(INDIRECT("A11")), 0, INDIRECT(INDIRECT("A11")&amp;"!"&amp;'Технический лист'!E294&amp;'Технический лист'!H52))+IF(ISBLANK(INDIRECT("A12")), 0, INDIRECT(INDIRECT("A12")&amp;"!"&amp;'Технический лист'!E294&amp;'Технический лист'!H52))</f>
        <v>0</v>
      </c>
      <c r="F61" s="51">
        <f>IF(ISBLANK(INDIRECT("A3")), 0, INDIRECT(INDIRECT("A3")&amp;"!"&amp;'Технический лист'!F294&amp;'Технический лист'!I52))+IF(ISBLANK(INDIRECT("A4")), 0, INDIRECT(INDIRECT("A4")&amp;"!"&amp;'Технический лист'!F294&amp;'Технический лист'!I52))+IF(ISBLANK(INDIRECT("A5")), 0, INDIRECT(INDIRECT("A5")&amp;"!"&amp;'Технический лист'!F294&amp;'Технический лист'!I52))+IF(ISBLANK(INDIRECT("A6")), 0, INDIRECT(INDIRECT("A6")&amp;"!"&amp;'Технический лист'!F294&amp;'Технический лист'!I52))+IF(ISBLANK(INDIRECT("A7")), 0, INDIRECT(INDIRECT("A7")&amp;"!"&amp;'Технический лист'!F294&amp;'Технический лист'!I52))+IF(ISBLANK(INDIRECT("A8")), 0, INDIRECT(INDIRECT("A8")&amp;"!"&amp;'Технический лист'!F294&amp;'Технический лист'!I52))+IF(ISBLANK(INDIRECT("A9")), 0, INDIRECT(INDIRECT("A9")&amp;"!"&amp;'Технический лист'!F294&amp;'Технический лист'!I52))+IF(ISBLANK(INDIRECT("A10")), 0, INDIRECT(INDIRECT("A10")&amp;"!"&amp;'Технический лист'!F294&amp;'Технический лист'!I52))+IF(ISBLANK(INDIRECT("A11")), 0, INDIRECT(INDIRECT("A11")&amp;"!"&amp;'Технический лист'!F294&amp;'Технический лист'!I52))+IF(ISBLANK(INDIRECT("A12")), 0, INDIRECT(INDIRECT("A12")&amp;"!"&amp;'Технический лист'!F294&amp;'Технический лист'!I52))</f>
        <v>0</v>
      </c>
      <c r="G61" s="51">
        <f>IF(ISBLANK(INDIRECT("A3")), 0, INDIRECT(INDIRECT("A3")&amp;"!"&amp;'Технический лист'!G294&amp;'Технический лист'!J52))+IF(ISBLANK(INDIRECT("A4")), 0, INDIRECT(INDIRECT("A4")&amp;"!"&amp;'Технический лист'!G294&amp;'Технический лист'!J52))+IF(ISBLANK(INDIRECT("A5")), 0, INDIRECT(INDIRECT("A5")&amp;"!"&amp;'Технический лист'!G294&amp;'Технический лист'!J52))+IF(ISBLANK(INDIRECT("A6")), 0, INDIRECT(INDIRECT("A6")&amp;"!"&amp;'Технический лист'!G294&amp;'Технический лист'!J52))+IF(ISBLANK(INDIRECT("A7")), 0, INDIRECT(INDIRECT("A7")&amp;"!"&amp;'Технический лист'!G294&amp;'Технический лист'!J52))+IF(ISBLANK(INDIRECT("A8")), 0, INDIRECT(INDIRECT("A8")&amp;"!"&amp;'Технический лист'!G294&amp;'Технический лист'!J52))+IF(ISBLANK(INDIRECT("A9")), 0, INDIRECT(INDIRECT("A9")&amp;"!"&amp;'Технический лист'!G294&amp;'Технический лист'!J52))+IF(ISBLANK(INDIRECT("A10")), 0, INDIRECT(INDIRECT("A10")&amp;"!"&amp;'Технический лист'!G294&amp;'Технический лист'!J52))+IF(ISBLANK(INDIRECT("A11")), 0, INDIRECT(INDIRECT("A11")&amp;"!"&amp;'Технический лист'!G294&amp;'Технический лист'!J52))+IF(ISBLANK(INDIRECT("A12")), 0, INDIRECT(INDIRECT("A12")&amp;"!"&amp;'Технический лист'!G294&amp;'Технический лист'!J52))</f>
        <v>0</v>
      </c>
      <c r="H61" s="51">
        <f>IF(ISBLANK(INDIRECT("A3")), 0, INDIRECT(INDIRECT("A3")&amp;"!"&amp;'Технический лист'!H294&amp;'Технический лист'!K52))+IF(ISBLANK(INDIRECT("A4")), 0, INDIRECT(INDIRECT("A4")&amp;"!"&amp;'Технический лист'!H294&amp;'Технический лист'!K52))+IF(ISBLANK(INDIRECT("A5")), 0, INDIRECT(INDIRECT("A5")&amp;"!"&amp;'Технический лист'!H294&amp;'Технический лист'!K52))+IF(ISBLANK(INDIRECT("A6")), 0, INDIRECT(INDIRECT("A6")&amp;"!"&amp;'Технический лист'!H294&amp;'Технический лист'!K52))+IF(ISBLANK(INDIRECT("A7")), 0, INDIRECT(INDIRECT("A7")&amp;"!"&amp;'Технический лист'!H294&amp;'Технический лист'!K52))+IF(ISBLANK(INDIRECT("A8")), 0, INDIRECT(INDIRECT("A8")&amp;"!"&amp;'Технический лист'!H294&amp;'Технический лист'!K52))+IF(ISBLANK(INDIRECT("A9")), 0, INDIRECT(INDIRECT("A9")&amp;"!"&amp;'Технический лист'!H294&amp;'Технический лист'!K52))+IF(ISBLANK(INDIRECT("A10")), 0, INDIRECT(INDIRECT("A10")&amp;"!"&amp;'Технический лист'!H294&amp;'Технический лист'!K52))+IF(ISBLANK(INDIRECT("A11")), 0, INDIRECT(INDIRECT("A11")&amp;"!"&amp;'Технический лист'!H294&amp;'Технический лист'!K52))+IF(ISBLANK(INDIRECT("A12")), 0, INDIRECT(INDIRECT("A12")&amp;"!"&amp;'Технический лист'!H294&amp;'Технический лист'!K52))</f>
        <v>0</v>
      </c>
      <c r="I61" s="51">
        <f>IF(ISBLANK(INDIRECT("A3")), 0, INDIRECT(INDIRECT("A3")&amp;"!"&amp;'Технический лист'!I294&amp;'Технический лист'!L52))+IF(ISBLANK(INDIRECT("A4")), 0, INDIRECT(INDIRECT("A4")&amp;"!"&amp;'Технический лист'!I294&amp;'Технический лист'!L52))+IF(ISBLANK(INDIRECT("A5")), 0, INDIRECT(INDIRECT("A5")&amp;"!"&amp;'Технический лист'!I294&amp;'Технический лист'!L52))+IF(ISBLANK(INDIRECT("A6")), 0, INDIRECT(INDIRECT("A6")&amp;"!"&amp;'Технический лист'!I294&amp;'Технический лист'!L52))+IF(ISBLANK(INDIRECT("A7")), 0, INDIRECT(INDIRECT("A7")&amp;"!"&amp;'Технический лист'!I294&amp;'Технический лист'!L52))+IF(ISBLANK(INDIRECT("A8")), 0, INDIRECT(INDIRECT("A8")&amp;"!"&amp;'Технический лист'!I294&amp;'Технический лист'!L52))+IF(ISBLANK(INDIRECT("A9")), 0, INDIRECT(INDIRECT("A9")&amp;"!"&amp;'Технический лист'!I294&amp;'Технический лист'!L52))+IF(ISBLANK(INDIRECT("A10")), 0, INDIRECT(INDIRECT("A10")&amp;"!"&amp;'Технический лист'!I294&amp;'Технический лист'!L52))+IF(ISBLANK(INDIRECT("A11")), 0, INDIRECT(INDIRECT("A11")&amp;"!"&amp;'Технический лист'!I294&amp;'Технический лист'!L52))+IF(ISBLANK(INDIRECT("A12")), 0, INDIRECT(INDIRECT("A12")&amp;"!"&amp;'Технический лист'!I294&amp;'Технический лист'!L52))</f>
        <v>0</v>
      </c>
      <c r="J61" s="51">
        <f>IF(ISBLANK(INDIRECT("A3")), 0, INDIRECT(INDIRECT("A3")&amp;"!"&amp;'Технический лист'!J294&amp;'Технический лист'!M52))+IF(ISBLANK(INDIRECT("A4")), 0, INDIRECT(INDIRECT("A4")&amp;"!"&amp;'Технический лист'!J294&amp;'Технический лист'!M52))+IF(ISBLANK(INDIRECT("A5")), 0, INDIRECT(INDIRECT("A5")&amp;"!"&amp;'Технический лист'!J294&amp;'Технический лист'!M52))+IF(ISBLANK(INDIRECT("A6")), 0, INDIRECT(INDIRECT("A6")&amp;"!"&amp;'Технический лист'!J294&amp;'Технический лист'!M52))+IF(ISBLANK(INDIRECT("A7")), 0, INDIRECT(INDIRECT("A7")&amp;"!"&amp;'Технический лист'!J294&amp;'Технический лист'!M52))+IF(ISBLANK(INDIRECT("A8")), 0, INDIRECT(INDIRECT("A8")&amp;"!"&amp;'Технический лист'!J294&amp;'Технический лист'!M52))+IF(ISBLANK(INDIRECT("A9")), 0, INDIRECT(INDIRECT("A9")&amp;"!"&amp;'Технический лист'!J294&amp;'Технический лист'!M52))+IF(ISBLANK(INDIRECT("A10")), 0, INDIRECT(INDIRECT("A10")&amp;"!"&amp;'Технический лист'!J294&amp;'Технический лист'!M52))+IF(ISBLANK(INDIRECT("A11")), 0, INDIRECT(INDIRECT("A11")&amp;"!"&amp;'Технический лист'!J294&amp;'Технический лист'!M52))+IF(ISBLANK(INDIRECT("A12")), 0, INDIRECT(INDIRECT("A12")&amp;"!"&amp;'Технический лист'!J294&amp;'Технический лист'!M52))</f>
        <v>0</v>
      </c>
      <c r="K61" s="51">
        <f>IF(ISBLANK(INDIRECT("A3")), 0, INDIRECT(INDIRECT("A3")&amp;"!"&amp;'Технический лист'!K294&amp;'Технический лист'!N52))+IF(ISBLANK(INDIRECT("A4")), 0, INDIRECT(INDIRECT("A4")&amp;"!"&amp;'Технический лист'!K294&amp;'Технический лист'!N52))+IF(ISBLANK(INDIRECT("A5")), 0, INDIRECT(INDIRECT("A5")&amp;"!"&amp;'Технический лист'!K294&amp;'Технический лист'!N52))+IF(ISBLANK(INDIRECT("A6")), 0, INDIRECT(INDIRECT("A6")&amp;"!"&amp;'Технический лист'!K294&amp;'Технический лист'!N52))+IF(ISBLANK(INDIRECT("A7")), 0, INDIRECT(INDIRECT("A7")&amp;"!"&amp;'Технический лист'!K294&amp;'Технический лист'!N52))+IF(ISBLANK(INDIRECT("A8")), 0, INDIRECT(INDIRECT("A8")&amp;"!"&amp;'Технический лист'!K294&amp;'Технический лист'!N52))+IF(ISBLANK(INDIRECT("A9")), 0, INDIRECT(INDIRECT("A9")&amp;"!"&amp;'Технический лист'!K294&amp;'Технический лист'!N52))+IF(ISBLANK(INDIRECT("A10")), 0, INDIRECT(INDIRECT("A10")&amp;"!"&amp;'Технический лист'!K294&amp;'Технический лист'!N52))+IF(ISBLANK(INDIRECT("A11")), 0, INDIRECT(INDIRECT("A11")&amp;"!"&amp;'Технический лист'!K294&amp;'Технический лист'!N52))+IF(ISBLANK(INDIRECT("A12")), 0, INDIRECT(INDIRECT("A12")&amp;"!"&amp;'Технический лист'!K294&amp;'Технический лист'!N52))</f>
        <v>0</v>
      </c>
      <c r="L61" s="51">
        <f>IF(ISBLANK(INDIRECT("A3")), 0, INDIRECT(INDIRECT("A3")&amp;"!"&amp;'Технический лист'!L294&amp;'Технический лист'!O52))+IF(ISBLANK(INDIRECT("A4")), 0, INDIRECT(INDIRECT("A4")&amp;"!"&amp;'Технический лист'!L294&amp;'Технический лист'!O52))+IF(ISBLANK(INDIRECT("A5")), 0, INDIRECT(INDIRECT("A5")&amp;"!"&amp;'Технический лист'!L294&amp;'Технический лист'!O52))+IF(ISBLANK(INDIRECT("A6")), 0, INDIRECT(INDIRECT("A6")&amp;"!"&amp;'Технический лист'!L294&amp;'Технический лист'!O52))+IF(ISBLANK(INDIRECT("A7")), 0, INDIRECT(INDIRECT("A7")&amp;"!"&amp;'Технический лист'!L294&amp;'Технический лист'!O52))+IF(ISBLANK(INDIRECT("A8")), 0, INDIRECT(INDIRECT("A8")&amp;"!"&amp;'Технический лист'!L294&amp;'Технический лист'!O52))+IF(ISBLANK(INDIRECT("A9")), 0, INDIRECT(INDIRECT("A9")&amp;"!"&amp;'Технический лист'!L294&amp;'Технический лист'!O52))+IF(ISBLANK(INDIRECT("A10")), 0, INDIRECT(INDIRECT("A10")&amp;"!"&amp;'Технический лист'!L294&amp;'Технический лист'!O52))+IF(ISBLANK(INDIRECT("A11")), 0, INDIRECT(INDIRECT("A11")&amp;"!"&amp;'Технический лист'!L294&amp;'Технический лист'!O52))+IF(ISBLANK(INDIRECT("A12")), 0, INDIRECT(INDIRECT("A12")&amp;"!"&amp;'Технический лист'!L294&amp;'Технический лист'!O52))</f>
        <v>0</v>
      </c>
      <c r="M61" s="53">
        <f>IF(ISBLANK(INDIRECT("A3")), 0, INDIRECT(INDIRECT("A3")&amp;"!"&amp;'Технический лист'!M294&amp;'Технический лист'!P52))+IF(ISBLANK(INDIRECT("A4")), 0, INDIRECT(INDIRECT("A4")&amp;"!"&amp;'Технический лист'!M294&amp;'Технический лист'!P52))+IF(ISBLANK(INDIRECT("A5")), 0, INDIRECT(INDIRECT("A5")&amp;"!"&amp;'Технический лист'!M294&amp;'Технический лист'!P52))+IF(ISBLANK(INDIRECT("A6")), 0, INDIRECT(INDIRECT("A6")&amp;"!"&amp;'Технический лист'!M294&amp;'Технический лист'!P52))+IF(ISBLANK(INDIRECT("A7")), 0, INDIRECT(INDIRECT("A7")&amp;"!"&amp;'Технический лист'!M294&amp;'Технический лист'!P52))+IF(ISBLANK(INDIRECT("A8")), 0, INDIRECT(INDIRECT("A8")&amp;"!"&amp;'Технический лист'!M294&amp;'Технический лист'!P52))+IF(ISBLANK(INDIRECT("A9")), 0, INDIRECT(INDIRECT("A9")&amp;"!"&amp;'Технический лист'!M294&amp;'Технический лист'!P52))+IF(ISBLANK(INDIRECT("A10")), 0, INDIRECT(INDIRECT("A10")&amp;"!"&amp;'Технический лист'!M294&amp;'Технический лист'!P52))+IF(ISBLANK(INDIRECT("A11")), 0, INDIRECT(INDIRECT("A11")&amp;"!"&amp;'Технический лист'!M294&amp;'Технический лист'!P52))+IF(ISBLANK(INDIRECT("A12")), 0, INDIRECT(INDIRECT("A12")&amp;"!"&amp;'Технический лист'!M294&amp;'Технический лист'!P52))</f>
        <v>0</v>
      </c>
    </row>
    <row r="62" hidden="1">
      <c r="A62" s="66"/>
      <c r="B62" s="51">
        <f>IF(ISBLANK(INDIRECT("A3")), 0, INDIRECT(INDIRECT("A3")&amp;"!"&amp;'Технический лист'!B295&amp;'Технический лист'!E53))+IF(ISBLANK(INDIRECT("A4")), 0, INDIRECT(INDIRECT("A4")&amp;"!"&amp;'Технический лист'!B295&amp;'Технический лист'!E53))+IF(ISBLANK(INDIRECT("A5")), 0, INDIRECT(INDIRECT("A5")&amp;"!"&amp;'Технический лист'!B295&amp;'Технический лист'!E53))+IF(ISBLANK(INDIRECT("A6")), 0, INDIRECT(INDIRECT("A6")&amp;"!"&amp;'Технический лист'!B295&amp;'Технический лист'!E53))+IF(ISBLANK(INDIRECT("A7")), 0, INDIRECT(INDIRECT("A7")&amp;"!"&amp;'Технический лист'!B295&amp;'Технический лист'!E53))+IF(ISBLANK(INDIRECT("A8")), 0, INDIRECT(INDIRECT("A8")&amp;"!"&amp;'Технический лист'!B295&amp;'Технический лист'!E53))+IF(ISBLANK(INDIRECT("A9")), 0, INDIRECT(INDIRECT("A9")&amp;"!"&amp;'Технический лист'!B295&amp;'Технический лист'!E53))+IF(ISBLANK(INDIRECT("A10")), 0, INDIRECT(INDIRECT("A10")&amp;"!"&amp;'Технический лист'!B295&amp;'Технический лист'!E53))+IF(ISBLANK(INDIRECT("A11")), 0, INDIRECT(INDIRECT("A11")&amp;"!"&amp;'Технический лист'!B295&amp;'Технический лист'!E53))+IF(ISBLANK(INDIRECT("A12")), 0, INDIRECT(INDIRECT("A12")&amp;"!"&amp;'Технический лист'!B295&amp;'Технический лист'!E53))</f>
        <v>0</v>
      </c>
      <c r="C62" s="51">
        <f>IF(ISBLANK(INDIRECT("A3")), 0, INDIRECT(INDIRECT("A3")&amp;"!"&amp;'Технический лист'!C295&amp;'Технический лист'!F53))+IF(ISBLANK(INDIRECT("A4")), 0, INDIRECT(INDIRECT("A4")&amp;"!"&amp;'Технический лист'!C295&amp;'Технический лист'!F53))+IF(ISBLANK(INDIRECT("A5")), 0, INDIRECT(INDIRECT("A5")&amp;"!"&amp;'Технический лист'!C295&amp;'Технический лист'!F53))+IF(ISBLANK(INDIRECT("A6")), 0, INDIRECT(INDIRECT("A6")&amp;"!"&amp;'Технический лист'!C295&amp;'Технический лист'!F53))+IF(ISBLANK(INDIRECT("A7")), 0, INDIRECT(INDIRECT("A7")&amp;"!"&amp;'Технический лист'!C295&amp;'Технический лист'!F53))+IF(ISBLANK(INDIRECT("A8")), 0, INDIRECT(INDIRECT("A8")&amp;"!"&amp;'Технический лист'!C295&amp;'Технический лист'!F53))+IF(ISBLANK(INDIRECT("A9")), 0, INDIRECT(INDIRECT("A9")&amp;"!"&amp;'Технический лист'!C295&amp;'Технический лист'!F53))+IF(ISBLANK(INDIRECT("A10")), 0, INDIRECT(INDIRECT("A10")&amp;"!"&amp;'Технический лист'!C295&amp;'Технический лист'!F53))+IF(ISBLANK(INDIRECT("A11")), 0, INDIRECT(INDIRECT("A11")&amp;"!"&amp;'Технический лист'!C295&amp;'Технический лист'!F53))+IF(ISBLANK(INDIRECT("A12")), 0, INDIRECT(INDIRECT("A12")&amp;"!"&amp;'Технический лист'!C295&amp;'Технический лист'!F53))</f>
        <v>0</v>
      </c>
      <c r="D62" s="51">
        <f>IF(ISBLANK(INDIRECT("A3")), 0, INDIRECT(INDIRECT("A3")&amp;"!"&amp;'Технический лист'!D295&amp;'Технический лист'!G53))+IF(ISBLANK(INDIRECT("A4")), 0, INDIRECT(INDIRECT("A4")&amp;"!"&amp;'Технический лист'!D295&amp;'Технический лист'!G53))+IF(ISBLANK(INDIRECT("A5")), 0, INDIRECT(INDIRECT("A5")&amp;"!"&amp;'Технический лист'!D295&amp;'Технический лист'!G53))+IF(ISBLANK(INDIRECT("A6")), 0, INDIRECT(INDIRECT("A6")&amp;"!"&amp;'Технический лист'!D295&amp;'Технический лист'!G53))+IF(ISBLANK(INDIRECT("A7")), 0, INDIRECT(INDIRECT("A7")&amp;"!"&amp;'Технический лист'!D295&amp;'Технический лист'!G53))+IF(ISBLANK(INDIRECT("A8")), 0, INDIRECT(INDIRECT("A8")&amp;"!"&amp;'Технический лист'!D295&amp;'Технический лист'!G53))+IF(ISBLANK(INDIRECT("A9")), 0, INDIRECT(INDIRECT("A9")&amp;"!"&amp;'Технический лист'!D295&amp;'Технический лист'!G53))+IF(ISBLANK(INDIRECT("A10")), 0, INDIRECT(INDIRECT("A10")&amp;"!"&amp;'Технический лист'!D295&amp;'Технический лист'!G53))+IF(ISBLANK(INDIRECT("A11")), 0, INDIRECT(INDIRECT("A11")&amp;"!"&amp;'Технический лист'!D295&amp;'Технический лист'!G53))+IF(ISBLANK(INDIRECT("A12")), 0, INDIRECT(INDIRECT("A12")&amp;"!"&amp;'Технический лист'!D295&amp;'Технический лист'!G53))</f>
        <v>0</v>
      </c>
      <c r="E62" s="51">
        <f>IF(ISBLANK(INDIRECT("A3")), 0, INDIRECT(INDIRECT("A3")&amp;"!"&amp;'Технический лист'!E295&amp;'Технический лист'!H53))+IF(ISBLANK(INDIRECT("A4")), 0, INDIRECT(INDIRECT("A4")&amp;"!"&amp;'Технический лист'!E295&amp;'Технический лист'!H53))+IF(ISBLANK(INDIRECT("A5")), 0, INDIRECT(INDIRECT("A5")&amp;"!"&amp;'Технический лист'!E295&amp;'Технический лист'!H53))+IF(ISBLANK(INDIRECT("A6")), 0, INDIRECT(INDIRECT("A6")&amp;"!"&amp;'Технический лист'!E295&amp;'Технический лист'!H53))+IF(ISBLANK(INDIRECT("A7")), 0, INDIRECT(INDIRECT("A7")&amp;"!"&amp;'Технический лист'!E295&amp;'Технический лист'!H53))+IF(ISBLANK(INDIRECT("A8")), 0, INDIRECT(INDIRECT("A8")&amp;"!"&amp;'Технический лист'!E295&amp;'Технический лист'!H53))+IF(ISBLANK(INDIRECT("A9")), 0, INDIRECT(INDIRECT("A9")&amp;"!"&amp;'Технический лист'!E295&amp;'Технический лист'!H53))+IF(ISBLANK(INDIRECT("A10")), 0, INDIRECT(INDIRECT("A10")&amp;"!"&amp;'Технический лист'!E295&amp;'Технический лист'!H53))+IF(ISBLANK(INDIRECT("A11")), 0, INDIRECT(INDIRECT("A11")&amp;"!"&amp;'Технический лист'!E295&amp;'Технический лист'!H53))+IF(ISBLANK(INDIRECT("A12")), 0, INDIRECT(INDIRECT("A12")&amp;"!"&amp;'Технический лист'!E295&amp;'Технический лист'!H53))</f>
        <v>0</v>
      </c>
      <c r="F62" s="51">
        <f>IF(ISBLANK(INDIRECT("A3")), 0, INDIRECT(INDIRECT("A3")&amp;"!"&amp;'Технический лист'!F295&amp;'Технический лист'!I53))+IF(ISBLANK(INDIRECT("A4")), 0, INDIRECT(INDIRECT("A4")&amp;"!"&amp;'Технический лист'!F295&amp;'Технический лист'!I53))+IF(ISBLANK(INDIRECT("A5")), 0, INDIRECT(INDIRECT("A5")&amp;"!"&amp;'Технический лист'!F295&amp;'Технический лист'!I53))+IF(ISBLANK(INDIRECT("A6")), 0, INDIRECT(INDIRECT("A6")&amp;"!"&amp;'Технический лист'!F295&amp;'Технический лист'!I53))+IF(ISBLANK(INDIRECT("A7")), 0, INDIRECT(INDIRECT("A7")&amp;"!"&amp;'Технический лист'!F295&amp;'Технический лист'!I53))+IF(ISBLANK(INDIRECT("A8")), 0, INDIRECT(INDIRECT("A8")&amp;"!"&amp;'Технический лист'!F295&amp;'Технический лист'!I53))+IF(ISBLANK(INDIRECT("A9")), 0, INDIRECT(INDIRECT("A9")&amp;"!"&amp;'Технический лист'!F295&amp;'Технический лист'!I53))+IF(ISBLANK(INDIRECT("A10")), 0, INDIRECT(INDIRECT("A10")&amp;"!"&amp;'Технический лист'!F295&amp;'Технический лист'!I53))+IF(ISBLANK(INDIRECT("A11")), 0, INDIRECT(INDIRECT("A11")&amp;"!"&amp;'Технический лист'!F295&amp;'Технический лист'!I53))+IF(ISBLANK(INDIRECT("A12")), 0, INDIRECT(INDIRECT("A12")&amp;"!"&amp;'Технический лист'!F295&amp;'Технический лист'!I53))</f>
        <v>0</v>
      </c>
      <c r="G62" s="51">
        <f>IF(ISBLANK(INDIRECT("A3")), 0, INDIRECT(INDIRECT("A3")&amp;"!"&amp;'Технический лист'!G295&amp;'Технический лист'!J53))+IF(ISBLANK(INDIRECT("A4")), 0, INDIRECT(INDIRECT("A4")&amp;"!"&amp;'Технический лист'!G295&amp;'Технический лист'!J53))+IF(ISBLANK(INDIRECT("A5")), 0, INDIRECT(INDIRECT("A5")&amp;"!"&amp;'Технический лист'!G295&amp;'Технический лист'!J53))+IF(ISBLANK(INDIRECT("A6")), 0, INDIRECT(INDIRECT("A6")&amp;"!"&amp;'Технический лист'!G295&amp;'Технический лист'!J53))+IF(ISBLANK(INDIRECT("A7")), 0, INDIRECT(INDIRECT("A7")&amp;"!"&amp;'Технический лист'!G295&amp;'Технический лист'!J53))+IF(ISBLANK(INDIRECT("A8")), 0, INDIRECT(INDIRECT("A8")&amp;"!"&amp;'Технический лист'!G295&amp;'Технический лист'!J53))+IF(ISBLANK(INDIRECT("A9")), 0, INDIRECT(INDIRECT("A9")&amp;"!"&amp;'Технический лист'!G295&amp;'Технический лист'!J53))+IF(ISBLANK(INDIRECT("A10")), 0, INDIRECT(INDIRECT("A10")&amp;"!"&amp;'Технический лист'!G295&amp;'Технический лист'!J53))+IF(ISBLANK(INDIRECT("A11")), 0, INDIRECT(INDIRECT("A11")&amp;"!"&amp;'Технический лист'!G295&amp;'Технический лист'!J53))+IF(ISBLANK(INDIRECT("A12")), 0, INDIRECT(INDIRECT("A12")&amp;"!"&amp;'Технический лист'!G295&amp;'Технический лист'!J53))</f>
        <v>0</v>
      </c>
      <c r="H62" s="51">
        <f>IF(ISBLANK(INDIRECT("A3")), 0, INDIRECT(INDIRECT("A3")&amp;"!"&amp;'Технический лист'!H295&amp;'Технический лист'!K53))+IF(ISBLANK(INDIRECT("A4")), 0, INDIRECT(INDIRECT("A4")&amp;"!"&amp;'Технический лист'!H295&amp;'Технический лист'!K53))+IF(ISBLANK(INDIRECT("A5")), 0, INDIRECT(INDIRECT("A5")&amp;"!"&amp;'Технический лист'!H295&amp;'Технический лист'!K53))+IF(ISBLANK(INDIRECT("A6")), 0, INDIRECT(INDIRECT("A6")&amp;"!"&amp;'Технический лист'!H295&amp;'Технический лист'!K53))+IF(ISBLANK(INDIRECT("A7")), 0, INDIRECT(INDIRECT("A7")&amp;"!"&amp;'Технический лист'!H295&amp;'Технический лист'!K53))+IF(ISBLANK(INDIRECT("A8")), 0, INDIRECT(INDIRECT("A8")&amp;"!"&amp;'Технический лист'!H295&amp;'Технический лист'!K53))+IF(ISBLANK(INDIRECT("A9")), 0, INDIRECT(INDIRECT("A9")&amp;"!"&amp;'Технический лист'!H295&amp;'Технический лист'!K53))+IF(ISBLANK(INDIRECT("A10")), 0, INDIRECT(INDIRECT("A10")&amp;"!"&amp;'Технический лист'!H295&amp;'Технический лист'!K53))+IF(ISBLANK(INDIRECT("A11")), 0, INDIRECT(INDIRECT("A11")&amp;"!"&amp;'Технический лист'!H295&amp;'Технический лист'!K53))+IF(ISBLANK(INDIRECT("A12")), 0, INDIRECT(INDIRECT("A12")&amp;"!"&amp;'Технический лист'!H295&amp;'Технический лист'!K53))</f>
        <v>0</v>
      </c>
      <c r="I62" s="51">
        <f>IF(ISBLANK(INDIRECT("A3")), 0, INDIRECT(INDIRECT("A3")&amp;"!"&amp;'Технический лист'!I295&amp;'Технический лист'!L53))+IF(ISBLANK(INDIRECT("A4")), 0, INDIRECT(INDIRECT("A4")&amp;"!"&amp;'Технический лист'!I295&amp;'Технический лист'!L53))+IF(ISBLANK(INDIRECT("A5")), 0, INDIRECT(INDIRECT("A5")&amp;"!"&amp;'Технический лист'!I295&amp;'Технический лист'!L53))+IF(ISBLANK(INDIRECT("A6")), 0, INDIRECT(INDIRECT("A6")&amp;"!"&amp;'Технический лист'!I295&amp;'Технический лист'!L53))+IF(ISBLANK(INDIRECT("A7")), 0, INDIRECT(INDIRECT("A7")&amp;"!"&amp;'Технический лист'!I295&amp;'Технический лист'!L53))+IF(ISBLANK(INDIRECT("A8")), 0, INDIRECT(INDIRECT("A8")&amp;"!"&amp;'Технический лист'!I295&amp;'Технический лист'!L53))+IF(ISBLANK(INDIRECT("A9")), 0, INDIRECT(INDIRECT("A9")&amp;"!"&amp;'Технический лист'!I295&amp;'Технический лист'!L53))+IF(ISBLANK(INDIRECT("A10")), 0, INDIRECT(INDIRECT("A10")&amp;"!"&amp;'Технический лист'!I295&amp;'Технический лист'!L53))+IF(ISBLANK(INDIRECT("A11")), 0, INDIRECT(INDIRECT("A11")&amp;"!"&amp;'Технический лист'!I295&amp;'Технический лист'!L53))+IF(ISBLANK(INDIRECT("A12")), 0, INDIRECT(INDIRECT("A12")&amp;"!"&amp;'Технический лист'!I295&amp;'Технический лист'!L53))</f>
        <v>0</v>
      </c>
      <c r="J62" s="51">
        <f>IF(ISBLANK(INDIRECT("A3")), 0, INDIRECT(INDIRECT("A3")&amp;"!"&amp;'Технический лист'!J295&amp;'Технический лист'!M53))+IF(ISBLANK(INDIRECT("A4")), 0, INDIRECT(INDIRECT("A4")&amp;"!"&amp;'Технический лист'!J295&amp;'Технический лист'!M53))+IF(ISBLANK(INDIRECT("A5")), 0, INDIRECT(INDIRECT("A5")&amp;"!"&amp;'Технический лист'!J295&amp;'Технический лист'!M53))+IF(ISBLANK(INDIRECT("A6")), 0, INDIRECT(INDIRECT("A6")&amp;"!"&amp;'Технический лист'!J295&amp;'Технический лист'!M53))+IF(ISBLANK(INDIRECT("A7")), 0, INDIRECT(INDIRECT("A7")&amp;"!"&amp;'Технический лист'!J295&amp;'Технический лист'!M53))+IF(ISBLANK(INDIRECT("A8")), 0, INDIRECT(INDIRECT("A8")&amp;"!"&amp;'Технический лист'!J295&amp;'Технический лист'!M53))+IF(ISBLANK(INDIRECT("A9")), 0, INDIRECT(INDIRECT("A9")&amp;"!"&amp;'Технический лист'!J295&amp;'Технический лист'!M53))+IF(ISBLANK(INDIRECT("A10")), 0, INDIRECT(INDIRECT("A10")&amp;"!"&amp;'Технический лист'!J295&amp;'Технический лист'!M53))+IF(ISBLANK(INDIRECT("A11")), 0, INDIRECT(INDIRECT("A11")&amp;"!"&amp;'Технический лист'!J295&amp;'Технический лист'!M53))+IF(ISBLANK(INDIRECT("A12")), 0, INDIRECT(INDIRECT("A12")&amp;"!"&amp;'Технический лист'!J295&amp;'Технический лист'!M53))</f>
        <v>0</v>
      </c>
      <c r="K62" s="51">
        <f>IF(ISBLANK(INDIRECT("A3")), 0, INDIRECT(INDIRECT("A3")&amp;"!"&amp;'Технический лист'!K295&amp;'Технический лист'!N53))+IF(ISBLANK(INDIRECT("A4")), 0, INDIRECT(INDIRECT("A4")&amp;"!"&amp;'Технический лист'!K295&amp;'Технический лист'!N53))+IF(ISBLANK(INDIRECT("A5")), 0, INDIRECT(INDIRECT("A5")&amp;"!"&amp;'Технический лист'!K295&amp;'Технический лист'!N53))+IF(ISBLANK(INDIRECT("A6")), 0, INDIRECT(INDIRECT("A6")&amp;"!"&amp;'Технический лист'!K295&amp;'Технический лист'!N53))+IF(ISBLANK(INDIRECT("A7")), 0, INDIRECT(INDIRECT("A7")&amp;"!"&amp;'Технический лист'!K295&amp;'Технический лист'!N53))+IF(ISBLANK(INDIRECT("A8")), 0, INDIRECT(INDIRECT("A8")&amp;"!"&amp;'Технический лист'!K295&amp;'Технический лист'!N53))+IF(ISBLANK(INDIRECT("A9")), 0, INDIRECT(INDIRECT("A9")&amp;"!"&amp;'Технический лист'!K295&amp;'Технический лист'!N53))+IF(ISBLANK(INDIRECT("A10")), 0, INDIRECT(INDIRECT("A10")&amp;"!"&amp;'Технический лист'!K295&amp;'Технический лист'!N53))+IF(ISBLANK(INDIRECT("A11")), 0, INDIRECT(INDIRECT("A11")&amp;"!"&amp;'Технический лист'!K295&amp;'Технический лист'!N53))+IF(ISBLANK(INDIRECT("A12")), 0, INDIRECT(INDIRECT("A12")&amp;"!"&amp;'Технический лист'!K295&amp;'Технический лист'!N53))</f>
        <v>0</v>
      </c>
      <c r="L62" s="51">
        <f>IF(ISBLANK(INDIRECT("A3")), 0, INDIRECT(INDIRECT("A3")&amp;"!"&amp;'Технический лист'!L295&amp;'Технический лист'!O53))+IF(ISBLANK(INDIRECT("A4")), 0, INDIRECT(INDIRECT("A4")&amp;"!"&amp;'Технический лист'!L295&amp;'Технический лист'!O53))+IF(ISBLANK(INDIRECT("A5")), 0, INDIRECT(INDIRECT("A5")&amp;"!"&amp;'Технический лист'!L295&amp;'Технический лист'!O53))+IF(ISBLANK(INDIRECT("A6")), 0, INDIRECT(INDIRECT("A6")&amp;"!"&amp;'Технический лист'!L295&amp;'Технический лист'!O53))+IF(ISBLANK(INDIRECT("A7")), 0, INDIRECT(INDIRECT("A7")&amp;"!"&amp;'Технический лист'!L295&amp;'Технический лист'!O53))+IF(ISBLANK(INDIRECT("A8")), 0, INDIRECT(INDIRECT("A8")&amp;"!"&amp;'Технический лист'!L295&amp;'Технический лист'!O53))+IF(ISBLANK(INDIRECT("A9")), 0, INDIRECT(INDIRECT("A9")&amp;"!"&amp;'Технический лист'!L295&amp;'Технический лист'!O53))+IF(ISBLANK(INDIRECT("A10")), 0, INDIRECT(INDIRECT("A10")&amp;"!"&amp;'Технический лист'!L295&amp;'Технический лист'!O53))+IF(ISBLANK(INDIRECT("A11")), 0, INDIRECT(INDIRECT("A11")&amp;"!"&amp;'Технический лист'!L295&amp;'Технический лист'!O53))+IF(ISBLANK(INDIRECT("A12")), 0, INDIRECT(INDIRECT("A12")&amp;"!"&amp;'Технический лист'!L295&amp;'Технический лист'!O53))</f>
        <v>0</v>
      </c>
      <c r="M62" s="53">
        <f>IF(ISBLANK(INDIRECT("A3")), 0, INDIRECT(INDIRECT("A3")&amp;"!"&amp;'Технический лист'!M295&amp;'Технический лист'!P53))+IF(ISBLANK(INDIRECT("A4")), 0, INDIRECT(INDIRECT("A4")&amp;"!"&amp;'Технический лист'!M295&amp;'Технический лист'!P53))+IF(ISBLANK(INDIRECT("A5")), 0, INDIRECT(INDIRECT("A5")&amp;"!"&amp;'Технический лист'!M295&amp;'Технический лист'!P53))+IF(ISBLANK(INDIRECT("A6")), 0, INDIRECT(INDIRECT("A6")&amp;"!"&amp;'Технический лист'!M295&amp;'Технический лист'!P53))+IF(ISBLANK(INDIRECT("A7")), 0, INDIRECT(INDIRECT("A7")&amp;"!"&amp;'Технический лист'!M295&amp;'Технический лист'!P53))+IF(ISBLANK(INDIRECT("A8")), 0, INDIRECT(INDIRECT("A8")&amp;"!"&amp;'Технический лист'!M295&amp;'Технический лист'!P53))+IF(ISBLANK(INDIRECT("A9")), 0, INDIRECT(INDIRECT("A9")&amp;"!"&amp;'Технический лист'!M295&amp;'Технический лист'!P53))+IF(ISBLANK(INDIRECT("A10")), 0, INDIRECT(INDIRECT("A10")&amp;"!"&amp;'Технический лист'!M295&amp;'Технический лист'!P53))+IF(ISBLANK(INDIRECT("A11")), 0, INDIRECT(INDIRECT("A11")&amp;"!"&amp;'Технический лист'!M295&amp;'Технический лист'!P53))+IF(ISBLANK(INDIRECT("A12")), 0, INDIRECT(INDIRECT("A12")&amp;"!"&amp;'Технический лист'!M295&amp;'Технический лист'!P53))</f>
        <v>0</v>
      </c>
    </row>
    <row r="63" hidden="1">
      <c r="A63" s="66"/>
      <c r="B63" s="51">
        <f>IF(ISBLANK(INDIRECT("A3")), 0, INDIRECT(INDIRECT("A3")&amp;"!"&amp;'Технический лист'!B296&amp;'Технический лист'!E54))+IF(ISBLANK(INDIRECT("A4")), 0, INDIRECT(INDIRECT("A4")&amp;"!"&amp;'Технический лист'!B296&amp;'Технический лист'!E54))+IF(ISBLANK(INDIRECT("A5")), 0, INDIRECT(INDIRECT("A5")&amp;"!"&amp;'Технический лист'!B296&amp;'Технический лист'!E54))+IF(ISBLANK(INDIRECT("A6")), 0, INDIRECT(INDIRECT("A6")&amp;"!"&amp;'Технический лист'!B296&amp;'Технический лист'!E54))+IF(ISBLANK(INDIRECT("A7")), 0, INDIRECT(INDIRECT("A7")&amp;"!"&amp;'Технический лист'!B296&amp;'Технический лист'!E54))+IF(ISBLANK(INDIRECT("A8")), 0, INDIRECT(INDIRECT("A8")&amp;"!"&amp;'Технический лист'!B296&amp;'Технический лист'!E54))+IF(ISBLANK(INDIRECT("A9")), 0, INDIRECT(INDIRECT("A9")&amp;"!"&amp;'Технический лист'!B296&amp;'Технический лист'!E54))+IF(ISBLANK(INDIRECT("A10")), 0, INDIRECT(INDIRECT("A10")&amp;"!"&amp;'Технический лист'!B296&amp;'Технический лист'!E54))+IF(ISBLANK(INDIRECT("A11")), 0, INDIRECT(INDIRECT("A11")&amp;"!"&amp;'Технический лист'!B296&amp;'Технический лист'!E54))+IF(ISBLANK(INDIRECT("A12")), 0, INDIRECT(INDIRECT("A12")&amp;"!"&amp;'Технический лист'!B296&amp;'Технический лист'!E54))</f>
        <v>0</v>
      </c>
      <c r="C63" s="51">
        <f>IF(ISBLANK(INDIRECT("A3")), 0, INDIRECT(INDIRECT("A3")&amp;"!"&amp;'Технический лист'!C296&amp;'Технический лист'!F54))+IF(ISBLANK(INDIRECT("A4")), 0, INDIRECT(INDIRECT("A4")&amp;"!"&amp;'Технический лист'!C296&amp;'Технический лист'!F54))+IF(ISBLANK(INDIRECT("A5")), 0, INDIRECT(INDIRECT("A5")&amp;"!"&amp;'Технический лист'!C296&amp;'Технический лист'!F54))+IF(ISBLANK(INDIRECT("A6")), 0, INDIRECT(INDIRECT("A6")&amp;"!"&amp;'Технический лист'!C296&amp;'Технический лист'!F54))+IF(ISBLANK(INDIRECT("A7")), 0, INDIRECT(INDIRECT("A7")&amp;"!"&amp;'Технический лист'!C296&amp;'Технический лист'!F54))+IF(ISBLANK(INDIRECT("A8")), 0, INDIRECT(INDIRECT("A8")&amp;"!"&amp;'Технический лист'!C296&amp;'Технический лист'!F54))+IF(ISBLANK(INDIRECT("A9")), 0, INDIRECT(INDIRECT("A9")&amp;"!"&amp;'Технический лист'!C296&amp;'Технический лист'!F54))+IF(ISBLANK(INDIRECT("A10")), 0, INDIRECT(INDIRECT("A10")&amp;"!"&amp;'Технический лист'!C296&amp;'Технический лист'!F54))+IF(ISBLANK(INDIRECT("A11")), 0, INDIRECT(INDIRECT("A11")&amp;"!"&amp;'Технический лист'!C296&amp;'Технический лист'!F54))+IF(ISBLANK(INDIRECT("A12")), 0, INDIRECT(INDIRECT("A12")&amp;"!"&amp;'Технический лист'!C296&amp;'Технический лист'!F54))</f>
        <v>0</v>
      </c>
      <c r="D63" s="51">
        <f>IF(ISBLANK(INDIRECT("A3")), 0, INDIRECT(INDIRECT("A3")&amp;"!"&amp;'Технический лист'!D296&amp;'Технический лист'!G54))+IF(ISBLANK(INDIRECT("A4")), 0, INDIRECT(INDIRECT("A4")&amp;"!"&amp;'Технический лист'!D296&amp;'Технический лист'!G54))+IF(ISBLANK(INDIRECT("A5")), 0, INDIRECT(INDIRECT("A5")&amp;"!"&amp;'Технический лист'!D296&amp;'Технический лист'!G54))+IF(ISBLANK(INDIRECT("A6")), 0, INDIRECT(INDIRECT("A6")&amp;"!"&amp;'Технический лист'!D296&amp;'Технический лист'!G54))+IF(ISBLANK(INDIRECT("A7")), 0, INDIRECT(INDIRECT("A7")&amp;"!"&amp;'Технический лист'!D296&amp;'Технический лист'!G54))+IF(ISBLANK(INDIRECT("A8")), 0, INDIRECT(INDIRECT("A8")&amp;"!"&amp;'Технический лист'!D296&amp;'Технический лист'!G54))+IF(ISBLANK(INDIRECT("A9")), 0, INDIRECT(INDIRECT("A9")&amp;"!"&amp;'Технический лист'!D296&amp;'Технический лист'!G54))+IF(ISBLANK(INDIRECT("A10")), 0, INDIRECT(INDIRECT("A10")&amp;"!"&amp;'Технический лист'!D296&amp;'Технический лист'!G54))+IF(ISBLANK(INDIRECT("A11")), 0, INDIRECT(INDIRECT("A11")&amp;"!"&amp;'Технический лист'!D296&amp;'Технический лист'!G54))+IF(ISBLANK(INDIRECT("A12")), 0, INDIRECT(INDIRECT("A12")&amp;"!"&amp;'Технический лист'!D296&amp;'Технический лист'!G54))</f>
        <v>0</v>
      </c>
      <c r="E63" s="51">
        <f>IF(ISBLANK(INDIRECT("A3")), 0, INDIRECT(INDIRECT("A3")&amp;"!"&amp;'Технический лист'!E296&amp;'Технический лист'!H54))+IF(ISBLANK(INDIRECT("A4")), 0, INDIRECT(INDIRECT("A4")&amp;"!"&amp;'Технический лист'!E296&amp;'Технический лист'!H54))+IF(ISBLANK(INDIRECT("A5")), 0, INDIRECT(INDIRECT("A5")&amp;"!"&amp;'Технический лист'!E296&amp;'Технический лист'!H54))+IF(ISBLANK(INDIRECT("A6")), 0, INDIRECT(INDIRECT("A6")&amp;"!"&amp;'Технический лист'!E296&amp;'Технический лист'!H54))+IF(ISBLANK(INDIRECT("A7")), 0, INDIRECT(INDIRECT("A7")&amp;"!"&amp;'Технический лист'!E296&amp;'Технический лист'!H54))+IF(ISBLANK(INDIRECT("A8")), 0, INDIRECT(INDIRECT("A8")&amp;"!"&amp;'Технический лист'!E296&amp;'Технический лист'!H54))+IF(ISBLANK(INDIRECT("A9")), 0, INDIRECT(INDIRECT("A9")&amp;"!"&amp;'Технический лист'!E296&amp;'Технический лист'!H54))+IF(ISBLANK(INDIRECT("A10")), 0, INDIRECT(INDIRECT("A10")&amp;"!"&amp;'Технический лист'!E296&amp;'Технический лист'!H54))+IF(ISBLANK(INDIRECT("A11")), 0, INDIRECT(INDIRECT("A11")&amp;"!"&amp;'Технический лист'!E296&amp;'Технический лист'!H54))+IF(ISBLANK(INDIRECT("A12")), 0, INDIRECT(INDIRECT("A12")&amp;"!"&amp;'Технический лист'!E296&amp;'Технический лист'!H54))</f>
        <v>0</v>
      </c>
      <c r="F63" s="51">
        <f>IF(ISBLANK(INDIRECT("A3")), 0, INDIRECT(INDIRECT("A3")&amp;"!"&amp;'Технический лист'!F296&amp;'Технический лист'!I54))+IF(ISBLANK(INDIRECT("A4")), 0, INDIRECT(INDIRECT("A4")&amp;"!"&amp;'Технический лист'!F296&amp;'Технический лист'!I54))+IF(ISBLANK(INDIRECT("A5")), 0, INDIRECT(INDIRECT("A5")&amp;"!"&amp;'Технический лист'!F296&amp;'Технический лист'!I54))+IF(ISBLANK(INDIRECT("A6")), 0, INDIRECT(INDIRECT("A6")&amp;"!"&amp;'Технический лист'!F296&amp;'Технический лист'!I54))+IF(ISBLANK(INDIRECT("A7")), 0, INDIRECT(INDIRECT("A7")&amp;"!"&amp;'Технический лист'!F296&amp;'Технический лист'!I54))+IF(ISBLANK(INDIRECT("A8")), 0, INDIRECT(INDIRECT("A8")&amp;"!"&amp;'Технический лист'!F296&amp;'Технический лист'!I54))+IF(ISBLANK(INDIRECT("A9")), 0, INDIRECT(INDIRECT("A9")&amp;"!"&amp;'Технический лист'!F296&amp;'Технический лист'!I54))+IF(ISBLANK(INDIRECT("A10")), 0, INDIRECT(INDIRECT("A10")&amp;"!"&amp;'Технический лист'!F296&amp;'Технический лист'!I54))+IF(ISBLANK(INDIRECT("A11")), 0, INDIRECT(INDIRECT("A11")&amp;"!"&amp;'Технический лист'!F296&amp;'Технический лист'!I54))+IF(ISBLANK(INDIRECT("A12")), 0, INDIRECT(INDIRECT("A12")&amp;"!"&amp;'Технический лист'!F296&amp;'Технический лист'!I54))</f>
        <v>0</v>
      </c>
      <c r="G63" s="51">
        <f>IF(ISBLANK(INDIRECT("A3")), 0, INDIRECT(INDIRECT("A3")&amp;"!"&amp;'Технический лист'!G296&amp;'Технический лист'!J54))+IF(ISBLANK(INDIRECT("A4")), 0, INDIRECT(INDIRECT("A4")&amp;"!"&amp;'Технический лист'!G296&amp;'Технический лист'!J54))+IF(ISBLANK(INDIRECT("A5")), 0, INDIRECT(INDIRECT("A5")&amp;"!"&amp;'Технический лист'!G296&amp;'Технический лист'!J54))+IF(ISBLANK(INDIRECT("A6")), 0, INDIRECT(INDIRECT("A6")&amp;"!"&amp;'Технический лист'!G296&amp;'Технический лист'!J54))+IF(ISBLANK(INDIRECT("A7")), 0, INDIRECT(INDIRECT("A7")&amp;"!"&amp;'Технический лист'!G296&amp;'Технический лист'!J54))+IF(ISBLANK(INDIRECT("A8")), 0, INDIRECT(INDIRECT("A8")&amp;"!"&amp;'Технический лист'!G296&amp;'Технический лист'!J54))+IF(ISBLANK(INDIRECT("A9")), 0, INDIRECT(INDIRECT("A9")&amp;"!"&amp;'Технический лист'!G296&amp;'Технический лист'!J54))+IF(ISBLANK(INDIRECT("A10")), 0, INDIRECT(INDIRECT("A10")&amp;"!"&amp;'Технический лист'!G296&amp;'Технический лист'!J54))+IF(ISBLANK(INDIRECT("A11")), 0, INDIRECT(INDIRECT("A11")&amp;"!"&amp;'Технический лист'!G296&amp;'Технический лист'!J54))+IF(ISBLANK(INDIRECT("A12")), 0, INDIRECT(INDIRECT("A12")&amp;"!"&amp;'Технический лист'!G296&amp;'Технический лист'!J54))</f>
        <v>0</v>
      </c>
      <c r="H63" s="51">
        <f>IF(ISBLANK(INDIRECT("A3")), 0, INDIRECT(INDIRECT("A3")&amp;"!"&amp;'Технический лист'!H296&amp;'Технический лист'!K54))+IF(ISBLANK(INDIRECT("A4")), 0, INDIRECT(INDIRECT("A4")&amp;"!"&amp;'Технический лист'!H296&amp;'Технический лист'!K54))+IF(ISBLANK(INDIRECT("A5")), 0, INDIRECT(INDIRECT("A5")&amp;"!"&amp;'Технический лист'!H296&amp;'Технический лист'!K54))+IF(ISBLANK(INDIRECT("A6")), 0, INDIRECT(INDIRECT("A6")&amp;"!"&amp;'Технический лист'!H296&amp;'Технический лист'!K54))+IF(ISBLANK(INDIRECT("A7")), 0, INDIRECT(INDIRECT("A7")&amp;"!"&amp;'Технический лист'!H296&amp;'Технический лист'!K54))+IF(ISBLANK(INDIRECT("A8")), 0, INDIRECT(INDIRECT("A8")&amp;"!"&amp;'Технический лист'!H296&amp;'Технический лист'!K54))+IF(ISBLANK(INDIRECT("A9")), 0, INDIRECT(INDIRECT("A9")&amp;"!"&amp;'Технический лист'!H296&amp;'Технический лист'!K54))+IF(ISBLANK(INDIRECT("A10")), 0, INDIRECT(INDIRECT("A10")&amp;"!"&amp;'Технический лист'!H296&amp;'Технический лист'!K54))+IF(ISBLANK(INDIRECT("A11")), 0, INDIRECT(INDIRECT("A11")&amp;"!"&amp;'Технический лист'!H296&amp;'Технический лист'!K54))+IF(ISBLANK(INDIRECT("A12")), 0, INDIRECT(INDIRECT("A12")&amp;"!"&amp;'Технический лист'!H296&amp;'Технический лист'!K54))</f>
        <v>0</v>
      </c>
      <c r="I63" s="51">
        <f>IF(ISBLANK(INDIRECT("A3")), 0, INDIRECT(INDIRECT("A3")&amp;"!"&amp;'Технический лист'!I296&amp;'Технический лист'!L54))+IF(ISBLANK(INDIRECT("A4")), 0, INDIRECT(INDIRECT("A4")&amp;"!"&amp;'Технический лист'!I296&amp;'Технический лист'!L54))+IF(ISBLANK(INDIRECT("A5")), 0, INDIRECT(INDIRECT("A5")&amp;"!"&amp;'Технический лист'!I296&amp;'Технический лист'!L54))+IF(ISBLANK(INDIRECT("A6")), 0, INDIRECT(INDIRECT("A6")&amp;"!"&amp;'Технический лист'!I296&amp;'Технический лист'!L54))+IF(ISBLANK(INDIRECT("A7")), 0, INDIRECT(INDIRECT("A7")&amp;"!"&amp;'Технический лист'!I296&amp;'Технический лист'!L54))+IF(ISBLANK(INDIRECT("A8")), 0, INDIRECT(INDIRECT("A8")&amp;"!"&amp;'Технический лист'!I296&amp;'Технический лист'!L54))+IF(ISBLANK(INDIRECT("A9")), 0, INDIRECT(INDIRECT("A9")&amp;"!"&amp;'Технический лист'!I296&amp;'Технический лист'!L54))+IF(ISBLANK(INDIRECT("A10")), 0, INDIRECT(INDIRECT("A10")&amp;"!"&amp;'Технический лист'!I296&amp;'Технический лист'!L54))+IF(ISBLANK(INDIRECT("A11")), 0, INDIRECT(INDIRECT("A11")&amp;"!"&amp;'Технический лист'!I296&amp;'Технический лист'!L54))+IF(ISBLANK(INDIRECT("A12")), 0, INDIRECT(INDIRECT("A12")&amp;"!"&amp;'Технический лист'!I296&amp;'Технический лист'!L54))</f>
        <v>0</v>
      </c>
      <c r="J63" s="51">
        <f>IF(ISBLANK(INDIRECT("A3")), 0, INDIRECT(INDIRECT("A3")&amp;"!"&amp;'Технический лист'!J296&amp;'Технический лист'!M54))+IF(ISBLANK(INDIRECT("A4")), 0, INDIRECT(INDIRECT("A4")&amp;"!"&amp;'Технический лист'!J296&amp;'Технический лист'!M54))+IF(ISBLANK(INDIRECT("A5")), 0, INDIRECT(INDIRECT("A5")&amp;"!"&amp;'Технический лист'!J296&amp;'Технический лист'!M54))+IF(ISBLANK(INDIRECT("A6")), 0, INDIRECT(INDIRECT("A6")&amp;"!"&amp;'Технический лист'!J296&amp;'Технический лист'!M54))+IF(ISBLANK(INDIRECT("A7")), 0, INDIRECT(INDIRECT("A7")&amp;"!"&amp;'Технический лист'!J296&amp;'Технический лист'!M54))+IF(ISBLANK(INDIRECT("A8")), 0, INDIRECT(INDIRECT("A8")&amp;"!"&amp;'Технический лист'!J296&amp;'Технический лист'!M54))+IF(ISBLANK(INDIRECT("A9")), 0, INDIRECT(INDIRECT("A9")&amp;"!"&amp;'Технический лист'!J296&amp;'Технический лист'!M54))+IF(ISBLANK(INDIRECT("A10")), 0, INDIRECT(INDIRECT("A10")&amp;"!"&amp;'Технический лист'!J296&amp;'Технический лист'!M54))+IF(ISBLANK(INDIRECT("A11")), 0, INDIRECT(INDIRECT("A11")&amp;"!"&amp;'Технический лист'!J296&amp;'Технический лист'!M54))+IF(ISBLANK(INDIRECT("A12")), 0, INDIRECT(INDIRECT("A12")&amp;"!"&amp;'Технический лист'!J296&amp;'Технический лист'!M54))</f>
        <v>0</v>
      </c>
      <c r="K63" s="51">
        <f>IF(ISBLANK(INDIRECT("A3")), 0, INDIRECT(INDIRECT("A3")&amp;"!"&amp;'Технический лист'!K296&amp;'Технический лист'!N54))+IF(ISBLANK(INDIRECT("A4")), 0, INDIRECT(INDIRECT("A4")&amp;"!"&amp;'Технический лист'!K296&amp;'Технический лист'!N54))+IF(ISBLANK(INDIRECT("A5")), 0, INDIRECT(INDIRECT("A5")&amp;"!"&amp;'Технический лист'!K296&amp;'Технический лист'!N54))+IF(ISBLANK(INDIRECT("A6")), 0, INDIRECT(INDIRECT("A6")&amp;"!"&amp;'Технический лист'!K296&amp;'Технический лист'!N54))+IF(ISBLANK(INDIRECT("A7")), 0, INDIRECT(INDIRECT("A7")&amp;"!"&amp;'Технический лист'!K296&amp;'Технический лист'!N54))+IF(ISBLANK(INDIRECT("A8")), 0, INDIRECT(INDIRECT("A8")&amp;"!"&amp;'Технический лист'!K296&amp;'Технический лист'!N54))+IF(ISBLANK(INDIRECT("A9")), 0, INDIRECT(INDIRECT("A9")&amp;"!"&amp;'Технический лист'!K296&amp;'Технический лист'!N54))+IF(ISBLANK(INDIRECT("A10")), 0, INDIRECT(INDIRECT("A10")&amp;"!"&amp;'Технический лист'!K296&amp;'Технический лист'!N54))+IF(ISBLANK(INDIRECT("A11")), 0, INDIRECT(INDIRECT("A11")&amp;"!"&amp;'Технический лист'!K296&amp;'Технический лист'!N54))+IF(ISBLANK(INDIRECT("A12")), 0, INDIRECT(INDIRECT("A12")&amp;"!"&amp;'Технический лист'!K296&amp;'Технический лист'!N54))</f>
        <v>0</v>
      </c>
      <c r="L63" s="51">
        <f>IF(ISBLANK(INDIRECT("A3")), 0, INDIRECT(INDIRECT("A3")&amp;"!"&amp;'Технический лист'!L296&amp;'Технический лист'!O54))+IF(ISBLANK(INDIRECT("A4")), 0, INDIRECT(INDIRECT("A4")&amp;"!"&amp;'Технический лист'!L296&amp;'Технический лист'!O54))+IF(ISBLANK(INDIRECT("A5")), 0, INDIRECT(INDIRECT("A5")&amp;"!"&amp;'Технический лист'!L296&amp;'Технический лист'!O54))+IF(ISBLANK(INDIRECT("A6")), 0, INDIRECT(INDIRECT("A6")&amp;"!"&amp;'Технический лист'!L296&amp;'Технический лист'!O54))+IF(ISBLANK(INDIRECT("A7")), 0, INDIRECT(INDIRECT("A7")&amp;"!"&amp;'Технический лист'!L296&amp;'Технический лист'!O54))+IF(ISBLANK(INDIRECT("A8")), 0, INDIRECT(INDIRECT("A8")&amp;"!"&amp;'Технический лист'!L296&amp;'Технический лист'!O54))+IF(ISBLANK(INDIRECT("A9")), 0, INDIRECT(INDIRECT("A9")&amp;"!"&amp;'Технический лист'!L296&amp;'Технический лист'!O54))+IF(ISBLANK(INDIRECT("A10")), 0, INDIRECT(INDIRECT("A10")&amp;"!"&amp;'Технический лист'!L296&amp;'Технический лист'!O54))+IF(ISBLANK(INDIRECT("A11")), 0, INDIRECT(INDIRECT("A11")&amp;"!"&amp;'Технический лист'!L296&amp;'Технический лист'!O54))+IF(ISBLANK(INDIRECT("A12")), 0, INDIRECT(INDIRECT("A12")&amp;"!"&amp;'Технический лист'!L296&amp;'Технический лист'!O54))</f>
        <v>0</v>
      </c>
      <c r="M63" s="53">
        <f>IF(ISBLANK(INDIRECT("A3")), 0, INDIRECT(INDIRECT("A3")&amp;"!"&amp;'Технический лист'!M296&amp;'Технический лист'!P54))+IF(ISBLANK(INDIRECT("A4")), 0, INDIRECT(INDIRECT("A4")&amp;"!"&amp;'Технический лист'!M296&amp;'Технический лист'!P54))+IF(ISBLANK(INDIRECT("A5")), 0, INDIRECT(INDIRECT("A5")&amp;"!"&amp;'Технический лист'!M296&amp;'Технический лист'!P54))+IF(ISBLANK(INDIRECT("A6")), 0, INDIRECT(INDIRECT("A6")&amp;"!"&amp;'Технический лист'!M296&amp;'Технический лист'!P54))+IF(ISBLANK(INDIRECT("A7")), 0, INDIRECT(INDIRECT("A7")&amp;"!"&amp;'Технический лист'!M296&amp;'Технический лист'!P54))+IF(ISBLANK(INDIRECT("A8")), 0, INDIRECT(INDIRECT("A8")&amp;"!"&amp;'Технический лист'!M296&amp;'Технический лист'!P54))+IF(ISBLANK(INDIRECT("A9")), 0, INDIRECT(INDIRECT("A9")&amp;"!"&amp;'Технический лист'!M296&amp;'Технический лист'!P54))+IF(ISBLANK(INDIRECT("A10")), 0, INDIRECT(INDIRECT("A10")&amp;"!"&amp;'Технический лист'!M296&amp;'Технический лист'!P54))+IF(ISBLANK(INDIRECT("A11")), 0, INDIRECT(INDIRECT("A11")&amp;"!"&amp;'Технический лист'!M296&amp;'Технический лист'!P54))+IF(ISBLANK(INDIRECT("A12")), 0, INDIRECT(INDIRECT("A12")&amp;"!"&amp;'Технический лист'!M296&amp;'Технический лист'!P54))</f>
        <v>0</v>
      </c>
    </row>
    <row r="64" hidden="1">
      <c r="A64" s="66"/>
      <c r="B64" s="51">
        <f>IF(ISBLANK(INDIRECT("A3")), 0, INDIRECT(INDIRECT("A3")&amp;"!"&amp;'Технический лист'!B297&amp;'Технический лист'!E55))+IF(ISBLANK(INDIRECT("A4")), 0, INDIRECT(INDIRECT("A4")&amp;"!"&amp;'Технический лист'!B297&amp;'Технический лист'!E55))+IF(ISBLANK(INDIRECT("A5")), 0, INDIRECT(INDIRECT("A5")&amp;"!"&amp;'Технический лист'!B297&amp;'Технический лист'!E55))+IF(ISBLANK(INDIRECT("A6")), 0, INDIRECT(INDIRECT("A6")&amp;"!"&amp;'Технический лист'!B297&amp;'Технический лист'!E55))+IF(ISBLANK(INDIRECT("A7")), 0, INDIRECT(INDIRECT("A7")&amp;"!"&amp;'Технический лист'!B297&amp;'Технический лист'!E55))+IF(ISBLANK(INDIRECT("A8")), 0, INDIRECT(INDIRECT("A8")&amp;"!"&amp;'Технический лист'!B297&amp;'Технический лист'!E55))+IF(ISBLANK(INDIRECT("A9")), 0, INDIRECT(INDIRECT("A9")&amp;"!"&amp;'Технический лист'!B297&amp;'Технический лист'!E55))+IF(ISBLANK(INDIRECT("A10")), 0, INDIRECT(INDIRECT("A10")&amp;"!"&amp;'Технический лист'!B297&amp;'Технический лист'!E55))+IF(ISBLANK(INDIRECT("A11")), 0, INDIRECT(INDIRECT("A11")&amp;"!"&amp;'Технический лист'!B297&amp;'Технический лист'!E55))+IF(ISBLANK(INDIRECT("A12")), 0, INDIRECT(INDIRECT("A12")&amp;"!"&amp;'Технический лист'!B297&amp;'Технический лист'!E55))</f>
        <v>0</v>
      </c>
      <c r="C64" s="51">
        <f>IF(ISBLANK(INDIRECT("A3")), 0, INDIRECT(INDIRECT("A3")&amp;"!"&amp;'Технический лист'!C297&amp;'Технический лист'!F55))+IF(ISBLANK(INDIRECT("A4")), 0, INDIRECT(INDIRECT("A4")&amp;"!"&amp;'Технический лист'!C297&amp;'Технический лист'!F55))+IF(ISBLANK(INDIRECT("A5")), 0, INDIRECT(INDIRECT("A5")&amp;"!"&amp;'Технический лист'!C297&amp;'Технический лист'!F55))+IF(ISBLANK(INDIRECT("A6")), 0, INDIRECT(INDIRECT("A6")&amp;"!"&amp;'Технический лист'!C297&amp;'Технический лист'!F55))+IF(ISBLANK(INDIRECT("A7")), 0, INDIRECT(INDIRECT("A7")&amp;"!"&amp;'Технический лист'!C297&amp;'Технический лист'!F55))+IF(ISBLANK(INDIRECT("A8")), 0, INDIRECT(INDIRECT("A8")&amp;"!"&amp;'Технический лист'!C297&amp;'Технический лист'!F55))+IF(ISBLANK(INDIRECT("A9")), 0, INDIRECT(INDIRECT("A9")&amp;"!"&amp;'Технический лист'!C297&amp;'Технический лист'!F55))+IF(ISBLANK(INDIRECT("A10")), 0, INDIRECT(INDIRECT("A10")&amp;"!"&amp;'Технический лист'!C297&amp;'Технический лист'!F55))+IF(ISBLANK(INDIRECT("A11")), 0, INDIRECT(INDIRECT("A11")&amp;"!"&amp;'Технический лист'!C297&amp;'Технический лист'!F55))+IF(ISBLANK(INDIRECT("A12")), 0, INDIRECT(INDIRECT("A12")&amp;"!"&amp;'Технический лист'!C297&amp;'Технический лист'!F55))</f>
        <v>0</v>
      </c>
      <c r="D64" s="51">
        <f>IF(ISBLANK(INDIRECT("A3")), 0, INDIRECT(INDIRECT("A3")&amp;"!"&amp;'Технический лист'!D297&amp;'Технический лист'!G55))+IF(ISBLANK(INDIRECT("A4")), 0, INDIRECT(INDIRECT("A4")&amp;"!"&amp;'Технический лист'!D297&amp;'Технический лист'!G55))+IF(ISBLANK(INDIRECT("A5")), 0, INDIRECT(INDIRECT("A5")&amp;"!"&amp;'Технический лист'!D297&amp;'Технический лист'!G55))+IF(ISBLANK(INDIRECT("A6")), 0, INDIRECT(INDIRECT("A6")&amp;"!"&amp;'Технический лист'!D297&amp;'Технический лист'!G55))+IF(ISBLANK(INDIRECT("A7")), 0, INDIRECT(INDIRECT("A7")&amp;"!"&amp;'Технический лист'!D297&amp;'Технический лист'!G55))+IF(ISBLANK(INDIRECT("A8")), 0, INDIRECT(INDIRECT("A8")&amp;"!"&amp;'Технический лист'!D297&amp;'Технический лист'!G55))+IF(ISBLANK(INDIRECT("A9")), 0, INDIRECT(INDIRECT("A9")&amp;"!"&amp;'Технический лист'!D297&amp;'Технический лист'!G55))+IF(ISBLANK(INDIRECT("A10")), 0, INDIRECT(INDIRECT("A10")&amp;"!"&amp;'Технический лист'!D297&amp;'Технический лист'!G55))+IF(ISBLANK(INDIRECT("A11")), 0, INDIRECT(INDIRECT("A11")&amp;"!"&amp;'Технический лист'!D297&amp;'Технический лист'!G55))+IF(ISBLANK(INDIRECT("A12")), 0, INDIRECT(INDIRECT("A12")&amp;"!"&amp;'Технический лист'!D297&amp;'Технический лист'!G55))</f>
        <v>0</v>
      </c>
      <c r="E64" s="51">
        <f>IF(ISBLANK(INDIRECT("A3")), 0, INDIRECT(INDIRECT("A3")&amp;"!"&amp;'Технический лист'!E297&amp;'Технический лист'!H55))+IF(ISBLANK(INDIRECT("A4")), 0, INDIRECT(INDIRECT("A4")&amp;"!"&amp;'Технический лист'!E297&amp;'Технический лист'!H55))+IF(ISBLANK(INDIRECT("A5")), 0, INDIRECT(INDIRECT("A5")&amp;"!"&amp;'Технический лист'!E297&amp;'Технический лист'!H55))+IF(ISBLANK(INDIRECT("A6")), 0, INDIRECT(INDIRECT("A6")&amp;"!"&amp;'Технический лист'!E297&amp;'Технический лист'!H55))+IF(ISBLANK(INDIRECT("A7")), 0, INDIRECT(INDIRECT("A7")&amp;"!"&amp;'Технический лист'!E297&amp;'Технический лист'!H55))+IF(ISBLANK(INDIRECT("A8")), 0, INDIRECT(INDIRECT("A8")&amp;"!"&amp;'Технический лист'!E297&amp;'Технический лист'!H55))+IF(ISBLANK(INDIRECT("A9")), 0, INDIRECT(INDIRECT("A9")&amp;"!"&amp;'Технический лист'!E297&amp;'Технический лист'!H55))+IF(ISBLANK(INDIRECT("A10")), 0, INDIRECT(INDIRECT("A10")&amp;"!"&amp;'Технический лист'!E297&amp;'Технический лист'!H55))+IF(ISBLANK(INDIRECT("A11")), 0, INDIRECT(INDIRECT("A11")&amp;"!"&amp;'Технический лист'!E297&amp;'Технический лист'!H55))+IF(ISBLANK(INDIRECT("A12")), 0, INDIRECT(INDIRECT("A12")&amp;"!"&amp;'Технический лист'!E297&amp;'Технический лист'!H55))</f>
        <v>0</v>
      </c>
      <c r="F64" s="51">
        <f>IF(ISBLANK(INDIRECT("A3")), 0, INDIRECT(INDIRECT("A3")&amp;"!"&amp;'Технический лист'!F297&amp;'Технический лист'!I55))+IF(ISBLANK(INDIRECT("A4")), 0, INDIRECT(INDIRECT("A4")&amp;"!"&amp;'Технический лист'!F297&amp;'Технический лист'!I55))+IF(ISBLANK(INDIRECT("A5")), 0, INDIRECT(INDIRECT("A5")&amp;"!"&amp;'Технический лист'!F297&amp;'Технический лист'!I55))+IF(ISBLANK(INDIRECT("A6")), 0, INDIRECT(INDIRECT("A6")&amp;"!"&amp;'Технический лист'!F297&amp;'Технический лист'!I55))+IF(ISBLANK(INDIRECT("A7")), 0, INDIRECT(INDIRECT("A7")&amp;"!"&amp;'Технический лист'!F297&amp;'Технический лист'!I55))+IF(ISBLANK(INDIRECT("A8")), 0, INDIRECT(INDIRECT("A8")&amp;"!"&amp;'Технический лист'!F297&amp;'Технический лист'!I55))+IF(ISBLANK(INDIRECT("A9")), 0, INDIRECT(INDIRECT("A9")&amp;"!"&amp;'Технический лист'!F297&amp;'Технический лист'!I55))+IF(ISBLANK(INDIRECT("A10")), 0, INDIRECT(INDIRECT("A10")&amp;"!"&amp;'Технический лист'!F297&amp;'Технический лист'!I55))+IF(ISBLANK(INDIRECT("A11")), 0, INDIRECT(INDIRECT("A11")&amp;"!"&amp;'Технический лист'!F297&amp;'Технический лист'!I55))+IF(ISBLANK(INDIRECT("A12")), 0, INDIRECT(INDIRECT("A12")&amp;"!"&amp;'Технический лист'!F297&amp;'Технический лист'!I55))</f>
        <v>0</v>
      </c>
      <c r="G64" s="51">
        <f>IF(ISBLANK(INDIRECT("A3")), 0, INDIRECT(INDIRECT("A3")&amp;"!"&amp;'Технический лист'!G297&amp;'Технический лист'!J55))+IF(ISBLANK(INDIRECT("A4")), 0, INDIRECT(INDIRECT("A4")&amp;"!"&amp;'Технический лист'!G297&amp;'Технический лист'!J55))+IF(ISBLANK(INDIRECT("A5")), 0, INDIRECT(INDIRECT("A5")&amp;"!"&amp;'Технический лист'!G297&amp;'Технический лист'!J55))+IF(ISBLANK(INDIRECT("A6")), 0, INDIRECT(INDIRECT("A6")&amp;"!"&amp;'Технический лист'!G297&amp;'Технический лист'!J55))+IF(ISBLANK(INDIRECT("A7")), 0, INDIRECT(INDIRECT("A7")&amp;"!"&amp;'Технический лист'!G297&amp;'Технический лист'!J55))+IF(ISBLANK(INDIRECT("A8")), 0, INDIRECT(INDIRECT("A8")&amp;"!"&amp;'Технический лист'!G297&amp;'Технический лист'!J55))+IF(ISBLANK(INDIRECT("A9")), 0, INDIRECT(INDIRECT("A9")&amp;"!"&amp;'Технический лист'!G297&amp;'Технический лист'!J55))+IF(ISBLANK(INDIRECT("A10")), 0, INDIRECT(INDIRECT("A10")&amp;"!"&amp;'Технический лист'!G297&amp;'Технический лист'!J55))+IF(ISBLANK(INDIRECT("A11")), 0, INDIRECT(INDIRECT("A11")&amp;"!"&amp;'Технический лист'!G297&amp;'Технический лист'!J55))+IF(ISBLANK(INDIRECT("A12")), 0, INDIRECT(INDIRECT("A12")&amp;"!"&amp;'Технический лист'!G297&amp;'Технический лист'!J55))</f>
        <v>0</v>
      </c>
      <c r="H64" s="51">
        <f>IF(ISBLANK(INDIRECT("A3")), 0, INDIRECT(INDIRECT("A3")&amp;"!"&amp;'Технический лист'!H297&amp;'Технический лист'!K55))+IF(ISBLANK(INDIRECT("A4")), 0, INDIRECT(INDIRECT("A4")&amp;"!"&amp;'Технический лист'!H297&amp;'Технический лист'!K55))+IF(ISBLANK(INDIRECT("A5")), 0, INDIRECT(INDIRECT("A5")&amp;"!"&amp;'Технический лист'!H297&amp;'Технический лист'!K55))+IF(ISBLANK(INDIRECT("A6")), 0, INDIRECT(INDIRECT("A6")&amp;"!"&amp;'Технический лист'!H297&amp;'Технический лист'!K55))+IF(ISBLANK(INDIRECT("A7")), 0, INDIRECT(INDIRECT("A7")&amp;"!"&amp;'Технический лист'!H297&amp;'Технический лист'!K55))+IF(ISBLANK(INDIRECT("A8")), 0, INDIRECT(INDIRECT("A8")&amp;"!"&amp;'Технический лист'!H297&amp;'Технический лист'!K55))+IF(ISBLANK(INDIRECT("A9")), 0, INDIRECT(INDIRECT("A9")&amp;"!"&amp;'Технический лист'!H297&amp;'Технический лист'!K55))+IF(ISBLANK(INDIRECT("A10")), 0, INDIRECT(INDIRECT("A10")&amp;"!"&amp;'Технический лист'!H297&amp;'Технический лист'!K55))+IF(ISBLANK(INDIRECT("A11")), 0, INDIRECT(INDIRECT("A11")&amp;"!"&amp;'Технический лист'!H297&amp;'Технический лист'!K55))+IF(ISBLANK(INDIRECT("A12")), 0, INDIRECT(INDIRECT("A12")&amp;"!"&amp;'Технический лист'!H297&amp;'Технический лист'!K55))</f>
        <v>0</v>
      </c>
      <c r="I64" s="51">
        <f>IF(ISBLANK(INDIRECT("A3")), 0, INDIRECT(INDIRECT("A3")&amp;"!"&amp;'Технический лист'!I297&amp;'Технический лист'!L55))+IF(ISBLANK(INDIRECT("A4")), 0, INDIRECT(INDIRECT("A4")&amp;"!"&amp;'Технический лист'!I297&amp;'Технический лист'!L55))+IF(ISBLANK(INDIRECT("A5")), 0, INDIRECT(INDIRECT("A5")&amp;"!"&amp;'Технический лист'!I297&amp;'Технический лист'!L55))+IF(ISBLANK(INDIRECT("A6")), 0, INDIRECT(INDIRECT("A6")&amp;"!"&amp;'Технический лист'!I297&amp;'Технический лист'!L55))+IF(ISBLANK(INDIRECT("A7")), 0, INDIRECT(INDIRECT("A7")&amp;"!"&amp;'Технический лист'!I297&amp;'Технический лист'!L55))+IF(ISBLANK(INDIRECT("A8")), 0, INDIRECT(INDIRECT("A8")&amp;"!"&amp;'Технический лист'!I297&amp;'Технический лист'!L55))+IF(ISBLANK(INDIRECT("A9")), 0, INDIRECT(INDIRECT("A9")&amp;"!"&amp;'Технический лист'!I297&amp;'Технический лист'!L55))+IF(ISBLANK(INDIRECT("A10")), 0, INDIRECT(INDIRECT("A10")&amp;"!"&amp;'Технический лист'!I297&amp;'Технический лист'!L55))+IF(ISBLANK(INDIRECT("A11")), 0, INDIRECT(INDIRECT("A11")&amp;"!"&amp;'Технический лист'!I297&amp;'Технический лист'!L55))+IF(ISBLANK(INDIRECT("A12")), 0, INDIRECT(INDIRECT("A12")&amp;"!"&amp;'Технический лист'!I297&amp;'Технический лист'!L55))</f>
        <v>0</v>
      </c>
      <c r="J64" s="51">
        <f>IF(ISBLANK(INDIRECT("A3")), 0, INDIRECT(INDIRECT("A3")&amp;"!"&amp;'Технический лист'!J297&amp;'Технический лист'!M55))+IF(ISBLANK(INDIRECT("A4")), 0, INDIRECT(INDIRECT("A4")&amp;"!"&amp;'Технический лист'!J297&amp;'Технический лист'!M55))+IF(ISBLANK(INDIRECT("A5")), 0, INDIRECT(INDIRECT("A5")&amp;"!"&amp;'Технический лист'!J297&amp;'Технический лист'!M55))+IF(ISBLANK(INDIRECT("A6")), 0, INDIRECT(INDIRECT("A6")&amp;"!"&amp;'Технический лист'!J297&amp;'Технический лист'!M55))+IF(ISBLANK(INDIRECT("A7")), 0, INDIRECT(INDIRECT("A7")&amp;"!"&amp;'Технический лист'!J297&amp;'Технический лист'!M55))+IF(ISBLANK(INDIRECT("A8")), 0, INDIRECT(INDIRECT("A8")&amp;"!"&amp;'Технический лист'!J297&amp;'Технический лист'!M55))+IF(ISBLANK(INDIRECT("A9")), 0, INDIRECT(INDIRECT("A9")&amp;"!"&amp;'Технический лист'!J297&amp;'Технический лист'!M55))+IF(ISBLANK(INDIRECT("A10")), 0, INDIRECT(INDIRECT("A10")&amp;"!"&amp;'Технический лист'!J297&amp;'Технический лист'!M55))+IF(ISBLANK(INDIRECT("A11")), 0, INDIRECT(INDIRECT("A11")&amp;"!"&amp;'Технический лист'!J297&amp;'Технический лист'!M55))+IF(ISBLANK(INDIRECT("A12")), 0, INDIRECT(INDIRECT("A12")&amp;"!"&amp;'Технический лист'!J297&amp;'Технический лист'!M55))</f>
        <v>0</v>
      </c>
      <c r="K64" s="51">
        <f>IF(ISBLANK(INDIRECT("A3")), 0, INDIRECT(INDIRECT("A3")&amp;"!"&amp;'Технический лист'!K297&amp;'Технический лист'!N55))+IF(ISBLANK(INDIRECT("A4")), 0, INDIRECT(INDIRECT("A4")&amp;"!"&amp;'Технический лист'!K297&amp;'Технический лист'!N55))+IF(ISBLANK(INDIRECT("A5")), 0, INDIRECT(INDIRECT("A5")&amp;"!"&amp;'Технический лист'!K297&amp;'Технический лист'!N55))+IF(ISBLANK(INDIRECT("A6")), 0, INDIRECT(INDIRECT("A6")&amp;"!"&amp;'Технический лист'!K297&amp;'Технический лист'!N55))+IF(ISBLANK(INDIRECT("A7")), 0, INDIRECT(INDIRECT("A7")&amp;"!"&amp;'Технический лист'!K297&amp;'Технический лист'!N55))+IF(ISBLANK(INDIRECT("A8")), 0, INDIRECT(INDIRECT("A8")&amp;"!"&amp;'Технический лист'!K297&amp;'Технический лист'!N55))+IF(ISBLANK(INDIRECT("A9")), 0, INDIRECT(INDIRECT("A9")&amp;"!"&amp;'Технический лист'!K297&amp;'Технический лист'!N55))+IF(ISBLANK(INDIRECT("A10")), 0, INDIRECT(INDIRECT("A10")&amp;"!"&amp;'Технический лист'!K297&amp;'Технический лист'!N55))+IF(ISBLANK(INDIRECT("A11")), 0, INDIRECT(INDIRECT("A11")&amp;"!"&amp;'Технический лист'!K297&amp;'Технический лист'!N55))+IF(ISBLANK(INDIRECT("A12")), 0, INDIRECT(INDIRECT("A12")&amp;"!"&amp;'Технический лист'!K297&amp;'Технический лист'!N55))</f>
        <v>0</v>
      </c>
      <c r="L64" s="51">
        <f>IF(ISBLANK(INDIRECT("A3")), 0, INDIRECT(INDIRECT("A3")&amp;"!"&amp;'Технический лист'!L297&amp;'Технический лист'!O55))+IF(ISBLANK(INDIRECT("A4")), 0, INDIRECT(INDIRECT("A4")&amp;"!"&amp;'Технический лист'!L297&amp;'Технический лист'!O55))+IF(ISBLANK(INDIRECT("A5")), 0, INDIRECT(INDIRECT("A5")&amp;"!"&amp;'Технический лист'!L297&amp;'Технический лист'!O55))+IF(ISBLANK(INDIRECT("A6")), 0, INDIRECT(INDIRECT("A6")&amp;"!"&amp;'Технический лист'!L297&amp;'Технический лист'!O55))+IF(ISBLANK(INDIRECT("A7")), 0, INDIRECT(INDIRECT("A7")&amp;"!"&amp;'Технический лист'!L297&amp;'Технический лист'!O55))+IF(ISBLANK(INDIRECT("A8")), 0, INDIRECT(INDIRECT("A8")&amp;"!"&amp;'Технический лист'!L297&amp;'Технический лист'!O55))+IF(ISBLANK(INDIRECT("A9")), 0, INDIRECT(INDIRECT("A9")&amp;"!"&amp;'Технический лист'!L297&amp;'Технический лист'!O55))+IF(ISBLANK(INDIRECT("A10")), 0, INDIRECT(INDIRECT("A10")&amp;"!"&amp;'Технический лист'!L297&amp;'Технический лист'!O55))+IF(ISBLANK(INDIRECT("A11")), 0, INDIRECT(INDIRECT("A11")&amp;"!"&amp;'Технический лист'!L297&amp;'Технический лист'!O55))+IF(ISBLANK(INDIRECT("A12")), 0, INDIRECT(INDIRECT("A12")&amp;"!"&amp;'Технический лист'!L297&amp;'Технический лист'!O55))</f>
        <v>0</v>
      </c>
      <c r="M64" s="53">
        <f>IF(ISBLANK(INDIRECT("A3")), 0, INDIRECT(INDIRECT("A3")&amp;"!"&amp;'Технический лист'!M297&amp;'Технический лист'!P55))+IF(ISBLANK(INDIRECT("A4")), 0, INDIRECT(INDIRECT("A4")&amp;"!"&amp;'Технический лист'!M297&amp;'Технический лист'!P55))+IF(ISBLANK(INDIRECT("A5")), 0, INDIRECT(INDIRECT("A5")&amp;"!"&amp;'Технический лист'!M297&amp;'Технический лист'!P55))+IF(ISBLANK(INDIRECT("A6")), 0, INDIRECT(INDIRECT("A6")&amp;"!"&amp;'Технический лист'!M297&amp;'Технический лист'!P55))+IF(ISBLANK(INDIRECT("A7")), 0, INDIRECT(INDIRECT("A7")&amp;"!"&amp;'Технический лист'!M297&amp;'Технический лист'!P55))+IF(ISBLANK(INDIRECT("A8")), 0, INDIRECT(INDIRECT("A8")&amp;"!"&amp;'Технический лист'!M297&amp;'Технический лист'!P55))+IF(ISBLANK(INDIRECT("A9")), 0, INDIRECT(INDIRECT("A9")&amp;"!"&amp;'Технический лист'!M297&amp;'Технический лист'!P55))+IF(ISBLANK(INDIRECT("A10")), 0, INDIRECT(INDIRECT("A10")&amp;"!"&amp;'Технический лист'!M297&amp;'Технический лист'!P55))+IF(ISBLANK(INDIRECT("A11")), 0, INDIRECT(INDIRECT("A11")&amp;"!"&amp;'Технический лист'!M297&amp;'Технический лист'!P55))+IF(ISBLANK(INDIRECT("A12")), 0, INDIRECT(INDIRECT("A12")&amp;"!"&amp;'Технический лист'!M297&amp;'Технический лист'!P55))</f>
        <v>0</v>
      </c>
    </row>
    <row r="65" hidden="1">
      <c r="A65" s="66"/>
      <c r="B65" s="51">
        <f>IF(ISBLANK(INDIRECT("A3")), 0, INDIRECT(INDIRECT("A3")&amp;"!"&amp;'Технический лист'!B298&amp;'Технический лист'!E56))+IF(ISBLANK(INDIRECT("A4")), 0, INDIRECT(INDIRECT("A4")&amp;"!"&amp;'Технический лист'!B298&amp;'Технический лист'!E56))+IF(ISBLANK(INDIRECT("A5")), 0, INDIRECT(INDIRECT("A5")&amp;"!"&amp;'Технический лист'!B298&amp;'Технический лист'!E56))+IF(ISBLANK(INDIRECT("A6")), 0, INDIRECT(INDIRECT("A6")&amp;"!"&amp;'Технический лист'!B298&amp;'Технический лист'!E56))+IF(ISBLANK(INDIRECT("A7")), 0, INDIRECT(INDIRECT("A7")&amp;"!"&amp;'Технический лист'!B298&amp;'Технический лист'!E56))+IF(ISBLANK(INDIRECT("A8")), 0, INDIRECT(INDIRECT("A8")&amp;"!"&amp;'Технический лист'!B298&amp;'Технический лист'!E56))+IF(ISBLANK(INDIRECT("A9")), 0, INDIRECT(INDIRECT("A9")&amp;"!"&amp;'Технический лист'!B298&amp;'Технический лист'!E56))+IF(ISBLANK(INDIRECT("A10")), 0, INDIRECT(INDIRECT("A10")&amp;"!"&amp;'Технический лист'!B298&amp;'Технический лист'!E56))+IF(ISBLANK(INDIRECT("A11")), 0, INDIRECT(INDIRECT("A11")&amp;"!"&amp;'Технический лист'!B298&amp;'Технический лист'!E56))+IF(ISBLANK(INDIRECT("A12")), 0, INDIRECT(INDIRECT("A12")&amp;"!"&amp;'Технический лист'!B298&amp;'Технический лист'!E56))</f>
        <v>0</v>
      </c>
      <c r="C65" s="51">
        <f>IF(ISBLANK(INDIRECT("A3")), 0, INDIRECT(INDIRECT("A3")&amp;"!"&amp;'Технический лист'!C298&amp;'Технический лист'!F56))+IF(ISBLANK(INDIRECT("A4")), 0, INDIRECT(INDIRECT("A4")&amp;"!"&amp;'Технический лист'!C298&amp;'Технический лист'!F56))+IF(ISBLANK(INDIRECT("A5")), 0, INDIRECT(INDIRECT("A5")&amp;"!"&amp;'Технический лист'!C298&amp;'Технический лист'!F56))+IF(ISBLANK(INDIRECT("A6")), 0, INDIRECT(INDIRECT("A6")&amp;"!"&amp;'Технический лист'!C298&amp;'Технический лист'!F56))+IF(ISBLANK(INDIRECT("A7")), 0, INDIRECT(INDIRECT("A7")&amp;"!"&amp;'Технический лист'!C298&amp;'Технический лист'!F56))+IF(ISBLANK(INDIRECT("A8")), 0, INDIRECT(INDIRECT("A8")&amp;"!"&amp;'Технический лист'!C298&amp;'Технический лист'!F56))+IF(ISBLANK(INDIRECT("A9")), 0, INDIRECT(INDIRECT("A9")&amp;"!"&amp;'Технический лист'!C298&amp;'Технический лист'!F56))+IF(ISBLANK(INDIRECT("A10")), 0, INDIRECT(INDIRECT("A10")&amp;"!"&amp;'Технический лист'!C298&amp;'Технический лист'!F56))+IF(ISBLANK(INDIRECT("A11")), 0, INDIRECT(INDIRECT("A11")&amp;"!"&amp;'Технический лист'!C298&amp;'Технический лист'!F56))+IF(ISBLANK(INDIRECT("A12")), 0, INDIRECT(INDIRECT("A12")&amp;"!"&amp;'Технический лист'!C298&amp;'Технический лист'!F56))</f>
        <v>0</v>
      </c>
      <c r="D65" s="51">
        <f>IF(ISBLANK(INDIRECT("A3")), 0, INDIRECT(INDIRECT("A3")&amp;"!"&amp;'Технический лист'!D298&amp;'Технический лист'!G56))+IF(ISBLANK(INDIRECT("A4")), 0, INDIRECT(INDIRECT("A4")&amp;"!"&amp;'Технический лист'!D298&amp;'Технический лист'!G56))+IF(ISBLANK(INDIRECT("A5")), 0, INDIRECT(INDIRECT("A5")&amp;"!"&amp;'Технический лист'!D298&amp;'Технический лист'!G56))+IF(ISBLANK(INDIRECT("A6")), 0, INDIRECT(INDIRECT("A6")&amp;"!"&amp;'Технический лист'!D298&amp;'Технический лист'!G56))+IF(ISBLANK(INDIRECT("A7")), 0, INDIRECT(INDIRECT("A7")&amp;"!"&amp;'Технический лист'!D298&amp;'Технический лист'!G56))+IF(ISBLANK(INDIRECT("A8")), 0, INDIRECT(INDIRECT("A8")&amp;"!"&amp;'Технический лист'!D298&amp;'Технический лист'!G56))+IF(ISBLANK(INDIRECT("A9")), 0, INDIRECT(INDIRECT("A9")&amp;"!"&amp;'Технический лист'!D298&amp;'Технический лист'!G56))+IF(ISBLANK(INDIRECT("A10")), 0, INDIRECT(INDIRECT("A10")&amp;"!"&amp;'Технический лист'!D298&amp;'Технический лист'!G56))+IF(ISBLANK(INDIRECT("A11")), 0, INDIRECT(INDIRECT("A11")&amp;"!"&amp;'Технический лист'!D298&amp;'Технический лист'!G56))+IF(ISBLANK(INDIRECT("A12")), 0, INDIRECT(INDIRECT("A12")&amp;"!"&amp;'Технический лист'!D298&amp;'Технический лист'!G56))</f>
        <v>0</v>
      </c>
      <c r="E65" s="51">
        <f>IF(ISBLANK(INDIRECT("A3")), 0, INDIRECT(INDIRECT("A3")&amp;"!"&amp;'Технический лист'!E298&amp;'Технический лист'!H56))+IF(ISBLANK(INDIRECT("A4")), 0, INDIRECT(INDIRECT("A4")&amp;"!"&amp;'Технический лист'!E298&amp;'Технический лист'!H56))+IF(ISBLANK(INDIRECT("A5")), 0, INDIRECT(INDIRECT("A5")&amp;"!"&amp;'Технический лист'!E298&amp;'Технический лист'!H56))+IF(ISBLANK(INDIRECT("A6")), 0, INDIRECT(INDIRECT("A6")&amp;"!"&amp;'Технический лист'!E298&amp;'Технический лист'!H56))+IF(ISBLANK(INDIRECT("A7")), 0, INDIRECT(INDIRECT("A7")&amp;"!"&amp;'Технический лист'!E298&amp;'Технический лист'!H56))+IF(ISBLANK(INDIRECT("A8")), 0, INDIRECT(INDIRECT("A8")&amp;"!"&amp;'Технический лист'!E298&amp;'Технический лист'!H56))+IF(ISBLANK(INDIRECT("A9")), 0, INDIRECT(INDIRECT("A9")&amp;"!"&amp;'Технический лист'!E298&amp;'Технический лист'!H56))+IF(ISBLANK(INDIRECT("A10")), 0, INDIRECT(INDIRECT("A10")&amp;"!"&amp;'Технический лист'!E298&amp;'Технический лист'!H56))+IF(ISBLANK(INDIRECT("A11")), 0, INDIRECT(INDIRECT("A11")&amp;"!"&amp;'Технический лист'!E298&amp;'Технический лист'!H56))+IF(ISBLANK(INDIRECT("A12")), 0, INDIRECT(INDIRECT("A12")&amp;"!"&amp;'Технический лист'!E298&amp;'Технический лист'!H56))</f>
        <v>0</v>
      </c>
      <c r="F65" s="51">
        <f>IF(ISBLANK(INDIRECT("A3")), 0, INDIRECT(INDIRECT("A3")&amp;"!"&amp;'Технический лист'!F298&amp;'Технический лист'!I56))+IF(ISBLANK(INDIRECT("A4")), 0, INDIRECT(INDIRECT("A4")&amp;"!"&amp;'Технический лист'!F298&amp;'Технический лист'!I56))+IF(ISBLANK(INDIRECT("A5")), 0, INDIRECT(INDIRECT("A5")&amp;"!"&amp;'Технический лист'!F298&amp;'Технический лист'!I56))+IF(ISBLANK(INDIRECT("A6")), 0, INDIRECT(INDIRECT("A6")&amp;"!"&amp;'Технический лист'!F298&amp;'Технический лист'!I56))+IF(ISBLANK(INDIRECT("A7")), 0, INDIRECT(INDIRECT("A7")&amp;"!"&amp;'Технический лист'!F298&amp;'Технический лист'!I56))+IF(ISBLANK(INDIRECT("A8")), 0, INDIRECT(INDIRECT("A8")&amp;"!"&amp;'Технический лист'!F298&amp;'Технический лист'!I56))+IF(ISBLANK(INDIRECT("A9")), 0, INDIRECT(INDIRECT("A9")&amp;"!"&amp;'Технический лист'!F298&amp;'Технический лист'!I56))+IF(ISBLANK(INDIRECT("A10")), 0, INDIRECT(INDIRECT("A10")&amp;"!"&amp;'Технический лист'!F298&amp;'Технический лист'!I56))+IF(ISBLANK(INDIRECT("A11")), 0, INDIRECT(INDIRECT("A11")&amp;"!"&amp;'Технический лист'!F298&amp;'Технический лист'!I56))+IF(ISBLANK(INDIRECT("A12")), 0, INDIRECT(INDIRECT("A12")&amp;"!"&amp;'Технический лист'!F298&amp;'Технический лист'!I56))</f>
        <v>0</v>
      </c>
      <c r="G65" s="51">
        <f>IF(ISBLANK(INDIRECT("A3")), 0, INDIRECT(INDIRECT("A3")&amp;"!"&amp;'Технический лист'!G298&amp;'Технический лист'!J56))+IF(ISBLANK(INDIRECT("A4")), 0, INDIRECT(INDIRECT("A4")&amp;"!"&amp;'Технический лист'!G298&amp;'Технический лист'!J56))+IF(ISBLANK(INDIRECT("A5")), 0, INDIRECT(INDIRECT("A5")&amp;"!"&amp;'Технический лист'!G298&amp;'Технический лист'!J56))+IF(ISBLANK(INDIRECT("A6")), 0, INDIRECT(INDIRECT("A6")&amp;"!"&amp;'Технический лист'!G298&amp;'Технический лист'!J56))+IF(ISBLANK(INDIRECT("A7")), 0, INDIRECT(INDIRECT("A7")&amp;"!"&amp;'Технический лист'!G298&amp;'Технический лист'!J56))+IF(ISBLANK(INDIRECT("A8")), 0, INDIRECT(INDIRECT("A8")&amp;"!"&amp;'Технический лист'!G298&amp;'Технический лист'!J56))+IF(ISBLANK(INDIRECT("A9")), 0, INDIRECT(INDIRECT("A9")&amp;"!"&amp;'Технический лист'!G298&amp;'Технический лист'!J56))+IF(ISBLANK(INDIRECT("A10")), 0, INDIRECT(INDIRECT("A10")&amp;"!"&amp;'Технический лист'!G298&amp;'Технический лист'!J56))+IF(ISBLANK(INDIRECT("A11")), 0, INDIRECT(INDIRECT("A11")&amp;"!"&amp;'Технический лист'!G298&amp;'Технический лист'!J56))+IF(ISBLANK(INDIRECT("A12")), 0, INDIRECT(INDIRECT("A12")&amp;"!"&amp;'Технический лист'!G298&amp;'Технический лист'!J56))</f>
        <v>0</v>
      </c>
      <c r="H65" s="51">
        <f>IF(ISBLANK(INDIRECT("A3")), 0, INDIRECT(INDIRECT("A3")&amp;"!"&amp;'Технический лист'!H298&amp;'Технический лист'!K56))+IF(ISBLANK(INDIRECT("A4")), 0, INDIRECT(INDIRECT("A4")&amp;"!"&amp;'Технический лист'!H298&amp;'Технический лист'!K56))+IF(ISBLANK(INDIRECT("A5")), 0, INDIRECT(INDIRECT("A5")&amp;"!"&amp;'Технический лист'!H298&amp;'Технический лист'!K56))+IF(ISBLANK(INDIRECT("A6")), 0, INDIRECT(INDIRECT("A6")&amp;"!"&amp;'Технический лист'!H298&amp;'Технический лист'!K56))+IF(ISBLANK(INDIRECT("A7")), 0, INDIRECT(INDIRECT("A7")&amp;"!"&amp;'Технический лист'!H298&amp;'Технический лист'!K56))+IF(ISBLANK(INDIRECT("A8")), 0, INDIRECT(INDIRECT("A8")&amp;"!"&amp;'Технический лист'!H298&amp;'Технический лист'!K56))+IF(ISBLANK(INDIRECT("A9")), 0, INDIRECT(INDIRECT("A9")&amp;"!"&amp;'Технический лист'!H298&amp;'Технический лист'!K56))+IF(ISBLANK(INDIRECT("A10")), 0, INDIRECT(INDIRECT("A10")&amp;"!"&amp;'Технический лист'!H298&amp;'Технический лист'!K56))+IF(ISBLANK(INDIRECT("A11")), 0, INDIRECT(INDIRECT("A11")&amp;"!"&amp;'Технический лист'!H298&amp;'Технический лист'!K56))+IF(ISBLANK(INDIRECT("A12")), 0, INDIRECT(INDIRECT("A12")&amp;"!"&amp;'Технический лист'!H298&amp;'Технический лист'!K56))</f>
        <v>0</v>
      </c>
      <c r="I65" s="51">
        <f>IF(ISBLANK(INDIRECT("A3")), 0, INDIRECT(INDIRECT("A3")&amp;"!"&amp;'Технический лист'!I298&amp;'Технический лист'!L56))+IF(ISBLANK(INDIRECT("A4")), 0, INDIRECT(INDIRECT("A4")&amp;"!"&amp;'Технический лист'!I298&amp;'Технический лист'!L56))+IF(ISBLANK(INDIRECT("A5")), 0, INDIRECT(INDIRECT("A5")&amp;"!"&amp;'Технический лист'!I298&amp;'Технический лист'!L56))+IF(ISBLANK(INDIRECT("A6")), 0, INDIRECT(INDIRECT("A6")&amp;"!"&amp;'Технический лист'!I298&amp;'Технический лист'!L56))+IF(ISBLANK(INDIRECT("A7")), 0, INDIRECT(INDIRECT("A7")&amp;"!"&amp;'Технический лист'!I298&amp;'Технический лист'!L56))+IF(ISBLANK(INDIRECT("A8")), 0, INDIRECT(INDIRECT("A8")&amp;"!"&amp;'Технический лист'!I298&amp;'Технический лист'!L56))+IF(ISBLANK(INDIRECT("A9")), 0, INDIRECT(INDIRECT("A9")&amp;"!"&amp;'Технический лист'!I298&amp;'Технический лист'!L56))+IF(ISBLANK(INDIRECT("A10")), 0, INDIRECT(INDIRECT("A10")&amp;"!"&amp;'Технический лист'!I298&amp;'Технический лист'!L56))+IF(ISBLANK(INDIRECT("A11")), 0, INDIRECT(INDIRECT("A11")&amp;"!"&amp;'Технический лист'!I298&amp;'Технический лист'!L56))+IF(ISBLANK(INDIRECT("A12")), 0, INDIRECT(INDIRECT("A12")&amp;"!"&amp;'Технический лист'!I298&amp;'Технический лист'!L56))</f>
        <v>0</v>
      </c>
      <c r="J65" s="51">
        <f>IF(ISBLANK(INDIRECT("A3")), 0, INDIRECT(INDIRECT("A3")&amp;"!"&amp;'Технический лист'!J298&amp;'Технический лист'!M56))+IF(ISBLANK(INDIRECT("A4")), 0, INDIRECT(INDIRECT("A4")&amp;"!"&amp;'Технический лист'!J298&amp;'Технический лист'!M56))+IF(ISBLANK(INDIRECT("A5")), 0, INDIRECT(INDIRECT("A5")&amp;"!"&amp;'Технический лист'!J298&amp;'Технический лист'!M56))+IF(ISBLANK(INDIRECT("A6")), 0, INDIRECT(INDIRECT("A6")&amp;"!"&amp;'Технический лист'!J298&amp;'Технический лист'!M56))+IF(ISBLANK(INDIRECT("A7")), 0, INDIRECT(INDIRECT("A7")&amp;"!"&amp;'Технический лист'!J298&amp;'Технический лист'!M56))+IF(ISBLANK(INDIRECT("A8")), 0, INDIRECT(INDIRECT("A8")&amp;"!"&amp;'Технический лист'!J298&amp;'Технический лист'!M56))+IF(ISBLANK(INDIRECT("A9")), 0, INDIRECT(INDIRECT("A9")&amp;"!"&amp;'Технический лист'!J298&amp;'Технический лист'!M56))+IF(ISBLANK(INDIRECT("A10")), 0, INDIRECT(INDIRECT("A10")&amp;"!"&amp;'Технический лист'!J298&amp;'Технический лист'!M56))+IF(ISBLANK(INDIRECT("A11")), 0, INDIRECT(INDIRECT("A11")&amp;"!"&amp;'Технический лист'!J298&amp;'Технический лист'!M56))+IF(ISBLANK(INDIRECT("A12")), 0, INDIRECT(INDIRECT("A12")&amp;"!"&amp;'Технический лист'!J298&amp;'Технический лист'!M56))</f>
        <v>0</v>
      </c>
      <c r="K65" s="51">
        <f>IF(ISBLANK(INDIRECT("A3")), 0, INDIRECT(INDIRECT("A3")&amp;"!"&amp;'Технический лист'!K298&amp;'Технический лист'!N56))+IF(ISBLANK(INDIRECT("A4")), 0, INDIRECT(INDIRECT("A4")&amp;"!"&amp;'Технический лист'!K298&amp;'Технический лист'!N56))+IF(ISBLANK(INDIRECT("A5")), 0, INDIRECT(INDIRECT("A5")&amp;"!"&amp;'Технический лист'!K298&amp;'Технический лист'!N56))+IF(ISBLANK(INDIRECT("A6")), 0, INDIRECT(INDIRECT("A6")&amp;"!"&amp;'Технический лист'!K298&amp;'Технический лист'!N56))+IF(ISBLANK(INDIRECT("A7")), 0, INDIRECT(INDIRECT("A7")&amp;"!"&amp;'Технический лист'!K298&amp;'Технический лист'!N56))+IF(ISBLANK(INDIRECT("A8")), 0, INDIRECT(INDIRECT("A8")&amp;"!"&amp;'Технический лист'!K298&amp;'Технический лист'!N56))+IF(ISBLANK(INDIRECT("A9")), 0, INDIRECT(INDIRECT("A9")&amp;"!"&amp;'Технический лист'!K298&amp;'Технический лист'!N56))+IF(ISBLANK(INDIRECT("A10")), 0, INDIRECT(INDIRECT("A10")&amp;"!"&amp;'Технический лист'!K298&amp;'Технический лист'!N56))+IF(ISBLANK(INDIRECT("A11")), 0, INDIRECT(INDIRECT("A11")&amp;"!"&amp;'Технический лист'!K298&amp;'Технический лист'!N56))+IF(ISBLANK(INDIRECT("A12")), 0, INDIRECT(INDIRECT("A12")&amp;"!"&amp;'Технический лист'!K298&amp;'Технический лист'!N56))</f>
        <v>0</v>
      </c>
      <c r="L65" s="51">
        <f>IF(ISBLANK(INDIRECT("A3")), 0, INDIRECT(INDIRECT("A3")&amp;"!"&amp;'Технический лист'!L298&amp;'Технический лист'!O56))+IF(ISBLANK(INDIRECT("A4")), 0, INDIRECT(INDIRECT("A4")&amp;"!"&amp;'Технический лист'!L298&amp;'Технический лист'!O56))+IF(ISBLANK(INDIRECT("A5")), 0, INDIRECT(INDIRECT("A5")&amp;"!"&amp;'Технический лист'!L298&amp;'Технический лист'!O56))+IF(ISBLANK(INDIRECT("A6")), 0, INDIRECT(INDIRECT("A6")&amp;"!"&amp;'Технический лист'!L298&amp;'Технический лист'!O56))+IF(ISBLANK(INDIRECT("A7")), 0, INDIRECT(INDIRECT("A7")&amp;"!"&amp;'Технический лист'!L298&amp;'Технический лист'!O56))+IF(ISBLANK(INDIRECT("A8")), 0, INDIRECT(INDIRECT("A8")&amp;"!"&amp;'Технический лист'!L298&amp;'Технический лист'!O56))+IF(ISBLANK(INDIRECT("A9")), 0, INDIRECT(INDIRECT("A9")&amp;"!"&amp;'Технический лист'!L298&amp;'Технический лист'!O56))+IF(ISBLANK(INDIRECT("A10")), 0, INDIRECT(INDIRECT("A10")&amp;"!"&amp;'Технический лист'!L298&amp;'Технический лист'!O56))+IF(ISBLANK(INDIRECT("A11")), 0, INDIRECT(INDIRECT("A11")&amp;"!"&amp;'Технический лист'!L298&amp;'Технический лист'!O56))+IF(ISBLANK(INDIRECT("A12")), 0, INDIRECT(INDIRECT("A12")&amp;"!"&amp;'Технический лист'!L298&amp;'Технический лист'!O56))</f>
        <v>0</v>
      </c>
      <c r="M65" s="53">
        <f>IF(ISBLANK(INDIRECT("A3")), 0, INDIRECT(INDIRECT("A3")&amp;"!"&amp;'Технический лист'!M298&amp;'Технический лист'!P56))+IF(ISBLANK(INDIRECT("A4")), 0, INDIRECT(INDIRECT("A4")&amp;"!"&amp;'Технический лист'!M298&amp;'Технический лист'!P56))+IF(ISBLANK(INDIRECT("A5")), 0, INDIRECT(INDIRECT("A5")&amp;"!"&amp;'Технический лист'!M298&amp;'Технический лист'!P56))+IF(ISBLANK(INDIRECT("A6")), 0, INDIRECT(INDIRECT("A6")&amp;"!"&amp;'Технический лист'!M298&amp;'Технический лист'!P56))+IF(ISBLANK(INDIRECT("A7")), 0, INDIRECT(INDIRECT("A7")&amp;"!"&amp;'Технический лист'!M298&amp;'Технический лист'!P56))+IF(ISBLANK(INDIRECT("A8")), 0, INDIRECT(INDIRECT("A8")&amp;"!"&amp;'Технический лист'!M298&amp;'Технический лист'!P56))+IF(ISBLANK(INDIRECT("A9")), 0, INDIRECT(INDIRECT("A9")&amp;"!"&amp;'Технический лист'!M298&amp;'Технический лист'!P56))+IF(ISBLANK(INDIRECT("A10")), 0, INDIRECT(INDIRECT("A10")&amp;"!"&amp;'Технический лист'!M298&amp;'Технический лист'!P56))+IF(ISBLANK(INDIRECT("A11")), 0, INDIRECT(INDIRECT("A11")&amp;"!"&amp;'Технический лист'!M298&amp;'Технический лист'!P56))+IF(ISBLANK(INDIRECT("A12")), 0, INDIRECT(INDIRECT("A12")&amp;"!"&amp;'Технический лист'!M298&amp;'Технический лист'!P56))</f>
        <v>0</v>
      </c>
    </row>
    <row r="66" hidden="1">
      <c r="A66" s="66"/>
      <c r="B66" s="51">
        <f>IF(ISBLANK(INDIRECT("A3")), 0, INDIRECT(INDIRECT("A3")&amp;"!"&amp;'Технический лист'!B299&amp;'Технический лист'!E57))+IF(ISBLANK(INDIRECT("A4")), 0, INDIRECT(INDIRECT("A4")&amp;"!"&amp;'Технический лист'!B299&amp;'Технический лист'!E57))+IF(ISBLANK(INDIRECT("A5")), 0, INDIRECT(INDIRECT("A5")&amp;"!"&amp;'Технический лист'!B299&amp;'Технический лист'!E57))+IF(ISBLANK(INDIRECT("A6")), 0, INDIRECT(INDIRECT("A6")&amp;"!"&amp;'Технический лист'!B299&amp;'Технический лист'!E57))+IF(ISBLANK(INDIRECT("A7")), 0, INDIRECT(INDIRECT("A7")&amp;"!"&amp;'Технический лист'!B299&amp;'Технический лист'!E57))+IF(ISBLANK(INDIRECT("A8")), 0, INDIRECT(INDIRECT("A8")&amp;"!"&amp;'Технический лист'!B299&amp;'Технический лист'!E57))+IF(ISBLANK(INDIRECT("A9")), 0, INDIRECT(INDIRECT("A9")&amp;"!"&amp;'Технический лист'!B299&amp;'Технический лист'!E57))+IF(ISBLANK(INDIRECT("A10")), 0, INDIRECT(INDIRECT("A10")&amp;"!"&amp;'Технический лист'!B299&amp;'Технический лист'!E57))+IF(ISBLANK(INDIRECT("A11")), 0, INDIRECT(INDIRECT("A11")&amp;"!"&amp;'Технический лист'!B299&amp;'Технический лист'!E57))+IF(ISBLANK(INDIRECT("A12")), 0, INDIRECT(INDIRECT("A12")&amp;"!"&amp;'Технический лист'!B299&amp;'Технический лист'!E57))</f>
        <v>0</v>
      </c>
      <c r="C66" s="51">
        <f>IF(ISBLANK(INDIRECT("A3")), 0, INDIRECT(INDIRECT("A3")&amp;"!"&amp;'Технический лист'!C299&amp;'Технический лист'!F57))+IF(ISBLANK(INDIRECT("A4")), 0, INDIRECT(INDIRECT("A4")&amp;"!"&amp;'Технический лист'!C299&amp;'Технический лист'!F57))+IF(ISBLANK(INDIRECT("A5")), 0, INDIRECT(INDIRECT("A5")&amp;"!"&amp;'Технический лист'!C299&amp;'Технический лист'!F57))+IF(ISBLANK(INDIRECT("A6")), 0, INDIRECT(INDIRECT("A6")&amp;"!"&amp;'Технический лист'!C299&amp;'Технический лист'!F57))+IF(ISBLANK(INDIRECT("A7")), 0, INDIRECT(INDIRECT("A7")&amp;"!"&amp;'Технический лист'!C299&amp;'Технический лист'!F57))+IF(ISBLANK(INDIRECT("A8")), 0, INDIRECT(INDIRECT("A8")&amp;"!"&amp;'Технический лист'!C299&amp;'Технический лист'!F57))+IF(ISBLANK(INDIRECT("A9")), 0, INDIRECT(INDIRECT("A9")&amp;"!"&amp;'Технический лист'!C299&amp;'Технический лист'!F57))+IF(ISBLANK(INDIRECT("A10")), 0, INDIRECT(INDIRECT("A10")&amp;"!"&amp;'Технический лист'!C299&amp;'Технический лист'!F57))+IF(ISBLANK(INDIRECT("A11")), 0, INDIRECT(INDIRECT("A11")&amp;"!"&amp;'Технический лист'!C299&amp;'Технический лист'!F57))+IF(ISBLANK(INDIRECT("A12")), 0, INDIRECT(INDIRECT("A12")&amp;"!"&amp;'Технический лист'!C299&amp;'Технический лист'!F57))</f>
        <v>0</v>
      </c>
      <c r="D66" s="51">
        <f>IF(ISBLANK(INDIRECT("A3")), 0, INDIRECT(INDIRECT("A3")&amp;"!"&amp;'Технический лист'!D299&amp;'Технический лист'!G57))+IF(ISBLANK(INDIRECT("A4")), 0, INDIRECT(INDIRECT("A4")&amp;"!"&amp;'Технический лист'!D299&amp;'Технический лист'!G57))+IF(ISBLANK(INDIRECT("A5")), 0, INDIRECT(INDIRECT("A5")&amp;"!"&amp;'Технический лист'!D299&amp;'Технический лист'!G57))+IF(ISBLANK(INDIRECT("A6")), 0, INDIRECT(INDIRECT("A6")&amp;"!"&amp;'Технический лист'!D299&amp;'Технический лист'!G57))+IF(ISBLANK(INDIRECT("A7")), 0, INDIRECT(INDIRECT("A7")&amp;"!"&amp;'Технический лист'!D299&amp;'Технический лист'!G57))+IF(ISBLANK(INDIRECT("A8")), 0, INDIRECT(INDIRECT("A8")&amp;"!"&amp;'Технический лист'!D299&amp;'Технический лист'!G57))+IF(ISBLANK(INDIRECT("A9")), 0, INDIRECT(INDIRECT("A9")&amp;"!"&amp;'Технический лист'!D299&amp;'Технический лист'!G57))+IF(ISBLANK(INDIRECT("A10")), 0, INDIRECT(INDIRECT("A10")&amp;"!"&amp;'Технический лист'!D299&amp;'Технический лист'!G57))+IF(ISBLANK(INDIRECT("A11")), 0, INDIRECT(INDIRECT("A11")&amp;"!"&amp;'Технический лист'!D299&amp;'Технический лист'!G57))+IF(ISBLANK(INDIRECT("A12")), 0, INDIRECT(INDIRECT("A12")&amp;"!"&amp;'Технический лист'!D299&amp;'Технический лист'!G57))</f>
        <v>0</v>
      </c>
      <c r="E66" s="51">
        <f>IF(ISBLANK(INDIRECT("A3")), 0, INDIRECT(INDIRECT("A3")&amp;"!"&amp;'Технический лист'!E299&amp;'Технический лист'!H57))+IF(ISBLANK(INDIRECT("A4")), 0, INDIRECT(INDIRECT("A4")&amp;"!"&amp;'Технический лист'!E299&amp;'Технический лист'!H57))+IF(ISBLANK(INDIRECT("A5")), 0, INDIRECT(INDIRECT("A5")&amp;"!"&amp;'Технический лист'!E299&amp;'Технический лист'!H57))+IF(ISBLANK(INDIRECT("A6")), 0, INDIRECT(INDIRECT("A6")&amp;"!"&amp;'Технический лист'!E299&amp;'Технический лист'!H57))+IF(ISBLANK(INDIRECT("A7")), 0, INDIRECT(INDIRECT("A7")&amp;"!"&amp;'Технический лист'!E299&amp;'Технический лист'!H57))+IF(ISBLANK(INDIRECT("A8")), 0, INDIRECT(INDIRECT("A8")&amp;"!"&amp;'Технический лист'!E299&amp;'Технический лист'!H57))+IF(ISBLANK(INDIRECT("A9")), 0, INDIRECT(INDIRECT("A9")&amp;"!"&amp;'Технический лист'!E299&amp;'Технический лист'!H57))+IF(ISBLANK(INDIRECT("A10")), 0, INDIRECT(INDIRECT("A10")&amp;"!"&amp;'Технический лист'!E299&amp;'Технический лист'!H57))+IF(ISBLANK(INDIRECT("A11")), 0, INDIRECT(INDIRECT("A11")&amp;"!"&amp;'Технический лист'!E299&amp;'Технический лист'!H57))+IF(ISBLANK(INDIRECT("A12")), 0, INDIRECT(INDIRECT("A12")&amp;"!"&amp;'Технический лист'!E299&amp;'Технический лист'!H57))</f>
        <v>0</v>
      </c>
      <c r="F66" s="51">
        <f>IF(ISBLANK(INDIRECT("A3")), 0, INDIRECT(INDIRECT("A3")&amp;"!"&amp;'Технический лист'!F299&amp;'Технический лист'!I57))+IF(ISBLANK(INDIRECT("A4")), 0, INDIRECT(INDIRECT("A4")&amp;"!"&amp;'Технический лист'!F299&amp;'Технический лист'!I57))+IF(ISBLANK(INDIRECT("A5")), 0, INDIRECT(INDIRECT("A5")&amp;"!"&amp;'Технический лист'!F299&amp;'Технический лист'!I57))+IF(ISBLANK(INDIRECT("A6")), 0, INDIRECT(INDIRECT("A6")&amp;"!"&amp;'Технический лист'!F299&amp;'Технический лист'!I57))+IF(ISBLANK(INDIRECT("A7")), 0, INDIRECT(INDIRECT("A7")&amp;"!"&amp;'Технический лист'!F299&amp;'Технический лист'!I57))+IF(ISBLANK(INDIRECT("A8")), 0, INDIRECT(INDIRECT("A8")&amp;"!"&amp;'Технический лист'!F299&amp;'Технический лист'!I57))+IF(ISBLANK(INDIRECT("A9")), 0, INDIRECT(INDIRECT("A9")&amp;"!"&amp;'Технический лист'!F299&amp;'Технический лист'!I57))+IF(ISBLANK(INDIRECT("A10")), 0, INDIRECT(INDIRECT("A10")&amp;"!"&amp;'Технический лист'!F299&amp;'Технический лист'!I57))+IF(ISBLANK(INDIRECT("A11")), 0, INDIRECT(INDIRECT("A11")&amp;"!"&amp;'Технический лист'!F299&amp;'Технический лист'!I57))+IF(ISBLANK(INDIRECT("A12")), 0, INDIRECT(INDIRECT("A12")&amp;"!"&amp;'Технический лист'!F299&amp;'Технический лист'!I57))</f>
        <v>0</v>
      </c>
      <c r="G66" s="51">
        <f>IF(ISBLANK(INDIRECT("A3")), 0, INDIRECT(INDIRECT("A3")&amp;"!"&amp;'Технический лист'!G299&amp;'Технический лист'!J57))+IF(ISBLANK(INDIRECT("A4")), 0, INDIRECT(INDIRECT("A4")&amp;"!"&amp;'Технический лист'!G299&amp;'Технический лист'!J57))+IF(ISBLANK(INDIRECT("A5")), 0, INDIRECT(INDIRECT("A5")&amp;"!"&amp;'Технический лист'!G299&amp;'Технический лист'!J57))+IF(ISBLANK(INDIRECT("A6")), 0, INDIRECT(INDIRECT("A6")&amp;"!"&amp;'Технический лист'!G299&amp;'Технический лист'!J57))+IF(ISBLANK(INDIRECT("A7")), 0, INDIRECT(INDIRECT("A7")&amp;"!"&amp;'Технический лист'!G299&amp;'Технический лист'!J57))+IF(ISBLANK(INDIRECT("A8")), 0, INDIRECT(INDIRECT("A8")&amp;"!"&amp;'Технический лист'!G299&amp;'Технический лист'!J57))+IF(ISBLANK(INDIRECT("A9")), 0, INDIRECT(INDIRECT("A9")&amp;"!"&amp;'Технический лист'!G299&amp;'Технический лист'!J57))+IF(ISBLANK(INDIRECT("A10")), 0, INDIRECT(INDIRECT("A10")&amp;"!"&amp;'Технический лист'!G299&amp;'Технический лист'!J57))+IF(ISBLANK(INDIRECT("A11")), 0, INDIRECT(INDIRECT("A11")&amp;"!"&amp;'Технический лист'!G299&amp;'Технический лист'!J57))+IF(ISBLANK(INDIRECT("A12")), 0, INDIRECT(INDIRECT("A12")&amp;"!"&amp;'Технический лист'!G299&amp;'Технический лист'!J57))</f>
        <v>0</v>
      </c>
      <c r="H66" s="51">
        <f>IF(ISBLANK(INDIRECT("A3")), 0, INDIRECT(INDIRECT("A3")&amp;"!"&amp;'Технический лист'!H299&amp;'Технический лист'!K57))+IF(ISBLANK(INDIRECT("A4")), 0, INDIRECT(INDIRECT("A4")&amp;"!"&amp;'Технический лист'!H299&amp;'Технический лист'!K57))+IF(ISBLANK(INDIRECT("A5")), 0, INDIRECT(INDIRECT("A5")&amp;"!"&amp;'Технический лист'!H299&amp;'Технический лист'!K57))+IF(ISBLANK(INDIRECT("A6")), 0, INDIRECT(INDIRECT("A6")&amp;"!"&amp;'Технический лист'!H299&amp;'Технический лист'!K57))+IF(ISBLANK(INDIRECT("A7")), 0, INDIRECT(INDIRECT("A7")&amp;"!"&amp;'Технический лист'!H299&amp;'Технический лист'!K57))+IF(ISBLANK(INDIRECT("A8")), 0, INDIRECT(INDIRECT("A8")&amp;"!"&amp;'Технический лист'!H299&amp;'Технический лист'!K57))+IF(ISBLANK(INDIRECT("A9")), 0, INDIRECT(INDIRECT("A9")&amp;"!"&amp;'Технический лист'!H299&amp;'Технический лист'!K57))+IF(ISBLANK(INDIRECT("A10")), 0, INDIRECT(INDIRECT("A10")&amp;"!"&amp;'Технический лист'!H299&amp;'Технический лист'!K57))+IF(ISBLANK(INDIRECT("A11")), 0, INDIRECT(INDIRECT("A11")&amp;"!"&amp;'Технический лист'!H299&amp;'Технический лист'!K57))+IF(ISBLANK(INDIRECT("A12")), 0, INDIRECT(INDIRECT("A12")&amp;"!"&amp;'Технический лист'!H299&amp;'Технический лист'!K57))</f>
        <v>0</v>
      </c>
      <c r="I66" s="51">
        <f>IF(ISBLANK(INDIRECT("A3")), 0, INDIRECT(INDIRECT("A3")&amp;"!"&amp;'Технический лист'!I299&amp;'Технический лист'!L57))+IF(ISBLANK(INDIRECT("A4")), 0, INDIRECT(INDIRECT("A4")&amp;"!"&amp;'Технический лист'!I299&amp;'Технический лист'!L57))+IF(ISBLANK(INDIRECT("A5")), 0, INDIRECT(INDIRECT("A5")&amp;"!"&amp;'Технический лист'!I299&amp;'Технический лист'!L57))+IF(ISBLANK(INDIRECT("A6")), 0, INDIRECT(INDIRECT("A6")&amp;"!"&amp;'Технический лист'!I299&amp;'Технический лист'!L57))+IF(ISBLANK(INDIRECT("A7")), 0, INDIRECT(INDIRECT("A7")&amp;"!"&amp;'Технический лист'!I299&amp;'Технический лист'!L57))+IF(ISBLANK(INDIRECT("A8")), 0, INDIRECT(INDIRECT("A8")&amp;"!"&amp;'Технический лист'!I299&amp;'Технический лист'!L57))+IF(ISBLANK(INDIRECT("A9")), 0, INDIRECT(INDIRECT("A9")&amp;"!"&amp;'Технический лист'!I299&amp;'Технический лист'!L57))+IF(ISBLANK(INDIRECT("A10")), 0, INDIRECT(INDIRECT("A10")&amp;"!"&amp;'Технический лист'!I299&amp;'Технический лист'!L57))+IF(ISBLANK(INDIRECT("A11")), 0, INDIRECT(INDIRECT("A11")&amp;"!"&amp;'Технический лист'!I299&amp;'Технический лист'!L57))+IF(ISBLANK(INDIRECT("A12")), 0, INDIRECT(INDIRECT("A12")&amp;"!"&amp;'Технический лист'!I299&amp;'Технический лист'!L57))</f>
        <v>0</v>
      </c>
      <c r="J66" s="51">
        <f>IF(ISBLANK(INDIRECT("A3")), 0, INDIRECT(INDIRECT("A3")&amp;"!"&amp;'Технический лист'!J299&amp;'Технический лист'!M57))+IF(ISBLANK(INDIRECT("A4")), 0, INDIRECT(INDIRECT("A4")&amp;"!"&amp;'Технический лист'!J299&amp;'Технический лист'!M57))+IF(ISBLANK(INDIRECT("A5")), 0, INDIRECT(INDIRECT("A5")&amp;"!"&amp;'Технический лист'!J299&amp;'Технический лист'!M57))+IF(ISBLANK(INDIRECT("A6")), 0, INDIRECT(INDIRECT("A6")&amp;"!"&amp;'Технический лист'!J299&amp;'Технический лист'!M57))+IF(ISBLANK(INDIRECT("A7")), 0, INDIRECT(INDIRECT("A7")&amp;"!"&amp;'Технический лист'!J299&amp;'Технический лист'!M57))+IF(ISBLANK(INDIRECT("A8")), 0, INDIRECT(INDIRECT("A8")&amp;"!"&amp;'Технический лист'!J299&amp;'Технический лист'!M57))+IF(ISBLANK(INDIRECT("A9")), 0, INDIRECT(INDIRECT("A9")&amp;"!"&amp;'Технический лист'!J299&amp;'Технический лист'!M57))+IF(ISBLANK(INDIRECT("A10")), 0, INDIRECT(INDIRECT("A10")&amp;"!"&amp;'Технический лист'!J299&amp;'Технический лист'!M57))+IF(ISBLANK(INDIRECT("A11")), 0, INDIRECT(INDIRECT("A11")&amp;"!"&amp;'Технический лист'!J299&amp;'Технический лист'!M57))+IF(ISBLANK(INDIRECT("A12")), 0, INDIRECT(INDIRECT("A12")&amp;"!"&amp;'Технический лист'!J299&amp;'Технический лист'!M57))</f>
        <v>0</v>
      </c>
      <c r="K66" s="51">
        <f>IF(ISBLANK(INDIRECT("A3")), 0, INDIRECT(INDIRECT("A3")&amp;"!"&amp;'Технический лист'!K299&amp;'Технический лист'!N57))+IF(ISBLANK(INDIRECT("A4")), 0, INDIRECT(INDIRECT("A4")&amp;"!"&amp;'Технический лист'!K299&amp;'Технический лист'!N57))+IF(ISBLANK(INDIRECT("A5")), 0, INDIRECT(INDIRECT("A5")&amp;"!"&amp;'Технический лист'!K299&amp;'Технический лист'!N57))+IF(ISBLANK(INDIRECT("A6")), 0, INDIRECT(INDIRECT("A6")&amp;"!"&amp;'Технический лист'!K299&amp;'Технический лист'!N57))+IF(ISBLANK(INDIRECT("A7")), 0, INDIRECT(INDIRECT("A7")&amp;"!"&amp;'Технический лист'!K299&amp;'Технический лист'!N57))+IF(ISBLANK(INDIRECT("A8")), 0, INDIRECT(INDIRECT("A8")&amp;"!"&amp;'Технический лист'!K299&amp;'Технический лист'!N57))+IF(ISBLANK(INDIRECT("A9")), 0, INDIRECT(INDIRECT("A9")&amp;"!"&amp;'Технический лист'!K299&amp;'Технический лист'!N57))+IF(ISBLANK(INDIRECT("A10")), 0, INDIRECT(INDIRECT("A10")&amp;"!"&amp;'Технический лист'!K299&amp;'Технический лист'!N57))+IF(ISBLANK(INDIRECT("A11")), 0, INDIRECT(INDIRECT("A11")&amp;"!"&amp;'Технический лист'!K299&amp;'Технический лист'!N57))+IF(ISBLANK(INDIRECT("A12")), 0, INDIRECT(INDIRECT("A12")&amp;"!"&amp;'Технический лист'!K299&amp;'Технический лист'!N57))</f>
        <v>0</v>
      </c>
      <c r="L66" s="51">
        <f>IF(ISBLANK(INDIRECT("A3")), 0, INDIRECT(INDIRECT("A3")&amp;"!"&amp;'Технический лист'!L299&amp;'Технический лист'!O57))+IF(ISBLANK(INDIRECT("A4")), 0, INDIRECT(INDIRECT("A4")&amp;"!"&amp;'Технический лист'!L299&amp;'Технический лист'!O57))+IF(ISBLANK(INDIRECT("A5")), 0, INDIRECT(INDIRECT("A5")&amp;"!"&amp;'Технический лист'!L299&amp;'Технический лист'!O57))+IF(ISBLANK(INDIRECT("A6")), 0, INDIRECT(INDIRECT("A6")&amp;"!"&amp;'Технический лист'!L299&amp;'Технический лист'!O57))+IF(ISBLANK(INDIRECT("A7")), 0, INDIRECT(INDIRECT("A7")&amp;"!"&amp;'Технический лист'!L299&amp;'Технический лист'!O57))+IF(ISBLANK(INDIRECT("A8")), 0, INDIRECT(INDIRECT("A8")&amp;"!"&amp;'Технический лист'!L299&amp;'Технический лист'!O57))+IF(ISBLANK(INDIRECT("A9")), 0, INDIRECT(INDIRECT("A9")&amp;"!"&amp;'Технический лист'!L299&amp;'Технический лист'!O57))+IF(ISBLANK(INDIRECT("A10")), 0, INDIRECT(INDIRECT("A10")&amp;"!"&amp;'Технический лист'!L299&amp;'Технический лист'!O57))+IF(ISBLANK(INDIRECT("A11")), 0, INDIRECT(INDIRECT("A11")&amp;"!"&amp;'Технический лист'!L299&amp;'Технический лист'!O57))+IF(ISBLANK(INDIRECT("A12")), 0, INDIRECT(INDIRECT("A12")&amp;"!"&amp;'Технический лист'!L299&amp;'Технический лист'!O57))</f>
        <v>0</v>
      </c>
      <c r="M66" s="53">
        <f>IF(ISBLANK(INDIRECT("A3")), 0, INDIRECT(INDIRECT("A3")&amp;"!"&amp;'Технический лист'!M299&amp;'Технический лист'!P57))+IF(ISBLANK(INDIRECT("A4")), 0, INDIRECT(INDIRECT("A4")&amp;"!"&amp;'Технический лист'!M299&amp;'Технический лист'!P57))+IF(ISBLANK(INDIRECT("A5")), 0, INDIRECT(INDIRECT("A5")&amp;"!"&amp;'Технический лист'!M299&amp;'Технический лист'!P57))+IF(ISBLANK(INDIRECT("A6")), 0, INDIRECT(INDIRECT("A6")&amp;"!"&amp;'Технический лист'!M299&amp;'Технический лист'!P57))+IF(ISBLANK(INDIRECT("A7")), 0, INDIRECT(INDIRECT("A7")&amp;"!"&amp;'Технический лист'!M299&amp;'Технический лист'!P57))+IF(ISBLANK(INDIRECT("A8")), 0, INDIRECT(INDIRECT("A8")&amp;"!"&amp;'Технический лист'!M299&amp;'Технический лист'!P57))+IF(ISBLANK(INDIRECT("A9")), 0, INDIRECT(INDIRECT("A9")&amp;"!"&amp;'Технический лист'!M299&amp;'Технический лист'!P57))+IF(ISBLANK(INDIRECT("A10")), 0, INDIRECT(INDIRECT("A10")&amp;"!"&amp;'Технический лист'!M299&amp;'Технический лист'!P57))+IF(ISBLANK(INDIRECT("A11")), 0, INDIRECT(INDIRECT("A11")&amp;"!"&amp;'Технический лист'!M299&amp;'Технический лист'!P57))+IF(ISBLANK(INDIRECT("A12")), 0, INDIRECT(INDIRECT("A12")&amp;"!"&amp;'Технический лист'!M299&amp;'Технический лист'!P57))</f>
        <v>0</v>
      </c>
    </row>
    <row r="67" hidden="1">
      <c r="A67" s="66"/>
      <c r="B67" s="51">
        <f>IF(ISBLANK(INDIRECT("A3")), 0, INDIRECT(INDIRECT("A3")&amp;"!"&amp;'Технический лист'!B300&amp;'Технический лист'!E58))+IF(ISBLANK(INDIRECT("A4")), 0, INDIRECT(INDIRECT("A4")&amp;"!"&amp;'Технический лист'!B300&amp;'Технический лист'!E58))+IF(ISBLANK(INDIRECT("A5")), 0, INDIRECT(INDIRECT("A5")&amp;"!"&amp;'Технический лист'!B300&amp;'Технический лист'!E58))+IF(ISBLANK(INDIRECT("A6")), 0, INDIRECT(INDIRECT("A6")&amp;"!"&amp;'Технический лист'!B300&amp;'Технический лист'!E58))+IF(ISBLANK(INDIRECT("A7")), 0, INDIRECT(INDIRECT("A7")&amp;"!"&amp;'Технический лист'!B300&amp;'Технический лист'!E58))+IF(ISBLANK(INDIRECT("A8")), 0, INDIRECT(INDIRECT("A8")&amp;"!"&amp;'Технический лист'!B300&amp;'Технический лист'!E58))+IF(ISBLANK(INDIRECT("A9")), 0, INDIRECT(INDIRECT("A9")&amp;"!"&amp;'Технический лист'!B300&amp;'Технический лист'!E58))+IF(ISBLANK(INDIRECT("A10")), 0, INDIRECT(INDIRECT("A10")&amp;"!"&amp;'Технический лист'!B300&amp;'Технический лист'!E58))+IF(ISBLANK(INDIRECT("A11")), 0, INDIRECT(INDIRECT("A11")&amp;"!"&amp;'Технический лист'!B300&amp;'Технический лист'!E58))+IF(ISBLANK(INDIRECT("A12")), 0, INDIRECT(INDIRECT("A12")&amp;"!"&amp;'Технический лист'!B300&amp;'Технический лист'!E58))</f>
        <v>0</v>
      </c>
      <c r="C67" s="51">
        <f>IF(ISBLANK(INDIRECT("A3")), 0, INDIRECT(INDIRECT("A3")&amp;"!"&amp;'Технический лист'!C300&amp;'Технический лист'!F58))+IF(ISBLANK(INDIRECT("A4")), 0, INDIRECT(INDIRECT("A4")&amp;"!"&amp;'Технический лист'!C300&amp;'Технический лист'!F58))+IF(ISBLANK(INDIRECT("A5")), 0, INDIRECT(INDIRECT("A5")&amp;"!"&amp;'Технический лист'!C300&amp;'Технический лист'!F58))+IF(ISBLANK(INDIRECT("A6")), 0, INDIRECT(INDIRECT("A6")&amp;"!"&amp;'Технический лист'!C300&amp;'Технический лист'!F58))+IF(ISBLANK(INDIRECT("A7")), 0, INDIRECT(INDIRECT("A7")&amp;"!"&amp;'Технический лист'!C300&amp;'Технический лист'!F58))+IF(ISBLANK(INDIRECT("A8")), 0, INDIRECT(INDIRECT("A8")&amp;"!"&amp;'Технический лист'!C300&amp;'Технический лист'!F58))+IF(ISBLANK(INDIRECT("A9")), 0, INDIRECT(INDIRECT("A9")&amp;"!"&amp;'Технический лист'!C300&amp;'Технический лист'!F58))+IF(ISBLANK(INDIRECT("A10")), 0, INDIRECT(INDIRECT("A10")&amp;"!"&amp;'Технический лист'!C300&amp;'Технический лист'!F58))+IF(ISBLANK(INDIRECT("A11")), 0, INDIRECT(INDIRECT("A11")&amp;"!"&amp;'Технический лист'!C300&amp;'Технический лист'!F58))+IF(ISBLANK(INDIRECT("A12")), 0, INDIRECT(INDIRECT("A12")&amp;"!"&amp;'Технический лист'!C300&amp;'Технический лист'!F58))</f>
        <v>0</v>
      </c>
      <c r="D67" s="51">
        <f>IF(ISBLANK(INDIRECT("A3")), 0, INDIRECT(INDIRECT("A3")&amp;"!"&amp;'Технический лист'!D300&amp;'Технический лист'!G58))+IF(ISBLANK(INDIRECT("A4")), 0, INDIRECT(INDIRECT("A4")&amp;"!"&amp;'Технический лист'!D300&amp;'Технический лист'!G58))+IF(ISBLANK(INDIRECT("A5")), 0, INDIRECT(INDIRECT("A5")&amp;"!"&amp;'Технический лист'!D300&amp;'Технический лист'!G58))+IF(ISBLANK(INDIRECT("A6")), 0, INDIRECT(INDIRECT("A6")&amp;"!"&amp;'Технический лист'!D300&amp;'Технический лист'!G58))+IF(ISBLANK(INDIRECT("A7")), 0, INDIRECT(INDIRECT("A7")&amp;"!"&amp;'Технический лист'!D300&amp;'Технический лист'!G58))+IF(ISBLANK(INDIRECT("A8")), 0, INDIRECT(INDIRECT("A8")&amp;"!"&amp;'Технический лист'!D300&amp;'Технический лист'!G58))+IF(ISBLANK(INDIRECT("A9")), 0, INDIRECT(INDIRECT("A9")&amp;"!"&amp;'Технический лист'!D300&amp;'Технический лист'!G58))+IF(ISBLANK(INDIRECT("A10")), 0, INDIRECT(INDIRECT("A10")&amp;"!"&amp;'Технический лист'!D300&amp;'Технический лист'!G58))+IF(ISBLANK(INDIRECT("A11")), 0, INDIRECT(INDIRECT("A11")&amp;"!"&amp;'Технический лист'!D300&amp;'Технический лист'!G58))+IF(ISBLANK(INDIRECT("A12")), 0, INDIRECT(INDIRECT("A12")&amp;"!"&amp;'Технический лист'!D300&amp;'Технический лист'!G58))</f>
        <v>0</v>
      </c>
      <c r="E67" s="51">
        <f>IF(ISBLANK(INDIRECT("A3")), 0, INDIRECT(INDIRECT("A3")&amp;"!"&amp;'Технический лист'!E300&amp;'Технический лист'!H58))+IF(ISBLANK(INDIRECT("A4")), 0, INDIRECT(INDIRECT("A4")&amp;"!"&amp;'Технический лист'!E300&amp;'Технический лист'!H58))+IF(ISBLANK(INDIRECT("A5")), 0, INDIRECT(INDIRECT("A5")&amp;"!"&amp;'Технический лист'!E300&amp;'Технический лист'!H58))+IF(ISBLANK(INDIRECT("A6")), 0, INDIRECT(INDIRECT("A6")&amp;"!"&amp;'Технический лист'!E300&amp;'Технический лист'!H58))+IF(ISBLANK(INDIRECT("A7")), 0, INDIRECT(INDIRECT("A7")&amp;"!"&amp;'Технический лист'!E300&amp;'Технический лист'!H58))+IF(ISBLANK(INDIRECT("A8")), 0, INDIRECT(INDIRECT("A8")&amp;"!"&amp;'Технический лист'!E300&amp;'Технический лист'!H58))+IF(ISBLANK(INDIRECT("A9")), 0, INDIRECT(INDIRECT("A9")&amp;"!"&amp;'Технический лист'!E300&amp;'Технический лист'!H58))+IF(ISBLANK(INDIRECT("A10")), 0, INDIRECT(INDIRECT("A10")&amp;"!"&amp;'Технический лист'!E300&amp;'Технический лист'!H58))+IF(ISBLANK(INDIRECT("A11")), 0, INDIRECT(INDIRECT("A11")&amp;"!"&amp;'Технический лист'!E300&amp;'Технический лист'!H58))+IF(ISBLANK(INDIRECT("A12")), 0, INDIRECT(INDIRECT("A12")&amp;"!"&amp;'Технический лист'!E300&amp;'Технический лист'!H58))</f>
        <v>0</v>
      </c>
      <c r="F67" s="51">
        <f>IF(ISBLANK(INDIRECT("A3")), 0, INDIRECT(INDIRECT("A3")&amp;"!"&amp;'Технический лист'!F300&amp;'Технический лист'!I58))+IF(ISBLANK(INDIRECT("A4")), 0, INDIRECT(INDIRECT("A4")&amp;"!"&amp;'Технический лист'!F300&amp;'Технический лист'!I58))+IF(ISBLANK(INDIRECT("A5")), 0, INDIRECT(INDIRECT("A5")&amp;"!"&amp;'Технический лист'!F300&amp;'Технический лист'!I58))+IF(ISBLANK(INDIRECT("A6")), 0, INDIRECT(INDIRECT("A6")&amp;"!"&amp;'Технический лист'!F300&amp;'Технический лист'!I58))+IF(ISBLANK(INDIRECT("A7")), 0, INDIRECT(INDIRECT("A7")&amp;"!"&amp;'Технический лист'!F300&amp;'Технический лист'!I58))+IF(ISBLANK(INDIRECT("A8")), 0, INDIRECT(INDIRECT("A8")&amp;"!"&amp;'Технический лист'!F300&amp;'Технический лист'!I58))+IF(ISBLANK(INDIRECT("A9")), 0, INDIRECT(INDIRECT("A9")&amp;"!"&amp;'Технический лист'!F300&amp;'Технический лист'!I58))+IF(ISBLANK(INDIRECT("A10")), 0, INDIRECT(INDIRECT("A10")&amp;"!"&amp;'Технический лист'!F300&amp;'Технический лист'!I58))+IF(ISBLANK(INDIRECT("A11")), 0, INDIRECT(INDIRECT("A11")&amp;"!"&amp;'Технический лист'!F300&amp;'Технический лист'!I58))+IF(ISBLANK(INDIRECT("A12")), 0, INDIRECT(INDIRECT("A12")&amp;"!"&amp;'Технический лист'!F300&amp;'Технический лист'!I58))</f>
        <v>0</v>
      </c>
      <c r="G67" s="51">
        <f>IF(ISBLANK(INDIRECT("A3")), 0, INDIRECT(INDIRECT("A3")&amp;"!"&amp;'Технический лист'!G300&amp;'Технический лист'!J58))+IF(ISBLANK(INDIRECT("A4")), 0, INDIRECT(INDIRECT("A4")&amp;"!"&amp;'Технический лист'!G300&amp;'Технический лист'!J58))+IF(ISBLANK(INDIRECT("A5")), 0, INDIRECT(INDIRECT("A5")&amp;"!"&amp;'Технический лист'!G300&amp;'Технический лист'!J58))+IF(ISBLANK(INDIRECT("A6")), 0, INDIRECT(INDIRECT("A6")&amp;"!"&amp;'Технический лист'!G300&amp;'Технический лист'!J58))+IF(ISBLANK(INDIRECT("A7")), 0, INDIRECT(INDIRECT("A7")&amp;"!"&amp;'Технический лист'!G300&amp;'Технический лист'!J58))+IF(ISBLANK(INDIRECT("A8")), 0, INDIRECT(INDIRECT("A8")&amp;"!"&amp;'Технический лист'!G300&amp;'Технический лист'!J58))+IF(ISBLANK(INDIRECT("A9")), 0, INDIRECT(INDIRECT("A9")&amp;"!"&amp;'Технический лист'!G300&amp;'Технический лист'!J58))+IF(ISBLANK(INDIRECT("A10")), 0, INDIRECT(INDIRECT("A10")&amp;"!"&amp;'Технический лист'!G300&amp;'Технический лист'!J58))+IF(ISBLANK(INDIRECT("A11")), 0, INDIRECT(INDIRECT("A11")&amp;"!"&amp;'Технический лист'!G300&amp;'Технический лист'!J58))+IF(ISBLANK(INDIRECT("A12")), 0, INDIRECT(INDIRECT("A12")&amp;"!"&amp;'Технический лист'!G300&amp;'Технический лист'!J58))</f>
        <v>0</v>
      </c>
      <c r="H67" s="51">
        <f>IF(ISBLANK(INDIRECT("A3")), 0, INDIRECT(INDIRECT("A3")&amp;"!"&amp;'Технический лист'!H300&amp;'Технический лист'!K58))+IF(ISBLANK(INDIRECT("A4")), 0, INDIRECT(INDIRECT("A4")&amp;"!"&amp;'Технический лист'!H300&amp;'Технический лист'!K58))+IF(ISBLANK(INDIRECT("A5")), 0, INDIRECT(INDIRECT("A5")&amp;"!"&amp;'Технический лист'!H300&amp;'Технический лист'!K58))+IF(ISBLANK(INDIRECT("A6")), 0, INDIRECT(INDIRECT("A6")&amp;"!"&amp;'Технический лист'!H300&amp;'Технический лист'!K58))+IF(ISBLANK(INDIRECT("A7")), 0, INDIRECT(INDIRECT("A7")&amp;"!"&amp;'Технический лист'!H300&amp;'Технический лист'!K58))+IF(ISBLANK(INDIRECT("A8")), 0, INDIRECT(INDIRECT("A8")&amp;"!"&amp;'Технический лист'!H300&amp;'Технический лист'!K58))+IF(ISBLANK(INDIRECT("A9")), 0, INDIRECT(INDIRECT("A9")&amp;"!"&amp;'Технический лист'!H300&amp;'Технический лист'!K58))+IF(ISBLANK(INDIRECT("A10")), 0, INDIRECT(INDIRECT("A10")&amp;"!"&amp;'Технический лист'!H300&amp;'Технический лист'!K58))+IF(ISBLANK(INDIRECT("A11")), 0, INDIRECT(INDIRECT("A11")&amp;"!"&amp;'Технический лист'!H300&amp;'Технический лист'!K58))+IF(ISBLANK(INDIRECT("A12")), 0, INDIRECT(INDIRECT("A12")&amp;"!"&amp;'Технический лист'!H300&amp;'Технический лист'!K58))</f>
        <v>0</v>
      </c>
      <c r="I67" s="51">
        <f>IF(ISBLANK(INDIRECT("A3")), 0, INDIRECT(INDIRECT("A3")&amp;"!"&amp;'Технический лист'!I300&amp;'Технический лист'!L58))+IF(ISBLANK(INDIRECT("A4")), 0, INDIRECT(INDIRECT("A4")&amp;"!"&amp;'Технический лист'!I300&amp;'Технический лист'!L58))+IF(ISBLANK(INDIRECT("A5")), 0, INDIRECT(INDIRECT("A5")&amp;"!"&amp;'Технический лист'!I300&amp;'Технический лист'!L58))+IF(ISBLANK(INDIRECT("A6")), 0, INDIRECT(INDIRECT("A6")&amp;"!"&amp;'Технический лист'!I300&amp;'Технический лист'!L58))+IF(ISBLANK(INDIRECT("A7")), 0, INDIRECT(INDIRECT("A7")&amp;"!"&amp;'Технический лист'!I300&amp;'Технический лист'!L58))+IF(ISBLANK(INDIRECT("A8")), 0, INDIRECT(INDIRECT("A8")&amp;"!"&amp;'Технический лист'!I300&amp;'Технический лист'!L58))+IF(ISBLANK(INDIRECT("A9")), 0, INDIRECT(INDIRECT("A9")&amp;"!"&amp;'Технический лист'!I300&amp;'Технический лист'!L58))+IF(ISBLANK(INDIRECT("A10")), 0, INDIRECT(INDIRECT("A10")&amp;"!"&amp;'Технический лист'!I300&amp;'Технический лист'!L58))+IF(ISBLANK(INDIRECT("A11")), 0, INDIRECT(INDIRECT("A11")&amp;"!"&amp;'Технический лист'!I300&amp;'Технический лист'!L58))+IF(ISBLANK(INDIRECT("A12")), 0, INDIRECT(INDIRECT("A12")&amp;"!"&amp;'Технический лист'!I300&amp;'Технический лист'!L58))</f>
        <v>0</v>
      </c>
      <c r="J67" s="51">
        <f>IF(ISBLANK(INDIRECT("A3")), 0, INDIRECT(INDIRECT("A3")&amp;"!"&amp;'Технический лист'!J300&amp;'Технический лист'!M58))+IF(ISBLANK(INDIRECT("A4")), 0, INDIRECT(INDIRECT("A4")&amp;"!"&amp;'Технический лист'!J300&amp;'Технический лист'!M58))+IF(ISBLANK(INDIRECT("A5")), 0, INDIRECT(INDIRECT("A5")&amp;"!"&amp;'Технический лист'!J300&amp;'Технический лист'!M58))+IF(ISBLANK(INDIRECT("A6")), 0, INDIRECT(INDIRECT("A6")&amp;"!"&amp;'Технический лист'!J300&amp;'Технический лист'!M58))+IF(ISBLANK(INDIRECT("A7")), 0, INDIRECT(INDIRECT("A7")&amp;"!"&amp;'Технический лист'!J300&amp;'Технический лист'!M58))+IF(ISBLANK(INDIRECT("A8")), 0, INDIRECT(INDIRECT("A8")&amp;"!"&amp;'Технический лист'!J300&amp;'Технический лист'!M58))+IF(ISBLANK(INDIRECT("A9")), 0, INDIRECT(INDIRECT("A9")&amp;"!"&amp;'Технический лист'!J300&amp;'Технический лист'!M58))+IF(ISBLANK(INDIRECT("A10")), 0, INDIRECT(INDIRECT("A10")&amp;"!"&amp;'Технический лист'!J300&amp;'Технический лист'!M58))+IF(ISBLANK(INDIRECT("A11")), 0, INDIRECT(INDIRECT("A11")&amp;"!"&amp;'Технический лист'!J300&amp;'Технический лист'!M58))+IF(ISBLANK(INDIRECT("A12")), 0, INDIRECT(INDIRECT("A12")&amp;"!"&amp;'Технический лист'!J300&amp;'Технический лист'!M58))</f>
        <v>0</v>
      </c>
      <c r="K67" s="51">
        <f>IF(ISBLANK(INDIRECT("A3")), 0, INDIRECT(INDIRECT("A3")&amp;"!"&amp;'Технический лист'!K300&amp;'Технический лист'!N58))+IF(ISBLANK(INDIRECT("A4")), 0, INDIRECT(INDIRECT("A4")&amp;"!"&amp;'Технический лист'!K300&amp;'Технический лист'!N58))+IF(ISBLANK(INDIRECT("A5")), 0, INDIRECT(INDIRECT("A5")&amp;"!"&amp;'Технический лист'!K300&amp;'Технический лист'!N58))+IF(ISBLANK(INDIRECT("A6")), 0, INDIRECT(INDIRECT("A6")&amp;"!"&amp;'Технический лист'!K300&amp;'Технический лист'!N58))+IF(ISBLANK(INDIRECT("A7")), 0, INDIRECT(INDIRECT("A7")&amp;"!"&amp;'Технический лист'!K300&amp;'Технический лист'!N58))+IF(ISBLANK(INDIRECT("A8")), 0, INDIRECT(INDIRECT("A8")&amp;"!"&amp;'Технический лист'!K300&amp;'Технический лист'!N58))+IF(ISBLANK(INDIRECT("A9")), 0, INDIRECT(INDIRECT("A9")&amp;"!"&amp;'Технический лист'!K300&amp;'Технический лист'!N58))+IF(ISBLANK(INDIRECT("A10")), 0, INDIRECT(INDIRECT("A10")&amp;"!"&amp;'Технический лист'!K300&amp;'Технический лист'!N58))+IF(ISBLANK(INDIRECT("A11")), 0, INDIRECT(INDIRECT("A11")&amp;"!"&amp;'Технический лист'!K300&amp;'Технический лист'!N58))+IF(ISBLANK(INDIRECT("A12")), 0, INDIRECT(INDIRECT("A12")&amp;"!"&amp;'Технический лист'!K300&amp;'Технический лист'!N58))</f>
        <v>0</v>
      </c>
      <c r="L67" s="51">
        <f>IF(ISBLANK(INDIRECT("A3")), 0, INDIRECT(INDIRECT("A3")&amp;"!"&amp;'Технический лист'!L300&amp;'Технический лист'!O58))+IF(ISBLANK(INDIRECT("A4")), 0, INDIRECT(INDIRECT("A4")&amp;"!"&amp;'Технический лист'!L300&amp;'Технический лист'!O58))+IF(ISBLANK(INDIRECT("A5")), 0, INDIRECT(INDIRECT("A5")&amp;"!"&amp;'Технический лист'!L300&amp;'Технический лист'!O58))+IF(ISBLANK(INDIRECT("A6")), 0, INDIRECT(INDIRECT("A6")&amp;"!"&amp;'Технический лист'!L300&amp;'Технический лист'!O58))+IF(ISBLANK(INDIRECT("A7")), 0, INDIRECT(INDIRECT("A7")&amp;"!"&amp;'Технический лист'!L300&amp;'Технический лист'!O58))+IF(ISBLANK(INDIRECT("A8")), 0, INDIRECT(INDIRECT("A8")&amp;"!"&amp;'Технический лист'!L300&amp;'Технический лист'!O58))+IF(ISBLANK(INDIRECT("A9")), 0, INDIRECT(INDIRECT("A9")&amp;"!"&amp;'Технический лист'!L300&amp;'Технический лист'!O58))+IF(ISBLANK(INDIRECT("A10")), 0, INDIRECT(INDIRECT("A10")&amp;"!"&amp;'Технический лист'!L300&amp;'Технический лист'!O58))+IF(ISBLANK(INDIRECT("A11")), 0, INDIRECT(INDIRECT("A11")&amp;"!"&amp;'Технический лист'!L300&amp;'Технический лист'!O58))+IF(ISBLANK(INDIRECT("A12")), 0, INDIRECT(INDIRECT("A12")&amp;"!"&amp;'Технический лист'!L300&amp;'Технический лист'!O58))</f>
        <v>0</v>
      </c>
      <c r="M67" s="53">
        <f>IF(ISBLANK(INDIRECT("A3")), 0, INDIRECT(INDIRECT("A3")&amp;"!"&amp;'Технический лист'!M300&amp;'Технический лист'!P58))+IF(ISBLANK(INDIRECT("A4")), 0, INDIRECT(INDIRECT("A4")&amp;"!"&amp;'Технический лист'!M300&amp;'Технический лист'!P58))+IF(ISBLANK(INDIRECT("A5")), 0, INDIRECT(INDIRECT("A5")&amp;"!"&amp;'Технический лист'!M300&amp;'Технический лист'!P58))+IF(ISBLANK(INDIRECT("A6")), 0, INDIRECT(INDIRECT("A6")&amp;"!"&amp;'Технический лист'!M300&amp;'Технический лист'!P58))+IF(ISBLANK(INDIRECT("A7")), 0, INDIRECT(INDIRECT("A7")&amp;"!"&amp;'Технический лист'!M300&amp;'Технический лист'!P58))+IF(ISBLANK(INDIRECT("A8")), 0, INDIRECT(INDIRECT("A8")&amp;"!"&amp;'Технический лист'!M300&amp;'Технический лист'!P58))+IF(ISBLANK(INDIRECT("A9")), 0, INDIRECT(INDIRECT("A9")&amp;"!"&amp;'Технический лист'!M300&amp;'Технический лист'!P58))+IF(ISBLANK(INDIRECT("A10")), 0, INDIRECT(INDIRECT("A10")&amp;"!"&amp;'Технический лист'!M300&amp;'Технический лист'!P58))+IF(ISBLANK(INDIRECT("A11")), 0, INDIRECT(INDIRECT("A11")&amp;"!"&amp;'Технический лист'!M300&amp;'Технический лист'!P58))+IF(ISBLANK(INDIRECT("A12")), 0, INDIRECT(INDIRECT("A12")&amp;"!"&amp;'Технический лист'!M300&amp;'Технический лист'!P58))</f>
        <v>0</v>
      </c>
    </row>
    <row r="68" hidden="1">
      <c r="A68" s="66"/>
      <c r="B68" s="51">
        <f>IF(ISBLANK(INDIRECT("A3")), 0, INDIRECT(INDIRECT("A3")&amp;"!"&amp;'Технический лист'!B301&amp;'Технический лист'!E59))+IF(ISBLANK(INDIRECT("A4")), 0, INDIRECT(INDIRECT("A4")&amp;"!"&amp;'Технический лист'!B301&amp;'Технический лист'!E59))+IF(ISBLANK(INDIRECT("A5")), 0, INDIRECT(INDIRECT("A5")&amp;"!"&amp;'Технический лист'!B301&amp;'Технический лист'!E59))+IF(ISBLANK(INDIRECT("A6")), 0, INDIRECT(INDIRECT("A6")&amp;"!"&amp;'Технический лист'!B301&amp;'Технический лист'!E59))+IF(ISBLANK(INDIRECT("A7")), 0, INDIRECT(INDIRECT("A7")&amp;"!"&amp;'Технический лист'!B301&amp;'Технический лист'!E59))+IF(ISBLANK(INDIRECT("A8")), 0, INDIRECT(INDIRECT("A8")&amp;"!"&amp;'Технический лист'!B301&amp;'Технический лист'!E59))+IF(ISBLANK(INDIRECT("A9")), 0, INDIRECT(INDIRECT("A9")&amp;"!"&amp;'Технический лист'!B301&amp;'Технический лист'!E59))+IF(ISBLANK(INDIRECT("A10")), 0, INDIRECT(INDIRECT("A10")&amp;"!"&amp;'Технический лист'!B301&amp;'Технический лист'!E59))+IF(ISBLANK(INDIRECT("A11")), 0, INDIRECT(INDIRECT("A11")&amp;"!"&amp;'Технический лист'!B301&amp;'Технический лист'!E59))+IF(ISBLANK(INDIRECT("A12")), 0, INDIRECT(INDIRECT("A12")&amp;"!"&amp;'Технический лист'!B301&amp;'Технический лист'!E59))</f>
        <v>0</v>
      </c>
      <c r="C68" s="51">
        <f>IF(ISBLANK(INDIRECT("A3")), 0, INDIRECT(INDIRECT("A3")&amp;"!"&amp;'Технический лист'!C301&amp;'Технический лист'!F59))+IF(ISBLANK(INDIRECT("A4")), 0, INDIRECT(INDIRECT("A4")&amp;"!"&amp;'Технический лист'!C301&amp;'Технический лист'!F59))+IF(ISBLANK(INDIRECT("A5")), 0, INDIRECT(INDIRECT("A5")&amp;"!"&amp;'Технический лист'!C301&amp;'Технический лист'!F59))+IF(ISBLANK(INDIRECT("A6")), 0, INDIRECT(INDIRECT("A6")&amp;"!"&amp;'Технический лист'!C301&amp;'Технический лист'!F59))+IF(ISBLANK(INDIRECT("A7")), 0, INDIRECT(INDIRECT("A7")&amp;"!"&amp;'Технический лист'!C301&amp;'Технический лист'!F59))+IF(ISBLANK(INDIRECT("A8")), 0, INDIRECT(INDIRECT("A8")&amp;"!"&amp;'Технический лист'!C301&amp;'Технический лист'!F59))+IF(ISBLANK(INDIRECT("A9")), 0, INDIRECT(INDIRECT("A9")&amp;"!"&amp;'Технический лист'!C301&amp;'Технический лист'!F59))+IF(ISBLANK(INDIRECT("A10")), 0, INDIRECT(INDIRECT("A10")&amp;"!"&amp;'Технический лист'!C301&amp;'Технический лист'!F59))+IF(ISBLANK(INDIRECT("A11")), 0, INDIRECT(INDIRECT("A11")&amp;"!"&amp;'Технический лист'!C301&amp;'Технический лист'!F59))+IF(ISBLANK(INDIRECT("A12")), 0, INDIRECT(INDIRECT("A12")&amp;"!"&amp;'Технический лист'!C301&amp;'Технический лист'!F59))</f>
        <v>0</v>
      </c>
      <c r="D68" s="51">
        <f>IF(ISBLANK(INDIRECT("A3")), 0, INDIRECT(INDIRECT("A3")&amp;"!"&amp;'Технический лист'!D301&amp;'Технический лист'!G59))+IF(ISBLANK(INDIRECT("A4")), 0, INDIRECT(INDIRECT("A4")&amp;"!"&amp;'Технический лист'!D301&amp;'Технический лист'!G59))+IF(ISBLANK(INDIRECT("A5")), 0, INDIRECT(INDIRECT("A5")&amp;"!"&amp;'Технический лист'!D301&amp;'Технический лист'!G59))+IF(ISBLANK(INDIRECT("A6")), 0, INDIRECT(INDIRECT("A6")&amp;"!"&amp;'Технический лист'!D301&amp;'Технический лист'!G59))+IF(ISBLANK(INDIRECT("A7")), 0, INDIRECT(INDIRECT("A7")&amp;"!"&amp;'Технический лист'!D301&amp;'Технический лист'!G59))+IF(ISBLANK(INDIRECT("A8")), 0, INDIRECT(INDIRECT("A8")&amp;"!"&amp;'Технический лист'!D301&amp;'Технический лист'!G59))+IF(ISBLANK(INDIRECT("A9")), 0, INDIRECT(INDIRECT("A9")&amp;"!"&amp;'Технический лист'!D301&amp;'Технический лист'!G59))+IF(ISBLANK(INDIRECT("A10")), 0, INDIRECT(INDIRECT("A10")&amp;"!"&amp;'Технический лист'!D301&amp;'Технический лист'!G59))+IF(ISBLANK(INDIRECT("A11")), 0, INDIRECT(INDIRECT("A11")&amp;"!"&amp;'Технический лист'!D301&amp;'Технический лист'!G59))+IF(ISBLANK(INDIRECT("A12")), 0, INDIRECT(INDIRECT("A12")&amp;"!"&amp;'Технический лист'!D301&amp;'Технический лист'!G59))</f>
        <v>0</v>
      </c>
      <c r="E68" s="51">
        <f>IF(ISBLANK(INDIRECT("A3")), 0, INDIRECT(INDIRECT("A3")&amp;"!"&amp;'Технический лист'!E301&amp;'Технический лист'!H59))+IF(ISBLANK(INDIRECT("A4")), 0, INDIRECT(INDIRECT("A4")&amp;"!"&amp;'Технический лист'!E301&amp;'Технический лист'!H59))+IF(ISBLANK(INDIRECT("A5")), 0, INDIRECT(INDIRECT("A5")&amp;"!"&amp;'Технический лист'!E301&amp;'Технический лист'!H59))+IF(ISBLANK(INDIRECT("A6")), 0, INDIRECT(INDIRECT("A6")&amp;"!"&amp;'Технический лист'!E301&amp;'Технический лист'!H59))+IF(ISBLANK(INDIRECT("A7")), 0, INDIRECT(INDIRECT("A7")&amp;"!"&amp;'Технический лист'!E301&amp;'Технический лист'!H59))+IF(ISBLANK(INDIRECT("A8")), 0, INDIRECT(INDIRECT("A8")&amp;"!"&amp;'Технический лист'!E301&amp;'Технический лист'!H59))+IF(ISBLANK(INDIRECT("A9")), 0, INDIRECT(INDIRECT("A9")&amp;"!"&amp;'Технический лист'!E301&amp;'Технический лист'!H59))+IF(ISBLANK(INDIRECT("A10")), 0, INDIRECT(INDIRECT("A10")&amp;"!"&amp;'Технический лист'!E301&amp;'Технический лист'!H59))+IF(ISBLANK(INDIRECT("A11")), 0, INDIRECT(INDIRECT("A11")&amp;"!"&amp;'Технический лист'!E301&amp;'Технический лист'!H59))+IF(ISBLANK(INDIRECT("A12")), 0, INDIRECT(INDIRECT("A12")&amp;"!"&amp;'Технический лист'!E301&amp;'Технический лист'!H59))</f>
        <v>0</v>
      </c>
      <c r="F68" s="51">
        <f>IF(ISBLANK(INDIRECT("A3")), 0, INDIRECT(INDIRECT("A3")&amp;"!"&amp;'Технический лист'!F301&amp;'Технический лист'!I59))+IF(ISBLANK(INDIRECT("A4")), 0, INDIRECT(INDIRECT("A4")&amp;"!"&amp;'Технический лист'!F301&amp;'Технический лист'!I59))+IF(ISBLANK(INDIRECT("A5")), 0, INDIRECT(INDIRECT("A5")&amp;"!"&amp;'Технический лист'!F301&amp;'Технический лист'!I59))+IF(ISBLANK(INDIRECT("A6")), 0, INDIRECT(INDIRECT("A6")&amp;"!"&amp;'Технический лист'!F301&amp;'Технический лист'!I59))+IF(ISBLANK(INDIRECT("A7")), 0, INDIRECT(INDIRECT("A7")&amp;"!"&amp;'Технический лист'!F301&amp;'Технический лист'!I59))+IF(ISBLANK(INDIRECT("A8")), 0, INDIRECT(INDIRECT("A8")&amp;"!"&amp;'Технический лист'!F301&amp;'Технический лист'!I59))+IF(ISBLANK(INDIRECT("A9")), 0, INDIRECT(INDIRECT("A9")&amp;"!"&amp;'Технический лист'!F301&amp;'Технический лист'!I59))+IF(ISBLANK(INDIRECT("A10")), 0, INDIRECT(INDIRECT("A10")&amp;"!"&amp;'Технический лист'!F301&amp;'Технический лист'!I59))+IF(ISBLANK(INDIRECT("A11")), 0, INDIRECT(INDIRECT("A11")&amp;"!"&amp;'Технический лист'!F301&amp;'Технический лист'!I59))+IF(ISBLANK(INDIRECT("A12")), 0, INDIRECT(INDIRECT("A12")&amp;"!"&amp;'Технический лист'!F301&amp;'Технический лист'!I59))</f>
        <v>0</v>
      </c>
      <c r="G68" s="51">
        <f>IF(ISBLANK(INDIRECT("A3")), 0, INDIRECT(INDIRECT("A3")&amp;"!"&amp;'Технический лист'!G301&amp;'Технический лист'!J59))+IF(ISBLANK(INDIRECT("A4")), 0, INDIRECT(INDIRECT("A4")&amp;"!"&amp;'Технический лист'!G301&amp;'Технический лист'!J59))+IF(ISBLANK(INDIRECT("A5")), 0, INDIRECT(INDIRECT("A5")&amp;"!"&amp;'Технический лист'!G301&amp;'Технический лист'!J59))+IF(ISBLANK(INDIRECT("A6")), 0, INDIRECT(INDIRECT("A6")&amp;"!"&amp;'Технический лист'!G301&amp;'Технический лист'!J59))+IF(ISBLANK(INDIRECT("A7")), 0, INDIRECT(INDIRECT("A7")&amp;"!"&amp;'Технический лист'!G301&amp;'Технический лист'!J59))+IF(ISBLANK(INDIRECT("A8")), 0, INDIRECT(INDIRECT("A8")&amp;"!"&amp;'Технический лист'!G301&amp;'Технический лист'!J59))+IF(ISBLANK(INDIRECT("A9")), 0, INDIRECT(INDIRECT("A9")&amp;"!"&amp;'Технический лист'!G301&amp;'Технический лист'!J59))+IF(ISBLANK(INDIRECT("A10")), 0, INDIRECT(INDIRECT("A10")&amp;"!"&amp;'Технический лист'!G301&amp;'Технический лист'!J59))+IF(ISBLANK(INDIRECT("A11")), 0, INDIRECT(INDIRECT("A11")&amp;"!"&amp;'Технический лист'!G301&amp;'Технический лист'!J59))+IF(ISBLANK(INDIRECT("A12")), 0, INDIRECT(INDIRECT("A12")&amp;"!"&amp;'Технический лист'!G301&amp;'Технический лист'!J59))</f>
        <v>0</v>
      </c>
      <c r="H68" s="51">
        <f>IF(ISBLANK(INDIRECT("A3")), 0, INDIRECT(INDIRECT("A3")&amp;"!"&amp;'Технический лист'!H301&amp;'Технический лист'!K59))+IF(ISBLANK(INDIRECT("A4")), 0, INDIRECT(INDIRECT("A4")&amp;"!"&amp;'Технический лист'!H301&amp;'Технический лист'!K59))+IF(ISBLANK(INDIRECT("A5")), 0, INDIRECT(INDIRECT("A5")&amp;"!"&amp;'Технический лист'!H301&amp;'Технический лист'!K59))+IF(ISBLANK(INDIRECT("A6")), 0, INDIRECT(INDIRECT("A6")&amp;"!"&amp;'Технический лист'!H301&amp;'Технический лист'!K59))+IF(ISBLANK(INDIRECT("A7")), 0, INDIRECT(INDIRECT("A7")&amp;"!"&amp;'Технический лист'!H301&amp;'Технический лист'!K59))+IF(ISBLANK(INDIRECT("A8")), 0, INDIRECT(INDIRECT("A8")&amp;"!"&amp;'Технический лист'!H301&amp;'Технический лист'!K59))+IF(ISBLANK(INDIRECT("A9")), 0, INDIRECT(INDIRECT("A9")&amp;"!"&amp;'Технический лист'!H301&amp;'Технический лист'!K59))+IF(ISBLANK(INDIRECT("A10")), 0, INDIRECT(INDIRECT("A10")&amp;"!"&amp;'Технический лист'!H301&amp;'Технический лист'!K59))+IF(ISBLANK(INDIRECT("A11")), 0, INDIRECT(INDIRECT("A11")&amp;"!"&amp;'Технический лист'!H301&amp;'Технический лист'!K59))+IF(ISBLANK(INDIRECT("A12")), 0, INDIRECT(INDIRECT("A12")&amp;"!"&amp;'Технический лист'!H301&amp;'Технический лист'!K59))</f>
        <v>0</v>
      </c>
      <c r="I68" s="51">
        <f>IF(ISBLANK(INDIRECT("A3")), 0, INDIRECT(INDIRECT("A3")&amp;"!"&amp;'Технический лист'!I301&amp;'Технический лист'!L59))+IF(ISBLANK(INDIRECT("A4")), 0, INDIRECT(INDIRECT("A4")&amp;"!"&amp;'Технический лист'!I301&amp;'Технический лист'!L59))+IF(ISBLANK(INDIRECT("A5")), 0, INDIRECT(INDIRECT("A5")&amp;"!"&amp;'Технический лист'!I301&amp;'Технический лист'!L59))+IF(ISBLANK(INDIRECT("A6")), 0, INDIRECT(INDIRECT("A6")&amp;"!"&amp;'Технический лист'!I301&amp;'Технический лист'!L59))+IF(ISBLANK(INDIRECT("A7")), 0, INDIRECT(INDIRECT("A7")&amp;"!"&amp;'Технический лист'!I301&amp;'Технический лист'!L59))+IF(ISBLANK(INDIRECT("A8")), 0, INDIRECT(INDIRECT("A8")&amp;"!"&amp;'Технический лист'!I301&amp;'Технический лист'!L59))+IF(ISBLANK(INDIRECT("A9")), 0, INDIRECT(INDIRECT("A9")&amp;"!"&amp;'Технический лист'!I301&amp;'Технический лист'!L59))+IF(ISBLANK(INDIRECT("A10")), 0, INDIRECT(INDIRECT("A10")&amp;"!"&amp;'Технический лист'!I301&amp;'Технический лист'!L59))+IF(ISBLANK(INDIRECT("A11")), 0, INDIRECT(INDIRECT("A11")&amp;"!"&amp;'Технический лист'!I301&amp;'Технический лист'!L59))+IF(ISBLANK(INDIRECT("A12")), 0, INDIRECT(INDIRECT("A12")&amp;"!"&amp;'Технический лист'!I301&amp;'Технический лист'!L59))</f>
        <v>0</v>
      </c>
      <c r="J68" s="51">
        <f>IF(ISBLANK(INDIRECT("A3")), 0, INDIRECT(INDIRECT("A3")&amp;"!"&amp;'Технический лист'!J301&amp;'Технический лист'!M59))+IF(ISBLANK(INDIRECT("A4")), 0, INDIRECT(INDIRECT("A4")&amp;"!"&amp;'Технический лист'!J301&amp;'Технический лист'!M59))+IF(ISBLANK(INDIRECT("A5")), 0, INDIRECT(INDIRECT("A5")&amp;"!"&amp;'Технический лист'!J301&amp;'Технический лист'!M59))+IF(ISBLANK(INDIRECT("A6")), 0, INDIRECT(INDIRECT("A6")&amp;"!"&amp;'Технический лист'!J301&amp;'Технический лист'!M59))+IF(ISBLANK(INDIRECT("A7")), 0, INDIRECT(INDIRECT("A7")&amp;"!"&amp;'Технический лист'!J301&amp;'Технический лист'!M59))+IF(ISBLANK(INDIRECT("A8")), 0, INDIRECT(INDIRECT("A8")&amp;"!"&amp;'Технический лист'!J301&amp;'Технический лист'!M59))+IF(ISBLANK(INDIRECT("A9")), 0, INDIRECT(INDIRECT("A9")&amp;"!"&amp;'Технический лист'!J301&amp;'Технический лист'!M59))+IF(ISBLANK(INDIRECT("A10")), 0, INDIRECT(INDIRECT("A10")&amp;"!"&amp;'Технический лист'!J301&amp;'Технический лист'!M59))+IF(ISBLANK(INDIRECT("A11")), 0, INDIRECT(INDIRECT("A11")&amp;"!"&amp;'Технический лист'!J301&amp;'Технический лист'!M59))+IF(ISBLANK(INDIRECT("A12")), 0, INDIRECT(INDIRECT("A12")&amp;"!"&amp;'Технический лист'!J301&amp;'Технический лист'!M59))</f>
        <v>0</v>
      </c>
      <c r="K68" s="51">
        <f>IF(ISBLANK(INDIRECT("A3")), 0, INDIRECT(INDIRECT("A3")&amp;"!"&amp;'Технический лист'!K301&amp;'Технический лист'!N59))+IF(ISBLANK(INDIRECT("A4")), 0, INDIRECT(INDIRECT("A4")&amp;"!"&amp;'Технический лист'!K301&amp;'Технический лист'!N59))+IF(ISBLANK(INDIRECT("A5")), 0, INDIRECT(INDIRECT("A5")&amp;"!"&amp;'Технический лист'!K301&amp;'Технический лист'!N59))+IF(ISBLANK(INDIRECT("A6")), 0, INDIRECT(INDIRECT("A6")&amp;"!"&amp;'Технический лист'!K301&amp;'Технический лист'!N59))+IF(ISBLANK(INDIRECT("A7")), 0, INDIRECT(INDIRECT("A7")&amp;"!"&amp;'Технический лист'!K301&amp;'Технический лист'!N59))+IF(ISBLANK(INDIRECT("A8")), 0, INDIRECT(INDIRECT("A8")&amp;"!"&amp;'Технический лист'!K301&amp;'Технический лист'!N59))+IF(ISBLANK(INDIRECT("A9")), 0, INDIRECT(INDIRECT("A9")&amp;"!"&amp;'Технический лист'!K301&amp;'Технический лист'!N59))+IF(ISBLANK(INDIRECT("A10")), 0, INDIRECT(INDIRECT("A10")&amp;"!"&amp;'Технический лист'!K301&amp;'Технический лист'!N59))+IF(ISBLANK(INDIRECT("A11")), 0, INDIRECT(INDIRECT("A11")&amp;"!"&amp;'Технический лист'!K301&amp;'Технический лист'!N59))+IF(ISBLANK(INDIRECT("A12")), 0, INDIRECT(INDIRECT("A12")&amp;"!"&amp;'Технический лист'!K301&amp;'Технический лист'!N59))</f>
        <v>0</v>
      </c>
      <c r="L68" s="51">
        <f>IF(ISBLANK(INDIRECT("A3")), 0, INDIRECT(INDIRECT("A3")&amp;"!"&amp;'Технический лист'!L301&amp;'Технический лист'!O59))+IF(ISBLANK(INDIRECT("A4")), 0, INDIRECT(INDIRECT("A4")&amp;"!"&amp;'Технический лист'!L301&amp;'Технический лист'!O59))+IF(ISBLANK(INDIRECT("A5")), 0, INDIRECT(INDIRECT("A5")&amp;"!"&amp;'Технический лист'!L301&amp;'Технический лист'!O59))+IF(ISBLANK(INDIRECT("A6")), 0, INDIRECT(INDIRECT("A6")&amp;"!"&amp;'Технический лист'!L301&amp;'Технический лист'!O59))+IF(ISBLANK(INDIRECT("A7")), 0, INDIRECT(INDIRECT("A7")&amp;"!"&amp;'Технический лист'!L301&amp;'Технический лист'!O59))+IF(ISBLANK(INDIRECT("A8")), 0, INDIRECT(INDIRECT("A8")&amp;"!"&amp;'Технический лист'!L301&amp;'Технический лист'!O59))+IF(ISBLANK(INDIRECT("A9")), 0, INDIRECT(INDIRECT("A9")&amp;"!"&amp;'Технический лист'!L301&amp;'Технический лист'!O59))+IF(ISBLANK(INDIRECT("A10")), 0, INDIRECT(INDIRECT("A10")&amp;"!"&amp;'Технический лист'!L301&amp;'Технический лист'!O59))+IF(ISBLANK(INDIRECT("A11")), 0, INDIRECT(INDIRECT("A11")&amp;"!"&amp;'Технический лист'!L301&amp;'Технический лист'!O59))+IF(ISBLANK(INDIRECT("A12")), 0, INDIRECT(INDIRECT("A12")&amp;"!"&amp;'Технический лист'!L301&amp;'Технический лист'!O59))</f>
        <v>0</v>
      </c>
      <c r="M68" s="53">
        <f>IF(ISBLANK(INDIRECT("A3")), 0, INDIRECT(INDIRECT("A3")&amp;"!"&amp;'Технический лист'!M301&amp;'Технический лист'!P59))+IF(ISBLANK(INDIRECT("A4")), 0, INDIRECT(INDIRECT("A4")&amp;"!"&amp;'Технический лист'!M301&amp;'Технический лист'!P59))+IF(ISBLANK(INDIRECT("A5")), 0, INDIRECT(INDIRECT("A5")&amp;"!"&amp;'Технический лист'!M301&amp;'Технический лист'!P59))+IF(ISBLANK(INDIRECT("A6")), 0, INDIRECT(INDIRECT("A6")&amp;"!"&amp;'Технический лист'!M301&amp;'Технический лист'!P59))+IF(ISBLANK(INDIRECT("A7")), 0, INDIRECT(INDIRECT("A7")&amp;"!"&amp;'Технический лист'!M301&amp;'Технический лист'!P59))+IF(ISBLANK(INDIRECT("A8")), 0, INDIRECT(INDIRECT("A8")&amp;"!"&amp;'Технический лист'!M301&amp;'Технический лист'!P59))+IF(ISBLANK(INDIRECT("A9")), 0, INDIRECT(INDIRECT("A9")&amp;"!"&amp;'Технический лист'!M301&amp;'Технический лист'!P59))+IF(ISBLANK(INDIRECT("A10")), 0, INDIRECT(INDIRECT("A10")&amp;"!"&amp;'Технический лист'!M301&amp;'Технический лист'!P59))+IF(ISBLANK(INDIRECT("A11")), 0, INDIRECT(INDIRECT("A11")&amp;"!"&amp;'Технический лист'!M301&amp;'Технический лист'!P59))+IF(ISBLANK(INDIRECT("A12")), 0, INDIRECT(INDIRECT("A12")&amp;"!"&amp;'Технический лист'!M301&amp;'Технический лист'!P59))</f>
        <v>0</v>
      </c>
    </row>
    <row r="69" hidden="1">
      <c r="A69" s="66"/>
      <c r="B69" s="51">
        <f>IF(ISBLANK(INDIRECT("A3")), 0, INDIRECT(INDIRECT("A3")&amp;"!"&amp;'Технический лист'!B302&amp;'Технический лист'!E60))+IF(ISBLANK(INDIRECT("A4")), 0, INDIRECT(INDIRECT("A4")&amp;"!"&amp;'Технический лист'!B302&amp;'Технический лист'!E60))+IF(ISBLANK(INDIRECT("A5")), 0, INDIRECT(INDIRECT("A5")&amp;"!"&amp;'Технический лист'!B302&amp;'Технический лист'!E60))+IF(ISBLANK(INDIRECT("A6")), 0, INDIRECT(INDIRECT("A6")&amp;"!"&amp;'Технический лист'!B302&amp;'Технический лист'!E60))+IF(ISBLANK(INDIRECT("A7")), 0, INDIRECT(INDIRECT("A7")&amp;"!"&amp;'Технический лист'!B302&amp;'Технический лист'!E60))+IF(ISBLANK(INDIRECT("A8")), 0, INDIRECT(INDIRECT("A8")&amp;"!"&amp;'Технический лист'!B302&amp;'Технический лист'!E60))+IF(ISBLANK(INDIRECT("A9")), 0, INDIRECT(INDIRECT("A9")&amp;"!"&amp;'Технический лист'!B302&amp;'Технический лист'!E60))+IF(ISBLANK(INDIRECT("A10")), 0, INDIRECT(INDIRECT("A10")&amp;"!"&amp;'Технический лист'!B302&amp;'Технический лист'!E60))+IF(ISBLANK(INDIRECT("A11")), 0, INDIRECT(INDIRECT("A11")&amp;"!"&amp;'Технический лист'!B302&amp;'Технический лист'!E60))+IF(ISBLANK(INDIRECT("A12")), 0, INDIRECT(INDIRECT("A12")&amp;"!"&amp;'Технический лист'!B302&amp;'Технический лист'!E60))</f>
        <v>0</v>
      </c>
      <c r="C69" s="51">
        <f>IF(ISBLANK(INDIRECT("A3")), 0, INDIRECT(INDIRECT("A3")&amp;"!"&amp;'Технический лист'!C302&amp;'Технический лист'!F60))+IF(ISBLANK(INDIRECT("A4")), 0, INDIRECT(INDIRECT("A4")&amp;"!"&amp;'Технический лист'!C302&amp;'Технический лист'!F60))+IF(ISBLANK(INDIRECT("A5")), 0, INDIRECT(INDIRECT("A5")&amp;"!"&amp;'Технический лист'!C302&amp;'Технический лист'!F60))+IF(ISBLANK(INDIRECT("A6")), 0, INDIRECT(INDIRECT("A6")&amp;"!"&amp;'Технический лист'!C302&amp;'Технический лист'!F60))+IF(ISBLANK(INDIRECT("A7")), 0, INDIRECT(INDIRECT("A7")&amp;"!"&amp;'Технический лист'!C302&amp;'Технический лист'!F60))+IF(ISBLANK(INDIRECT("A8")), 0, INDIRECT(INDIRECT("A8")&amp;"!"&amp;'Технический лист'!C302&amp;'Технический лист'!F60))+IF(ISBLANK(INDIRECT("A9")), 0, INDIRECT(INDIRECT("A9")&amp;"!"&amp;'Технический лист'!C302&amp;'Технический лист'!F60))+IF(ISBLANK(INDIRECT("A10")), 0, INDIRECT(INDIRECT("A10")&amp;"!"&amp;'Технический лист'!C302&amp;'Технический лист'!F60))+IF(ISBLANK(INDIRECT("A11")), 0, INDIRECT(INDIRECT("A11")&amp;"!"&amp;'Технический лист'!C302&amp;'Технический лист'!F60))+IF(ISBLANK(INDIRECT("A12")), 0, INDIRECT(INDIRECT("A12")&amp;"!"&amp;'Технический лист'!C302&amp;'Технический лист'!F60))</f>
        <v>0</v>
      </c>
      <c r="D69" s="51">
        <f>IF(ISBLANK(INDIRECT("A3")), 0, INDIRECT(INDIRECT("A3")&amp;"!"&amp;'Технический лист'!D302&amp;'Технический лист'!G60))+IF(ISBLANK(INDIRECT("A4")), 0, INDIRECT(INDIRECT("A4")&amp;"!"&amp;'Технический лист'!D302&amp;'Технический лист'!G60))+IF(ISBLANK(INDIRECT("A5")), 0, INDIRECT(INDIRECT("A5")&amp;"!"&amp;'Технический лист'!D302&amp;'Технический лист'!G60))+IF(ISBLANK(INDIRECT("A6")), 0, INDIRECT(INDIRECT("A6")&amp;"!"&amp;'Технический лист'!D302&amp;'Технический лист'!G60))+IF(ISBLANK(INDIRECT("A7")), 0, INDIRECT(INDIRECT("A7")&amp;"!"&amp;'Технический лист'!D302&amp;'Технический лист'!G60))+IF(ISBLANK(INDIRECT("A8")), 0, INDIRECT(INDIRECT("A8")&amp;"!"&amp;'Технический лист'!D302&amp;'Технический лист'!G60))+IF(ISBLANK(INDIRECT("A9")), 0, INDIRECT(INDIRECT("A9")&amp;"!"&amp;'Технический лист'!D302&amp;'Технический лист'!G60))+IF(ISBLANK(INDIRECT("A10")), 0, INDIRECT(INDIRECT("A10")&amp;"!"&amp;'Технический лист'!D302&amp;'Технический лист'!G60))+IF(ISBLANK(INDIRECT("A11")), 0, INDIRECT(INDIRECT("A11")&amp;"!"&amp;'Технический лист'!D302&amp;'Технический лист'!G60))+IF(ISBLANK(INDIRECT("A12")), 0, INDIRECT(INDIRECT("A12")&amp;"!"&amp;'Технический лист'!D302&amp;'Технический лист'!G60))</f>
        <v>0</v>
      </c>
      <c r="E69" s="51">
        <f>IF(ISBLANK(INDIRECT("A3")), 0, INDIRECT(INDIRECT("A3")&amp;"!"&amp;'Технический лист'!E302&amp;'Технический лист'!H60))+IF(ISBLANK(INDIRECT("A4")), 0, INDIRECT(INDIRECT("A4")&amp;"!"&amp;'Технический лист'!E302&amp;'Технический лист'!H60))+IF(ISBLANK(INDIRECT("A5")), 0, INDIRECT(INDIRECT("A5")&amp;"!"&amp;'Технический лист'!E302&amp;'Технический лист'!H60))+IF(ISBLANK(INDIRECT("A6")), 0, INDIRECT(INDIRECT("A6")&amp;"!"&amp;'Технический лист'!E302&amp;'Технический лист'!H60))+IF(ISBLANK(INDIRECT("A7")), 0, INDIRECT(INDIRECT("A7")&amp;"!"&amp;'Технический лист'!E302&amp;'Технический лист'!H60))+IF(ISBLANK(INDIRECT("A8")), 0, INDIRECT(INDIRECT("A8")&amp;"!"&amp;'Технический лист'!E302&amp;'Технический лист'!H60))+IF(ISBLANK(INDIRECT("A9")), 0, INDIRECT(INDIRECT("A9")&amp;"!"&amp;'Технический лист'!E302&amp;'Технический лист'!H60))+IF(ISBLANK(INDIRECT("A10")), 0, INDIRECT(INDIRECT("A10")&amp;"!"&amp;'Технический лист'!E302&amp;'Технический лист'!H60))+IF(ISBLANK(INDIRECT("A11")), 0, INDIRECT(INDIRECT("A11")&amp;"!"&amp;'Технический лист'!E302&amp;'Технический лист'!H60))+IF(ISBLANK(INDIRECT("A12")), 0, INDIRECT(INDIRECT("A12")&amp;"!"&amp;'Технический лист'!E302&amp;'Технический лист'!H60))</f>
        <v>0</v>
      </c>
      <c r="F69" s="51">
        <f>IF(ISBLANK(INDIRECT("A3")), 0, INDIRECT(INDIRECT("A3")&amp;"!"&amp;'Технический лист'!F302&amp;'Технический лист'!I60))+IF(ISBLANK(INDIRECT("A4")), 0, INDIRECT(INDIRECT("A4")&amp;"!"&amp;'Технический лист'!F302&amp;'Технический лист'!I60))+IF(ISBLANK(INDIRECT("A5")), 0, INDIRECT(INDIRECT("A5")&amp;"!"&amp;'Технический лист'!F302&amp;'Технический лист'!I60))+IF(ISBLANK(INDIRECT("A6")), 0, INDIRECT(INDIRECT("A6")&amp;"!"&amp;'Технический лист'!F302&amp;'Технический лист'!I60))+IF(ISBLANK(INDIRECT("A7")), 0, INDIRECT(INDIRECT("A7")&amp;"!"&amp;'Технический лист'!F302&amp;'Технический лист'!I60))+IF(ISBLANK(INDIRECT("A8")), 0, INDIRECT(INDIRECT("A8")&amp;"!"&amp;'Технический лист'!F302&amp;'Технический лист'!I60))+IF(ISBLANK(INDIRECT("A9")), 0, INDIRECT(INDIRECT("A9")&amp;"!"&amp;'Технический лист'!F302&amp;'Технический лист'!I60))+IF(ISBLANK(INDIRECT("A10")), 0, INDIRECT(INDIRECT("A10")&amp;"!"&amp;'Технический лист'!F302&amp;'Технический лист'!I60))+IF(ISBLANK(INDIRECT("A11")), 0, INDIRECT(INDIRECT("A11")&amp;"!"&amp;'Технический лист'!F302&amp;'Технический лист'!I60))+IF(ISBLANK(INDIRECT("A12")), 0, INDIRECT(INDIRECT("A12")&amp;"!"&amp;'Технический лист'!F302&amp;'Технический лист'!I60))</f>
        <v>0</v>
      </c>
      <c r="G69" s="51">
        <f>IF(ISBLANK(INDIRECT("A3")), 0, INDIRECT(INDIRECT("A3")&amp;"!"&amp;'Технический лист'!G302&amp;'Технический лист'!J60))+IF(ISBLANK(INDIRECT("A4")), 0, INDIRECT(INDIRECT("A4")&amp;"!"&amp;'Технический лист'!G302&amp;'Технический лист'!J60))+IF(ISBLANK(INDIRECT("A5")), 0, INDIRECT(INDIRECT("A5")&amp;"!"&amp;'Технический лист'!G302&amp;'Технический лист'!J60))+IF(ISBLANK(INDIRECT("A6")), 0, INDIRECT(INDIRECT("A6")&amp;"!"&amp;'Технический лист'!G302&amp;'Технический лист'!J60))+IF(ISBLANK(INDIRECT("A7")), 0, INDIRECT(INDIRECT("A7")&amp;"!"&amp;'Технический лист'!G302&amp;'Технический лист'!J60))+IF(ISBLANK(INDIRECT("A8")), 0, INDIRECT(INDIRECT("A8")&amp;"!"&amp;'Технический лист'!G302&amp;'Технический лист'!J60))+IF(ISBLANK(INDIRECT("A9")), 0, INDIRECT(INDIRECT("A9")&amp;"!"&amp;'Технический лист'!G302&amp;'Технический лист'!J60))+IF(ISBLANK(INDIRECT("A10")), 0, INDIRECT(INDIRECT("A10")&amp;"!"&amp;'Технический лист'!G302&amp;'Технический лист'!J60))+IF(ISBLANK(INDIRECT("A11")), 0, INDIRECT(INDIRECT("A11")&amp;"!"&amp;'Технический лист'!G302&amp;'Технический лист'!J60))+IF(ISBLANK(INDIRECT("A12")), 0, INDIRECT(INDIRECT("A12")&amp;"!"&amp;'Технический лист'!G302&amp;'Технический лист'!J60))</f>
        <v>0</v>
      </c>
      <c r="H69" s="51">
        <f>IF(ISBLANK(INDIRECT("A3")), 0, INDIRECT(INDIRECT("A3")&amp;"!"&amp;'Технический лист'!H302&amp;'Технический лист'!K60))+IF(ISBLANK(INDIRECT("A4")), 0, INDIRECT(INDIRECT("A4")&amp;"!"&amp;'Технический лист'!H302&amp;'Технический лист'!K60))+IF(ISBLANK(INDIRECT("A5")), 0, INDIRECT(INDIRECT("A5")&amp;"!"&amp;'Технический лист'!H302&amp;'Технический лист'!K60))+IF(ISBLANK(INDIRECT("A6")), 0, INDIRECT(INDIRECT("A6")&amp;"!"&amp;'Технический лист'!H302&amp;'Технический лист'!K60))+IF(ISBLANK(INDIRECT("A7")), 0, INDIRECT(INDIRECT("A7")&amp;"!"&amp;'Технический лист'!H302&amp;'Технический лист'!K60))+IF(ISBLANK(INDIRECT("A8")), 0, INDIRECT(INDIRECT("A8")&amp;"!"&amp;'Технический лист'!H302&amp;'Технический лист'!K60))+IF(ISBLANK(INDIRECT("A9")), 0, INDIRECT(INDIRECT("A9")&amp;"!"&amp;'Технический лист'!H302&amp;'Технический лист'!K60))+IF(ISBLANK(INDIRECT("A10")), 0, INDIRECT(INDIRECT("A10")&amp;"!"&amp;'Технический лист'!H302&amp;'Технический лист'!K60))+IF(ISBLANK(INDIRECT("A11")), 0, INDIRECT(INDIRECT("A11")&amp;"!"&amp;'Технический лист'!H302&amp;'Технический лист'!K60))+IF(ISBLANK(INDIRECT("A12")), 0, INDIRECT(INDIRECT("A12")&amp;"!"&amp;'Технический лист'!H302&amp;'Технический лист'!K60))</f>
        <v>0</v>
      </c>
      <c r="I69" s="51">
        <f>IF(ISBLANK(INDIRECT("A3")), 0, INDIRECT(INDIRECT("A3")&amp;"!"&amp;'Технический лист'!I302&amp;'Технический лист'!L60))+IF(ISBLANK(INDIRECT("A4")), 0, INDIRECT(INDIRECT("A4")&amp;"!"&amp;'Технический лист'!I302&amp;'Технический лист'!L60))+IF(ISBLANK(INDIRECT("A5")), 0, INDIRECT(INDIRECT("A5")&amp;"!"&amp;'Технический лист'!I302&amp;'Технический лист'!L60))+IF(ISBLANK(INDIRECT("A6")), 0, INDIRECT(INDIRECT("A6")&amp;"!"&amp;'Технический лист'!I302&amp;'Технический лист'!L60))+IF(ISBLANK(INDIRECT("A7")), 0, INDIRECT(INDIRECT("A7")&amp;"!"&amp;'Технический лист'!I302&amp;'Технический лист'!L60))+IF(ISBLANK(INDIRECT("A8")), 0, INDIRECT(INDIRECT("A8")&amp;"!"&amp;'Технический лист'!I302&amp;'Технический лист'!L60))+IF(ISBLANK(INDIRECT("A9")), 0, INDIRECT(INDIRECT("A9")&amp;"!"&amp;'Технический лист'!I302&amp;'Технический лист'!L60))+IF(ISBLANK(INDIRECT("A10")), 0, INDIRECT(INDIRECT("A10")&amp;"!"&amp;'Технический лист'!I302&amp;'Технический лист'!L60))+IF(ISBLANK(INDIRECT("A11")), 0, INDIRECT(INDIRECT("A11")&amp;"!"&amp;'Технический лист'!I302&amp;'Технический лист'!L60))+IF(ISBLANK(INDIRECT("A12")), 0, INDIRECT(INDIRECT("A12")&amp;"!"&amp;'Технический лист'!I302&amp;'Технический лист'!L60))</f>
        <v>0</v>
      </c>
      <c r="J69" s="51">
        <f>IF(ISBLANK(INDIRECT("A3")), 0, INDIRECT(INDIRECT("A3")&amp;"!"&amp;'Технический лист'!J302&amp;'Технический лист'!M60))+IF(ISBLANK(INDIRECT("A4")), 0, INDIRECT(INDIRECT("A4")&amp;"!"&amp;'Технический лист'!J302&amp;'Технический лист'!M60))+IF(ISBLANK(INDIRECT("A5")), 0, INDIRECT(INDIRECT("A5")&amp;"!"&amp;'Технический лист'!J302&amp;'Технический лист'!M60))+IF(ISBLANK(INDIRECT("A6")), 0, INDIRECT(INDIRECT("A6")&amp;"!"&amp;'Технический лист'!J302&amp;'Технический лист'!M60))+IF(ISBLANK(INDIRECT("A7")), 0, INDIRECT(INDIRECT("A7")&amp;"!"&amp;'Технический лист'!J302&amp;'Технический лист'!M60))+IF(ISBLANK(INDIRECT("A8")), 0, INDIRECT(INDIRECT("A8")&amp;"!"&amp;'Технический лист'!J302&amp;'Технический лист'!M60))+IF(ISBLANK(INDIRECT("A9")), 0, INDIRECT(INDIRECT("A9")&amp;"!"&amp;'Технический лист'!J302&amp;'Технический лист'!M60))+IF(ISBLANK(INDIRECT("A10")), 0, INDIRECT(INDIRECT("A10")&amp;"!"&amp;'Технический лист'!J302&amp;'Технический лист'!M60))+IF(ISBLANK(INDIRECT("A11")), 0, INDIRECT(INDIRECT("A11")&amp;"!"&amp;'Технический лист'!J302&amp;'Технический лист'!M60))+IF(ISBLANK(INDIRECT("A12")), 0, INDIRECT(INDIRECT("A12")&amp;"!"&amp;'Технический лист'!J302&amp;'Технический лист'!M60))</f>
        <v>0</v>
      </c>
      <c r="K69" s="51">
        <f>IF(ISBLANK(INDIRECT("A3")), 0, INDIRECT(INDIRECT("A3")&amp;"!"&amp;'Технический лист'!K302&amp;'Технический лист'!N60))+IF(ISBLANK(INDIRECT("A4")), 0, INDIRECT(INDIRECT("A4")&amp;"!"&amp;'Технический лист'!K302&amp;'Технический лист'!N60))+IF(ISBLANK(INDIRECT("A5")), 0, INDIRECT(INDIRECT("A5")&amp;"!"&amp;'Технический лист'!K302&amp;'Технический лист'!N60))+IF(ISBLANK(INDIRECT("A6")), 0, INDIRECT(INDIRECT("A6")&amp;"!"&amp;'Технический лист'!K302&amp;'Технический лист'!N60))+IF(ISBLANK(INDIRECT("A7")), 0, INDIRECT(INDIRECT("A7")&amp;"!"&amp;'Технический лист'!K302&amp;'Технический лист'!N60))+IF(ISBLANK(INDIRECT("A8")), 0, INDIRECT(INDIRECT("A8")&amp;"!"&amp;'Технический лист'!K302&amp;'Технический лист'!N60))+IF(ISBLANK(INDIRECT("A9")), 0, INDIRECT(INDIRECT("A9")&amp;"!"&amp;'Технический лист'!K302&amp;'Технический лист'!N60))+IF(ISBLANK(INDIRECT("A10")), 0, INDIRECT(INDIRECT("A10")&amp;"!"&amp;'Технический лист'!K302&amp;'Технический лист'!N60))+IF(ISBLANK(INDIRECT("A11")), 0, INDIRECT(INDIRECT("A11")&amp;"!"&amp;'Технический лист'!K302&amp;'Технический лист'!N60))+IF(ISBLANK(INDIRECT("A12")), 0, INDIRECT(INDIRECT("A12")&amp;"!"&amp;'Технический лист'!K302&amp;'Технический лист'!N60))</f>
        <v>0</v>
      </c>
      <c r="L69" s="51">
        <f>IF(ISBLANK(INDIRECT("A3")), 0, INDIRECT(INDIRECT("A3")&amp;"!"&amp;'Технический лист'!L302&amp;'Технический лист'!O60))+IF(ISBLANK(INDIRECT("A4")), 0, INDIRECT(INDIRECT("A4")&amp;"!"&amp;'Технический лист'!L302&amp;'Технический лист'!O60))+IF(ISBLANK(INDIRECT("A5")), 0, INDIRECT(INDIRECT("A5")&amp;"!"&amp;'Технический лист'!L302&amp;'Технический лист'!O60))+IF(ISBLANK(INDIRECT("A6")), 0, INDIRECT(INDIRECT("A6")&amp;"!"&amp;'Технический лист'!L302&amp;'Технический лист'!O60))+IF(ISBLANK(INDIRECT("A7")), 0, INDIRECT(INDIRECT("A7")&amp;"!"&amp;'Технический лист'!L302&amp;'Технический лист'!O60))+IF(ISBLANK(INDIRECT("A8")), 0, INDIRECT(INDIRECT("A8")&amp;"!"&amp;'Технический лист'!L302&amp;'Технический лист'!O60))+IF(ISBLANK(INDIRECT("A9")), 0, INDIRECT(INDIRECT("A9")&amp;"!"&amp;'Технический лист'!L302&amp;'Технический лист'!O60))+IF(ISBLANK(INDIRECT("A10")), 0, INDIRECT(INDIRECT("A10")&amp;"!"&amp;'Технический лист'!L302&amp;'Технический лист'!O60))+IF(ISBLANK(INDIRECT("A11")), 0, INDIRECT(INDIRECT("A11")&amp;"!"&amp;'Технический лист'!L302&amp;'Технический лист'!O60))+IF(ISBLANK(INDIRECT("A12")), 0, INDIRECT(INDIRECT("A12")&amp;"!"&amp;'Технический лист'!L302&amp;'Технический лист'!O60))</f>
        <v>0</v>
      </c>
      <c r="M69" s="53">
        <f>IF(ISBLANK(INDIRECT("A3")), 0, INDIRECT(INDIRECT("A3")&amp;"!"&amp;'Технический лист'!M302&amp;'Технический лист'!P60))+IF(ISBLANK(INDIRECT("A4")), 0, INDIRECT(INDIRECT("A4")&amp;"!"&amp;'Технический лист'!M302&amp;'Технический лист'!P60))+IF(ISBLANK(INDIRECT("A5")), 0, INDIRECT(INDIRECT("A5")&amp;"!"&amp;'Технический лист'!M302&amp;'Технический лист'!P60))+IF(ISBLANK(INDIRECT("A6")), 0, INDIRECT(INDIRECT("A6")&amp;"!"&amp;'Технический лист'!M302&amp;'Технический лист'!P60))+IF(ISBLANK(INDIRECT("A7")), 0, INDIRECT(INDIRECT("A7")&amp;"!"&amp;'Технический лист'!M302&amp;'Технический лист'!P60))+IF(ISBLANK(INDIRECT("A8")), 0, INDIRECT(INDIRECT("A8")&amp;"!"&amp;'Технический лист'!M302&amp;'Технический лист'!P60))+IF(ISBLANK(INDIRECT("A9")), 0, INDIRECT(INDIRECT("A9")&amp;"!"&amp;'Технический лист'!M302&amp;'Технический лист'!P60))+IF(ISBLANK(INDIRECT("A10")), 0, INDIRECT(INDIRECT("A10")&amp;"!"&amp;'Технический лист'!M302&amp;'Технический лист'!P60))+IF(ISBLANK(INDIRECT("A11")), 0, INDIRECT(INDIRECT("A11")&amp;"!"&amp;'Технический лист'!M302&amp;'Технический лист'!P60))+IF(ISBLANK(INDIRECT("A12")), 0, INDIRECT(INDIRECT("A12")&amp;"!"&amp;'Технический лист'!M302&amp;'Технический лист'!P60))</f>
        <v>0</v>
      </c>
    </row>
    <row r="70" hidden="1">
      <c r="A70" s="66"/>
      <c r="B70" s="51">
        <f>IF(ISBLANK(INDIRECT("A3")), 0, INDIRECT(INDIRECT("A3")&amp;"!"&amp;'Технический лист'!B303&amp;'Технический лист'!E61))+IF(ISBLANK(INDIRECT("A4")), 0, INDIRECT(INDIRECT("A4")&amp;"!"&amp;'Технический лист'!B303&amp;'Технический лист'!E61))+IF(ISBLANK(INDIRECT("A5")), 0, INDIRECT(INDIRECT("A5")&amp;"!"&amp;'Технический лист'!B303&amp;'Технический лист'!E61))+IF(ISBLANK(INDIRECT("A6")), 0, INDIRECT(INDIRECT("A6")&amp;"!"&amp;'Технический лист'!B303&amp;'Технический лист'!E61))+IF(ISBLANK(INDIRECT("A7")), 0, INDIRECT(INDIRECT("A7")&amp;"!"&amp;'Технический лист'!B303&amp;'Технический лист'!E61))+IF(ISBLANK(INDIRECT("A8")), 0, INDIRECT(INDIRECT("A8")&amp;"!"&amp;'Технический лист'!B303&amp;'Технический лист'!E61))+IF(ISBLANK(INDIRECT("A9")), 0, INDIRECT(INDIRECT("A9")&amp;"!"&amp;'Технический лист'!B303&amp;'Технический лист'!E61))+IF(ISBLANK(INDIRECT("A10")), 0, INDIRECT(INDIRECT("A10")&amp;"!"&amp;'Технический лист'!B303&amp;'Технический лист'!E61))+IF(ISBLANK(INDIRECT("A11")), 0, INDIRECT(INDIRECT("A11")&amp;"!"&amp;'Технический лист'!B303&amp;'Технический лист'!E61))+IF(ISBLANK(INDIRECT("A12")), 0, INDIRECT(INDIRECT("A12")&amp;"!"&amp;'Технический лист'!B303&amp;'Технический лист'!E61))</f>
        <v>0</v>
      </c>
      <c r="C70" s="51">
        <f>IF(ISBLANK(INDIRECT("A3")), 0, INDIRECT(INDIRECT("A3")&amp;"!"&amp;'Технический лист'!C303&amp;'Технический лист'!F61))+IF(ISBLANK(INDIRECT("A4")), 0, INDIRECT(INDIRECT("A4")&amp;"!"&amp;'Технический лист'!C303&amp;'Технический лист'!F61))+IF(ISBLANK(INDIRECT("A5")), 0, INDIRECT(INDIRECT("A5")&amp;"!"&amp;'Технический лист'!C303&amp;'Технический лист'!F61))+IF(ISBLANK(INDIRECT("A6")), 0, INDIRECT(INDIRECT("A6")&amp;"!"&amp;'Технический лист'!C303&amp;'Технический лист'!F61))+IF(ISBLANK(INDIRECT("A7")), 0, INDIRECT(INDIRECT("A7")&amp;"!"&amp;'Технический лист'!C303&amp;'Технический лист'!F61))+IF(ISBLANK(INDIRECT("A8")), 0, INDIRECT(INDIRECT("A8")&amp;"!"&amp;'Технический лист'!C303&amp;'Технический лист'!F61))+IF(ISBLANK(INDIRECT("A9")), 0, INDIRECT(INDIRECT("A9")&amp;"!"&amp;'Технический лист'!C303&amp;'Технический лист'!F61))+IF(ISBLANK(INDIRECT("A10")), 0, INDIRECT(INDIRECT("A10")&amp;"!"&amp;'Технический лист'!C303&amp;'Технический лист'!F61))+IF(ISBLANK(INDIRECT("A11")), 0, INDIRECT(INDIRECT("A11")&amp;"!"&amp;'Технический лист'!C303&amp;'Технический лист'!F61))+IF(ISBLANK(INDIRECT("A12")), 0, INDIRECT(INDIRECT("A12")&amp;"!"&amp;'Технический лист'!C303&amp;'Технический лист'!F61))</f>
        <v>0</v>
      </c>
      <c r="D70" s="51">
        <f>IF(ISBLANK(INDIRECT("A3")), 0, INDIRECT(INDIRECT("A3")&amp;"!"&amp;'Технический лист'!D303&amp;'Технический лист'!G61))+IF(ISBLANK(INDIRECT("A4")), 0, INDIRECT(INDIRECT("A4")&amp;"!"&amp;'Технический лист'!D303&amp;'Технический лист'!G61))+IF(ISBLANK(INDIRECT("A5")), 0, INDIRECT(INDIRECT("A5")&amp;"!"&amp;'Технический лист'!D303&amp;'Технический лист'!G61))+IF(ISBLANK(INDIRECT("A6")), 0, INDIRECT(INDIRECT("A6")&amp;"!"&amp;'Технический лист'!D303&amp;'Технический лист'!G61))+IF(ISBLANK(INDIRECT("A7")), 0, INDIRECT(INDIRECT("A7")&amp;"!"&amp;'Технический лист'!D303&amp;'Технический лист'!G61))+IF(ISBLANK(INDIRECT("A8")), 0, INDIRECT(INDIRECT("A8")&amp;"!"&amp;'Технический лист'!D303&amp;'Технический лист'!G61))+IF(ISBLANK(INDIRECT("A9")), 0, INDIRECT(INDIRECT("A9")&amp;"!"&amp;'Технический лист'!D303&amp;'Технический лист'!G61))+IF(ISBLANK(INDIRECT("A10")), 0, INDIRECT(INDIRECT("A10")&amp;"!"&amp;'Технический лист'!D303&amp;'Технический лист'!G61))+IF(ISBLANK(INDIRECT("A11")), 0, INDIRECT(INDIRECT("A11")&amp;"!"&amp;'Технический лист'!D303&amp;'Технический лист'!G61))+IF(ISBLANK(INDIRECT("A12")), 0, INDIRECT(INDIRECT("A12")&amp;"!"&amp;'Технический лист'!D303&amp;'Технический лист'!G61))</f>
        <v>0</v>
      </c>
      <c r="E70" s="51">
        <f>IF(ISBLANK(INDIRECT("A3")), 0, INDIRECT(INDIRECT("A3")&amp;"!"&amp;'Технический лист'!E303&amp;'Технический лист'!H61))+IF(ISBLANK(INDIRECT("A4")), 0, INDIRECT(INDIRECT("A4")&amp;"!"&amp;'Технический лист'!E303&amp;'Технический лист'!H61))+IF(ISBLANK(INDIRECT("A5")), 0, INDIRECT(INDIRECT("A5")&amp;"!"&amp;'Технический лист'!E303&amp;'Технический лист'!H61))+IF(ISBLANK(INDIRECT("A6")), 0, INDIRECT(INDIRECT("A6")&amp;"!"&amp;'Технический лист'!E303&amp;'Технический лист'!H61))+IF(ISBLANK(INDIRECT("A7")), 0, INDIRECT(INDIRECT("A7")&amp;"!"&amp;'Технический лист'!E303&amp;'Технический лист'!H61))+IF(ISBLANK(INDIRECT("A8")), 0, INDIRECT(INDIRECT("A8")&amp;"!"&amp;'Технический лист'!E303&amp;'Технический лист'!H61))+IF(ISBLANK(INDIRECT("A9")), 0, INDIRECT(INDIRECT("A9")&amp;"!"&amp;'Технический лист'!E303&amp;'Технический лист'!H61))+IF(ISBLANK(INDIRECT("A10")), 0, INDIRECT(INDIRECT("A10")&amp;"!"&amp;'Технический лист'!E303&amp;'Технический лист'!H61))+IF(ISBLANK(INDIRECT("A11")), 0, INDIRECT(INDIRECT("A11")&amp;"!"&amp;'Технический лист'!E303&amp;'Технический лист'!H61))+IF(ISBLANK(INDIRECT("A12")), 0, INDIRECT(INDIRECT("A12")&amp;"!"&amp;'Технический лист'!E303&amp;'Технический лист'!H61))</f>
        <v>0</v>
      </c>
      <c r="F70" s="51">
        <f>IF(ISBLANK(INDIRECT("A3")), 0, INDIRECT(INDIRECT("A3")&amp;"!"&amp;'Технический лист'!F303&amp;'Технический лист'!I61))+IF(ISBLANK(INDIRECT("A4")), 0, INDIRECT(INDIRECT("A4")&amp;"!"&amp;'Технический лист'!F303&amp;'Технический лист'!I61))+IF(ISBLANK(INDIRECT("A5")), 0, INDIRECT(INDIRECT("A5")&amp;"!"&amp;'Технический лист'!F303&amp;'Технический лист'!I61))+IF(ISBLANK(INDIRECT("A6")), 0, INDIRECT(INDIRECT("A6")&amp;"!"&amp;'Технический лист'!F303&amp;'Технический лист'!I61))+IF(ISBLANK(INDIRECT("A7")), 0, INDIRECT(INDIRECT("A7")&amp;"!"&amp;'Технический лист'!F303&amp;'Технический лист'!I61))+IF(ISBLANK(INDIRECT("A8")), 0, INDIRECT(INDIRECT("A8")&amp;"!"&amp;'Технический лист'!F303&amp;'Технический лист'!I61))+IF(ISBLANK(INDIRECT("A9")), 0, INDIRECT(INDIRECT("A9")&amp;"!"&amp;'Технический лист'!F303&amp;'Технический лист'!I61))+IF(ISBLANK(INDIRECT("A10")), 0, INDIRECT(INDIRECT("A10")&amp;"!"&amp;'Технический лист'!F303&amp;'Технический лист'!I61))+IF(ISBLANK(INDIRECT("A11")), 0, INDIRECT(INDIRECT("A11")&amp;"!"&amp;'Технический лист'!F303&amp;'Технический лист'!I61))+IF(ISBLANK(INDIRECT("A12")), 0, INDIRECT(INDIRECT("A12")&amp;"!"&amp;'Технический лист'!F303&amp;'Технический лист'!I61))</f>
        <v>0</v>
      </c>
      <c r="G70" s="51">
        <f>IF(ISBLANK(INDIRECT("A3")), 0, INDIRECT(INDIRECT("A3")&amp;"!"&amp;'Технический лист'!G303&amp;'Технический лист'!J61))+IF(ISBLANK(INDIRECT("A4")), 0, INDIRECT(INDIRECT("A4")&amp;"!"&amp;'Технический лист'!G303&amp;'Технический лист'!J61))+IF(ISBLANK(INDIRECT("A5")), 0, INDIRECT(INDIRECT("A5")&amp;"!"&amp;'Технический лист'!G303&amp;'Технический лист'!J61))+IF(ISBLANK(INDIRECT("A6")), 0, INDIRECT(INDIRECT("A6")&amp;"!"&amp;'Технический лист'!G303&amp;'Технический лист'!J61))+IF(ISBLANK(INDIRECT("A7")), 0, INDIRECT(INDIRECT("A7")&amp;"!"&amp;'Технический лист'!G303&amp;'Технический лист'!J61))+IF(ISBLANK(INDIRECT("A8")), 0, INDIRECT(INDIRECT("A8")&amp;"!"&amp;'Технический лист'!G303&amp;'Технический лист'!J61))+IF(ISBLANK(INDIRECT("A9")), 0, INDIRECT(INDIRECT("A9")&amp;"!"&amp;'Технический лист'!G303&amp;'Технический лист'!J61))+IF(ISBLANK(INDIRECT("A10")), 0, INDIRECT(INDIRECT("A10")&amp;"!"&amp;'Технический лист'!G303&amp;'Технический лист'!J61))+IF(ISBLANK(INDIRECT("A11")), 0, INDIRECT(INDIRECT("A11")&amp;"!"&amp;'Технический лист'!G303&amp;'Технический лист'!J61))+IF(ISBLANK(INDIRECT("A12")), 0, INDIRECT(INDIRECT("A12")&amp;"!"&amp;'Технический лист'!G303&amp;'Технический лист'!J61))</f>
        <v>0</v>
      </c>
      <c r="H70" s="51">
        <f>IF(ISBLANK(INDIRECT("A3")), 0, INDIRECT(INDIRECT("A3")&amp;"!"&amp;'Технический лист'!H303&amp;'Технический лист'!K61))+IF(ISBLANK(INDIRECT("A4")), 0, INDIRECT(INDIRECT("A4")&amp;"!"&amp;'Технический лист'!H303&amp;'Технический лист'!K61))+IF(ISBLANK(INDIRECT("A5")), 0, INDIRECT(INDIRECT("A5")&amp;"!"&amp;'Технический лист'!H303&amp;'Технический лист'!K61))+IF(ISBLANK(INDIRECT("A6")), 0, INDIRECT(INDIRECT("A6")&amp;"!"&amp;'Технический лист'!H303&amp;'Технический лист'!K61))+IF(ISBLANK(INDIRECT("A7")), 0, INDIRECT(INDIRECT("A7")&amp;"!"&amp;'Технический лист'!H303&amp;'Технический лист'!K61))+IF(ISBLANK(INDIRECT("A8")), 0, INDIRECT(INDIRECT("A8")&amp;"!"&amp;'Технический лист'!H303&amp;'Технический лист'!K61))+IF(ISBLANK(INDIRECT("A9")), 0, INDIRECT(INDIRECT("A9")&amp;"!"&amp;'Технический лист'!H303&amp;'Технический лист'!K61))+IF(ISBLANK(INDIRECT("A10")), 0, INDIRECT(INDIRECT("A10")&amp;"!"&amp;'Технический лист'!H303&amp;'Технический лист'!K61))+IF(ISBLANK(INDIRECT("A11")), 0, INDIRECT(INDIRECT("A11")&amp;"!"&amp;'Технический лист'!H303&amp;'Технический лист'!K61))+IF(ISBLANK(INDIRECT("A12")), 0, INDIRECT(INDIRECT("A12")&amp;"!"&amp;'Технический лист'!H303&amp;'Технический лист'!K61))</f>
        <v>0</v>
      </c>
      <c r="I70" s="51">
        <f>IF(ISBLANK(INDIRECT("A3")), 0, INDIRECT(INDIRECT("A3")&amp;"!"&amp;'Технический лист'!I303&amp;'Технический лист'!L61))+IF(ISBLANK(INDIRECT("A4")), 0, INDIRECT(INDIRECT("A4")&amp;"!"&amp;'Технический лист'!I303&amp;'Технический лист'!L61))+IF(ISBLANK(INDIRECT("A5")), 0, INDIRECT(INDIRECT("A5")&amp;"!"&amp;'Технический лист'!I303&amp;'Технический лист'!L61))+IF(ISBLANK(INDIRECT("A6")), 0, INDIRECT(INDIRECT("A6")&amp;"!"&amp;'Технический лист'!I303&amp;'Технический лист'!L61))+IF(ISBLANK(INDIRECT("A7")), 0, INDIRECT(INDIRECT("A7")&amp;"!"&amp;'Технический лист'!I303&amp;'Технический лист'!L61))+IF(ISBLANK(INDIRECT("A8")), 0, INDIRECT(INDIRECT("A8")&amp;"!"&amp;'Технический лист'!I303&amp;'Технический лист'!L61))+IF(ISBLANK(INDIRECT("A9")), 0, INDIRECT(INDIRECT("A9")&amp;"!"&amp;'Технический лист'!I303&amp;'Технический лист'!L61))+IF(ISBLANK(INDIRECT("A10")), 0, INDIRECT(INDIRECT("A10")&amp;"!"&amp;'Технический лист'!I303&amp;'Технический лист'!L61))+IF(ISBLANK(INDIRECT("A11")), 0, INDIRECT(INDIRECT("A11")&amp;"!"&amp;'Технический лист'!I303&amp;'Технический лист'!L61))+IF(ISBLANK(INDIRECT("A12")), 0, INDIRECT(INDIRECT("A12")&amp;"!"&amp;'Технический лист'!I303&amp;'Технический лист'!L61))</f>
        <v>0</v>
      </c>
      <c r="J70" s="51">
        <f>IF(ISBLANK(INDIRECT("A3")), 0, INDIRECT(INDIRECT("A3")&amp;"!"&amp;'Технический лист'!J303&amp;'Технический лист'!M61))+IF(ISBLANK(INDIRECT("A4")), 0, INDIRECT(INDIRECT("A4")&amp;"!"&amp;'Технический лист'!J303&amp;'Технический лист'!M61))+IF(ISBLANK(INDIRECT("A5")), 0, INDIRECT(INDIRECT("A5")&amp;"!"&amp;'Технический лист'!J303&amp;'Технический лист'!M61))+IF(ISBLANK(INDIRECT("A6")), 0, INDIRECT(INDIRECT("A6")&amp;"!"&amp;'Технический лист'!J303&amp;'Технический лист'!M61))+IF(ISBLANK(INDIRECT("A7")), 0, INDIRECT(INDIRECT("A7")&amp;"!"&amp;'Технический лист'!J303&amp;'Технический лист'!M61))+IF(ISBLANK(INDIRECT("A8")), 0, INDIRECT(INDIRECT("A8")&amp;"!"&amp;'Технический лист'!J303&amp;'Технический лист'!M61))+IF(ISBLANK(INDIRECT("A9")), 0, INDIRECT(INDIRECT("A9")&amp;"!"&amp;'Технический лист'!J303&amp;'Технический лист'!M61))+IF(ISBLANK(INDIRECT("A10")), 0, INDIRECT(INDIRECT("A10")&amp;"!"&amp;'Технический лист'!J303&amp;'Технический лист'!M61))+IF(ISBLANK(INDIRECT("A11")), 0, INDIRECT(INDIRECT("A11")&amp;"!"&amp;'Технический лист'!J303&amp;'Технический лист'!M61))+IF(ISBLANK(INDIRECT("A12")), 0, INDIRECT(INDIRECT("A12")&amp;"!"&amp;'Технический лист'!J303&amp;'Технический лист'!M61))</f>
        <v>0</v>
      </c>
      <c r="K70" s="51">
        <f>IF(ISBLANK(INDIRECT("A3")), 0, INDIRECT(INDIRECT("A3")&amp;"!"&amp;'Технический лист'!K303&amp;'Технический лист'!N61))+IF(ISBLANK(INDIRECT("A4")), 0, INDIRECT(INDIRECT("A4")&amp;"!"&amp;'Технический лист'!K303&amp;'Технический лист'!N61))+IF(ISBLANK(INDIRECT("A5")), 0, INDIRECT(INDIRECT("A5")&amp;"!"&amp;'Технический лист'!K303&amp;'Технический лист'!N61))+IF(ISBLANK(INDIRECT("A6")), 0, INDIRECT(INDIRECT("A6")&amp;"!"&amp;'Технический лист'!K303&amp;'Технический лист'!N61))+IF(ISBLANK(INDIRECT("A7")), 0, INDIRECT(INDIRECT("A7")&amp;"!"&amp;'Технический лист'!K303&amp;'Технический лист'!N61))+IF(ISBLANK(INDIRECT("A8")), 0, INDIRECT(INDIRECT("A8")&amp;"!"&amp;'Технический лист'!K303&amp;'Технический лист'!N61))+IF(ISBLANK(INDIRECT("A9")), 0, INDIRECT(INDIRECT("A9")&amp;"!"&amp;'Технический лист'!K303&amp;'Технический лист'!N61))+IF(ISBLANK(INDIRECT("A10")), 0, INDIRECT(INDIRECT("A10")&amp;"!"&amp;'Технический лист'!K303&amp;'Технический лист'!N61))+IF(ISBLANK(INDIRECT("A11")), 0, INDIRECT(INDIRECT("A11")&amp;"!"&amp;'Технический лист'!K303&amp;'Технический лист'!N61))+IF(ISBLANK(INDIRECT("A12")), 0, INDIRECT(INDIRECT("A12")&amp;"!"&amp;'Технический лист'!K303&amp;'Технический лист'!N61))</f>
        <v>0</v>
      </c>
      <c r="L70" s="51">
        <f>IF(ISBLANK(INDIRECT("A3")), 0, INDIRECT(INDIRECT("A3")&amp;"!"&amp;'Технический лист'!L303&amp;'Технический лист'!O61))+IF(ISBLANK(INDIRECT("A4")), 0, INDIRECT(INDIRECT("A4")&amp;"!"&amp;'Технический лист'!L303&amp;'Технический лист'!O61))+IF(ISBLANK(INDIRECT("A5")), 0, INDIRECT(INDIRECT("A5")&amp;"!"&amp;'Технический лист'!L303&amp;'Технический лист'!O61))+IF(ISBLANK(INDIRECT("A6")), 0, INDIRECT(INDIRECT("A6")&amp;"!"&amp;'Технический лист'!L303&amp;'Технический лист'!O61))+IF(ISBLANK(INDIRECT("A7")), 0, INDIRECT(INDIRECT("A7")&amp;"!"&amp;'Технический лист'!L303&amp;'Технический лист'!O61))+IF(ISBLANK(INDIRECT("A8")), 0, INDIRECT(INDIRECT("A8")&amp;"!"&amp;'Технический лист'!L303&amp;'Технический лист'!O61))+IF(ISBLANK(INDIRECT("A9")), 0, INDIRECT(INDIRECT("A9")&amp;"!"&amp;'Технический лист'!L303&amp;'Технический лист'!O61))+IF(ISBLANK(INDIRECT("A10")), 0, INDIRECT(INDIRECT("A10")&amp;"!"&amp;'Технический лист'!L303&amp;'Технический лист'!O61))+IF(ISBLANK(INDIRECT("A11")), 0, INDIRECT(INDIRECT("A11")&amp;"!"&amp;'Технический лист'!L303&amp;'Технический лист'!O61))+IF(ISBLANK(INDIRECT("A12")), 0, INDIRECT(INDIRECT("A12")&amp;"!"&amp;'Технический лист'!L303&amp;'Технический лист'!O61))</f>
        <v>0</v>
      </c>
      <c r="M70" s="53">
        <f>IF(ISBLANK(INDIRECT("A3")), 0, INDIRECT(INDIRECT("A3")&amp;"!"&amp;'Технический лист'!M303&amp;'Технический лист'!P61))+IF(ISBLANK(INDIRECT("A4")), 0, INDIRECT(INDIRECT("A4")&amp;"!"&amp;'Технический лист'!M303&amp;'Технический лист'!P61))+IF(ISBLANK(INDIRECT("A5")), 0, INDIRECT(INDIRECT("A5")&amp;"!"&amp;'Технический лист'!M303&amp;'Технический лист'!P61))+IF(ISBLANK(INDIRECT("A6")), 0, INDIRECT(INDIRECT("A6")&amp;"!"&amp;'Технический лист'!M303&amp;'Технический лист'!P61))+IF(ISBLANK(INDIRECT("A7")), 0, INDIRECT(INDIRECT("A7")&amp;"!"&amp;'Технический лист'!M303&amp;'Технический лист'!P61))+IF(ISBLANK(INDIRECT("A8")), 0, INDIRECT(INDIRECT("A8")&amp;"!"&amp;'Технический лист'!M303&amp;'Технический лист'!P61))+IF(ISBLANK(INDIRECT("A9")), 0, INDIRECT(INDIRECT("A9")&amp;"!"&amp;'Технический лист'!M303&amp;'Технический лист'!P61))+IF(ISBLANK(INDIRECT("A10")), 0, INDIRECT(INDIRECT("A10")&amp;"!"&amp;'Технический лист'!M303&amp;'Технический лист'!P61))+IF(ISBLANK(INDIRECT("A11")), 0, INDIRECT(INDIRECT("A11")&amp;"!"&amp;'Технический лист'!M303&amp;'Технический лист'!P61))+IF(ISBLANK(INDIRECT("A12")), 0, INDIRECT(INDIRECT("A12")&amp;"!"&amp;'Технический лист'!M303&amp;'Технический лист'!P61))</f>
        <v>0</v>
      </c>
    </row>
    <row r="71" hidden="1">
      <c r="A71" s="66"/>
      <c r="B71" s="51">
        <f>IF(ISBLANK(INDIRECT("A3")), 0, INDIRECT(INDIRECT("A3")&amp;"!"&amp;'Технический лист'!B304&amp;'Технический лист'!E62))+IF(ISBLANK(INDIRECT("A4")), 0, INDIRECT(INDIRECT("A4")&amp;"!"&amp;'Технический лист'!B304&amp;'Технический лист'!E62))+IF(ISBLANK(INDIRECT("A5")), 0, INDIRECT(INDIRECT("A5")&amp;"!"&amp;'Технический лист'!B304&amp;'Технический лист'!E62))+IF(ISBLANK(INDIRECT("A6")), 0, INDIRECT(INDIRECT("A6")&amp;"!"&amp;'Технический лист'!B304&amp;'Технический лист'!E62))+IF(ISBLANK(INDIRECT("A7")), 0, INDIRECT(INDIRECT("A7")&amp;"!"&amp;'Технический лист'!B304&amp;'Технический лист'!E62))+IF(ISBLANK(INDIRECT("A8")), 0, INDIRECT(INDIRECT("A8")&amp;"!"&amp;'Технический лист'!B304&amp;'Технический лист'!E62))+IF(ISBLANK(INDIRECT("A9")), 0, INDIRECT(INDIRECT("A9")&amp;"!"&amp;'Технический лист'!B304&amp;'Технический лист'!E62))+IF(ISBLANK(INDIRECT("A10")), 0, INDIRECT(INDIRECT("A10")&amp;"!"&amp;'Технический лист'!B304&amp;'Технический лист'!E62))+IF(ISBLANK(INDIRECT("A11")), 0, INDIRECT(INDIRECT("A11")&amp;"!"&amp;'Технический лист'!B304&amp;'Технический лист'!E62))+IF(ISBLANK(INDIRECT("A12")), 0, INDIRECT(INDIRECT("A12")&amp;"!"&amp;'Технический лист'!B304&amp;'Технический лист'!E62))</f>
        <v>0</v>
      </c>
      <c r="C71" s="51">
        <f>IF(ISBLANK(INDIRECT("A3")), 0, INDIRECT(INDIRECT("A3")&amp;"!"&amp;'Технический лист'!C304&amp;'Технический лист'!F62))+IF(ISBLANK(INDIRECT("A4")), 0, INDIRECT(INDIRECT("A4")&amp;"!"&amp;'Технический лист'!C304&amp;'Технический лист'!F62))+IF(ISBLANK(INDIRECT("A5")), 0, INDIRECT(INDIRECT("A5")&amp;"!"&amp;'Технический лист'!C304&amp;'Технический лист'!F62))+IF(ISBLANK(INDIRECT("A6")), 0, INDIRECT(INDIRECT("A6")&amp;"!"&amp;'Технический лист'!C304&amp;'Технический лист'!F62))+IF(ISBLANK(INDIRECT("A7")), 0, INDIRECT(INDIRECT("A7")&amp;"!"&amp;'Технический лист'!C304&amp;'Технический лист'!F62))+IF(ISBLANK(INDIRECT("A8")), 0, INDIRECT(INDIRECT("A8")&amp;"!"&amp;'Технический лист'!C304&amp;'Технический лист'!F62))+IF(ISBLANK(INDIRECT("A9")), 0, INDIRECT(INDIRECT("A9")&amp;"!"&amp;'Технический лист'!C304&amp;'Технический лист'!F62))+IF(ISBLANK(INDIRECT("A10")), 0, INDIRECT(INDIRECT("A10")&amp;"!"&amp;'Технический лист'!C304&amp;'Технический лист'!F62))+IF(ISBLANK(INDIRECT("A11")), 0, INDIRECT(INDIRECT("A11")&amp;"!"&amp;'Технический лист'!C304&amp;'Технический лист'!F62))+IF(ISBLANK(INDIRECT("A12")), 0, INDIRECT(INDIRECT("A12")&amp;"!"&amp;'Технический лист'!C304&amp;'Технический лист'!F62))</f>
        <v>0</v>
      </c>
      <c r="D71" s="51">
        <f>IF(ISBLANK(INDIRECT("A3")), 0, INDIRECT(INDIRECT("A3")&amp;"!"&amp;'Технический лист'!D304&amp;'Технический лист'!G62))+IF(ISBLANK(INDIRECT("A4")), 0, INDIRECT(INDIRECT("A4")&amp;"!"&amp;'Технический лист'!D304&amp;'Технический лист'!G62))+IF(ISBLANK(INDIRECT("A5")), 0, INDIRECT(INDIRECT("A5")&amp;"!"&amp;'Технический лист'!D304&amp;'Технический лист'!G62))+IF(ISBLANK(INDIRECT("A6")), 0, INDIRECT(INDIRECT("A6")&amp;"!"&amp;'Технический лист'!D304&amp;'Технический лист'!G62))+IF(ISBLANK(INDIRECT("A7")), 0, INDIRECT(INDIRECT("A7")&amp;"!"&amp;'Технический лист'!D304&amp;'Технический лист'!G62))+IF(ISBLANK(INDIRECT("A8")), 0, INDIRECT(INDIRECT("A8")&amp;"!"&amp;'Технический лист'!D304&amp;'Технический лист'!G62))+IF(ISBLANK(INDIRECT("A9")), 0, INDIRECT(INDIRECT("A9")&amp;"!"&amp;'Технический лист'!D304&amp;'Технический лист'!G62))+IF(ISBLANK(INDIRECT("A10")), 0, INDIRECT(INDIRECT("A10")&amp;"!"&amp;'Технический лист'!D304&amp;'Технический лист'!G62))+IF(ISBLANK(INDIRECT("A11")), 0, INDIRECT(INDIRECT("A11")&amp;"!"&amp;'Технический лист'!D304&amp;'Технический лист'!G62))+IF(ISBLANK(INDIRECT("A12")), 0, INDIRECT(INDIRECT("A12")&amp;"!"&amp;'Технический лист'!D304&amp;'Технический лист'!G62))</f>
        <v>0</v>
      </c>
      <c r="E71" s="51">
        <f>IF(ISBLANK(INDIRECT("A3")), 0, INDIRECT(INDIRECT("A3")&amp;"!"&amp;'Технический лист'!E304&amp;'Технический лист'!H62))+IF(ISBLANK(INDIRECT("A4")), 0, INDIRECT(INDIRECT("A4")&amp;"!"&amp;'Технический лист'!E304&amp;'Технический лист'!H62))+IF(ISBLANK(INDIRECT("A5")), 0, INDIRECT(INDIRECT("A5")&amp;"!"&amp;'Технический лист'!E304&amp;'Технический лист'!H62))+IF(ISBLANK(INDIRECT("A6")), 0, INDIRECT(INDIRECT("A6")&amp;"!"&amp;'Технический лист'!E304&amp;'Технический лист'!H62))+IF(ISBLANK(INDIRECT("A7")), 0, INDIRECT(INDIRECT("A7")&amp;"!"&amp;'Технический лист'!E304&amp;'Технический лист'!H62))+IF(ISBLANK(INDIRECT("A8")), 0, INDIRECT(INDIRECT("A8")&amp;"!"&amp;'Технический лист'!E304&amp;'Технический лист'!H62))+IF(ISBLANK(INDIRECT("A9")), 0, INDIRECT(INDIRECT("A9")&amp;"!"&amp;'Технический лист'!E304&amp;'Технический лист'!H62))+IF(ISBLANK(INDIRECT("A10")), 0, INDIRECT(INDIRECT("A10")&amp;"!"&amp;'Технический лист'!E304&amp;'Технический лист'!H62))+IF(ISBLANK(INDIRECT("A11")), 0, INDIRECT(INDIRECT("A11")&amp;"!"&amp;'Технический лист'!E304&amp;'Технический лист'!H62))+IF(ISBLANK(INDIRECT("A12")), 0, INDIRECT(INDIRECT("A12")&amp;"!"&amp;'Технический лист'!E304&amp;'Технический лист'!H62))</f>
        <v>0</v>
      </c>
      <c r="F71" s="51">
        <f>IF(ISBLANK(INDIRECT("A3")), 0, INDIRECT(INDIRECT("A3")&amp;"!"&amp;'Технический лист'!F304&amp;'Технический лист'!I62))+IF(ISBLANK(INDIRECT("A4")), 0, INDIRECT(INDIRECT("A4")&amp;"!"&amp;'Технический лист'!F304&amp;'Технический лист'!I62))+IF(ISBLANK(INDIRECT("A5")), 0, INDIRECT(INDIRECT("A5")&amp;"!"&amp;'Технический лист'!F304&amp;'Технический лист'!I62))+IF(ISBLANK(INDIRECT("A6")), 0, INDIRECT(INDIRECT("A6")&amp;"!"&amp;'Технический лист'!F304&amp;'Технический лист'!I62))+IF(ISBLANK(INDIRECT("A7")), 0, INDIRECT(INDIRECT("A7")&amp;"!"&amp;'Технический лист'!F304&amp;'Технический лист'!I62))+IF(ISBLANK(INDIRECT("A8")), 0, INDIRECT(INDIRECT("A8")&amp;"!"&amp;'Технический лист'!F304&amp;'Технический лист'!I62))+IF(ISBLANK(INDIRECT("A9")), 0, INDIRECT(INDIRECT("A9")&amp;"!"&amp;'Технический лист'!F304&amp;'Технический лист'!I62))+IF(ISBLANK(INDIRECT("A10")), 0, INDIRECT(INDIRECT("A10")&amp;"!"&amp;'Технический лист'!F304&amp;'Технический лист'!I62))+IF(ISBLANK(INDIRECT("A11")), 0, INDIRECT(INDIRECT("A11")&amp;"!"&amp;'Технический лист'!F304&amp;'Технический лист'!I62))+IF(ISBLANK(INDIRECT("A12")), 0, INDIRECT(INDIRECT("A12")&amp;"!"&amp;'Технический лист'!F304&amp;'Технический лист'!I62))</f>
        <v>0</v>
      </c>
      <c r="G71" s="51">
        <f>IF(ISBLANK(INDIRECT("A3")), 0, INDIRECT(INDIRECT("A3")&amp;"!"&amp;'Технический лист'!G304&amp;'Технический лист'!J62))+IF(ISBLANK(INDIRECT("A4")), 0, INDIRECT(INDIRECT("A4")&amp;"!"&amp;'Технический лист'!G304&amp;'Технический лист'!J62))+IF(ISBLANK(INDIRECT("A5")), 0, INDIRECT(INDIRECT("A5")&amp;"!"&amp;'Технический лист'!G304&amp;'Технический лист'!J62))+IF(ISBLANK(INDIRECT("A6")), 0, INDIRECT(INDIRECT("A6")&amp;"!"&amp;'Технический лист'!G304&amp;'Технический лист'!J62))+IF(ISBLANK(INDIRECT("A7")), 0, INDIRECT(INDIRECT("A7")&amp;"!"&amp;'Технический лист'!G304&amp;'Технический лист'!J62))+IF(ISBLANK(INDIRECT("A8")), 0, INDIRECT(INDIRECT("A8")&amp;"!"&amp;'Технический лист'!G304&amp;'Технический лист'!J62))+IF(ISBLANK(INDIRECT("A9")), 0, INDIRECT(INDIRECT("A9")&amp;"!"&amp;'Технический лист'!G304&amp;'Технический лист'!J62))+IF(ISBLANK(INDIRECT("A10")), 0, INDIRECT(INDIRECT("A10")&amp;"!"&amp;'Технический лист'!G304&amp;'Технический лист'!J62))+IF(ISBLANK(INDIRECT("A11")), 0, INDIRECT(INDIRECT("A11")&amp;"!"&amp;'Технический лист'!G304&amp;'Технический лист'!J62))+IF(ISBLANK(INDIRECT("A12")), 0, INDIRECT(INDIRECT("A12")&amp;"!"&amp;'Технический лист'!G304&amp;'Технический лист'!J62))</f>
        <v>0</v>
      </c>
      <c r="H71" s="51">
        <f>IF(ISBLANK(INDIRECT("A3")), 0, INDIRECT(INDIRECT("A3")&amp;"!"&amp;'Технический лист'!H304&amp;'Технический лист'!K62))+IF(ISBLANK(INDIRECT("A4")), 0, INDIRECT(INDIRECT("A4")&amp;"!"&amp;'Технический лист'!H304&amp;'Технический лист'!K62))+IF(ISBLANK(INDIRECT("A5")), 0, INDIRECT(INDIRECT("A5")&amp;"!"&amp;'Технический лист'!H304&amp;'Технический лист'!K62))+IF(ISBLANK(INDIRECT("A6")), 0, INDIRECT(INDIRECT("A6")&amp;"!"&amp;'Технический лист'!H304&amp;'Технический лист'!K62))+IF(ISBLANK(INDIRECT("A7")), 0, INDIRECT(INDIRECT("A7")&amp;"!"&amp;'Технический лист'!H304&amp;'Технический лист'!K62))+IF(ISBLANK(INDIRECT("A8")), 0, INDIRECT(INDIRECT("A8")&amp;"!"&amp;'Технический лист'!H304&amp;'Технический лист'!K62))+IF(ISBLANK(INDIRECT("A9")), 0, INDIRECT(INDIRECT("A9")&amp;"!"&amp;'Технический лист'!H304&amp;'Технический лист'!K62))+IF(ISBLANK(INDIRECT("A10")), 0, INDIRECT(INDIRECT("A10")&amp;"!"&amp;'Технический лист'!H304&amp;'Технический лист'!K62))+IF(ISBLANK(INDIRECT("A11")), 0, INDIRECT(INDIRECT("A11")&amp;"!"&amp;'Технический лист'!H304&amp;'Технический лист'!K62))+IF(ISBLANK(INDIRECT("A12")), 0, INDIRECT(INDIRECT("A12")&amp;"!"&amp;'Технический лист'!H304&amp;'Технический лист'!K62))</f>
        <v>0</v>
      </c>
      <c r="I71" s="51">
        <f>IF(ISBLANK(INDIRECT("A3")), 0, INDIRECT(INDIRECT("A3")&amp;"!"&amp;'Технический лист'!I304&amp;'Технический лист'!L62))+IF(ISBLANK(INDIRECT("A4")), 0, INDIRECT(INDIRECT("A4")&amp;"!"&amp;'Технический лист'!I304&amp;'Технический лист'!L62))+IF(ISBLANK(INDIRECT("A5")), 0, INDIRECT(INDIRECT("A5")&amp;"!"&amp;'Технический лист'!I304&amp;'Технический лист'!L62))+IF(ISBLANK(INDIRECT("A6")), 0, INDIRECT(INDIRECT("A6")&amp;"!"&amp;'Технический лист'!I304&amp;'Технический лист'!L62))+IF(ISBLANK(INDIRECT("A7")), 0, INDIRECT(INDIRECT("A7")&amp;"!"&amp;'Технический лист'!I304&amp;'Технический лист'!L62))+IF(ISBLANK(INDIRECT("A8")), 0, INDIRECT(INDIRECT("A8")&amp;"!"&amp;'Технический лист'!I304&amp;'Технический лист'!L62))+IF(ISBLANK(INDIRECT("A9")), 0, INDIRECT(INDIRECT("A9")&amp;"!"&amp;'Технический лист'!I304&amp;'Технический лист'!L62))+IF(ISBLANK(INDIRECT("A10")), 0, INDIRECT(INDIRECT("A10")&amp;"!"&amp;'Технический лист'!I304&amp;'Технический лист'!L62))+IF(ISBLANK(INDIRECT("A11")), 0, INDIRECT(INDIRECT("A11")&amp;"!"&amp;'Технический лист'!I304&amp;'Технический лист'!L62))+IF(ISBLANK(INDIRECT("A12")), 0, INDIRECT(INDIRECT("A12")&amp;"!"&amp;'Технический лист'!I304&amp;'Технический лист'!L62))</f>
        <v>0</v>
      </c>
      <c r="J71" s="51">
        <f>IF(ISBLANK(INDIRECT("A3")), 0, INDIRECT(INDIRECT("A3")&amp;"!"&amp;'Технический лист'!J304&amp;'Технический лист'!M62))+IF(ISBLANK(INDIRECT("A4")), 0, INDIRECT(INDIRECT("A4")&amp;"!"&amp;'Технический лист'!J304&amp;'Технический лист'!M62))+IF(ISBLANK(INDIRECT("A5")), 0, INDIRECT(INDIRECT("A5")&amp;"!"&amp;'Технический лист'!J304&amp;'Технический лист'!M62))+IF(ISBLANK(INDIRECT("A6")), 0, INDIRECT(INDIRECT("A6")&amp;"!"&amp;'Технический лист'!J304&amp;'Технический лист'!M62))+IF(ISBLANK(INDIRECT("A7")), 0, INDIRECT(INDIRECT("A7")&amp;"!"&amp;'Технический лист'!J304&amp;'Технический лист'!M62))+IF(ISBLANK(INDIRECT("A8")), 0, INDIRECT(INDIRECT("A8")&amp;"!"&amp;'Технический лист'!J304&amp;'Технический лист'!M62))+IF(ISBLANK(INDIRECT("A9")), 0, INDIRECT(INDIRECT("A9")&amp;"!"&amp;'Технический лист'!J304&amp;'Технический лист'!M62))+IF(ISBLANK(INDIRECT("A10")), 0, INDIRECT(INDIRECT("A10")&amp;"!"&amp;'Технический лист'!J304&amp;'Технический лист'!M62))+IF(ISBLANK(INDIRECT("A11")), 0, INDIRECT(INDIRECT("A11")&amp;"!"&amp;'Технический лист'!J304&amp;'Технический лист'!M62))+IF(ISBLANK(INDIRECT("A12")), 0, INDIRECT(INDIRECT("A12")&amp;"!"&amp;'Технический лист'!J304&amp;'Технический лист'!M62))</f>
        <v>0</v>
      </c>
      <c r="K71" s="51">
        <f>IF(ISBLANK(INDIRECT("A3")), 0, INDIRECT(INDIRECT("A3")&amp;"!"&amp;'Технический лист'!K304&amp;'Технический лист'!N62))+IF(ISBLANK(INDIRECT("A4")), 0, INDIRECT(INDIRECT("A4")&amp;"!"&amp;'Технический лист'!K304&amp;'Технический лист'!N62))+IF(ISBLANK(INDIRECT("A5")), 0, INDIRECT(INDIRECT("A5")&amp;"!"&amp;'Технический лист'!K304&amp;'Технический лист'!N62))+IF(ISBLANK(INDIRECT("A6")), 0, INDIRECT(INDIRECT("A6")&amp;"!"&amp;'Технический лист'!K304&amp;'Технический лист'!N62))+IF(ISBLANK(INDIRECT("A7")), 0, INDIRECT(INDIRECT("A7")&amp;"!"&amp;'Технический лист'!K304&amp;'Технический лист'!N62))+IF(ISBLANK(INDIRECT("A8")), 0, INDIRECT(INDIRECT("A8")&amp;"!"&amp;'Технический лист'!K304&amp;'Технический лист'!N62))+IF(ISBLANK(INDIRECT("A9")), 0, INDIRECT(INDIRECT("A9")&amp;"!"&amp;'Технический лист'!K304&amp;'Технический лист'!N62))+IF(ISBLANK(INDIRECT("A10")), 0, INDIRECT(INDIRECT("A10")&amp;"!"&amp;'Технический лист'!K304&amp;'Технический лист'!N62))+IF(ISBLANK(INDIRECT("A11")), 0, INDIRECT(INDIRECT("A11")&amp;"!"&amp;'Технический лист'!K304&amp;'Технический лист'!N62))+IF(ISBLANK(INDIRECT("A12")), 0, INDIRECT(INDIRECT("A12")&amp;"!"&amp;'Технический лист'!K304&amp;'Технический лист'!N62))</f>
        <v>0</v>
      </c>
      <c r="L71" s="51">
        <f>IF(ISBLANK(INDIRECT("A3")), 0, INDIRECT(INDIRECT("A3")&amp;"!"&amp;'Технический лист'!L304&amp;'Технический лист'!O62))+IF(ISBLANK(INDIRECT("A4")), 0, INDIRECT(INDIRECT("A4")&amp;"!"&amp;'Технический лист'!L304&amp;'Технический лист'!O62))+IF(ISBLANK(INDIRECT("A5")), 0, INDIRECT(INDIRECT("A5")&amp;"!"&amp;'Технический лист'!L304&amp;'Технический лист'!O62))+IF(ISBLANK(INDIRECT("A6")), 0, INDIRECT(INDIRECT("A6")&amp;"!"&amp;'Технический лист'!L304&amp;'Технический лист'!O62))+IF(ISBLANK(INDIRECT("A7")), 0, INDIRECT(INDIRECT("A7")&amp;"!"&amp;'Технический лист'!L304&amp;'Технический лист'!O62))+IF(ISBLANK(INDIRECT("A8")), 0, INDIRECT(INDIRECT("A8")&amp;"!"&amp;'Технический лист'!L304&amp;'Технический лист'!O62))+IF(ISBLANK(INDIRECT("A9")), 0, INDIRECT(INDIRECT("A9")&amp;"!"&amp;'Технический лист'!L304&amp;'Технический лист'!O62))+IF(ISBLANK(INDIRECT("A10")), 0, INDIRECT(INDIRECT("A10")&amp;"!"&amp;'Технический лист'!L304&amp;'Технический лист'!O62))+IF(ISBLANK(INDIRECT("A11")), 0, INDIRECT(INDIRECT("A11")&amp;"!"&amp;'Технический лист'!L304&amp;'Технический лист'!O62))+IF(ISBLANK(INDIRECT("A12")), 0, INDIRECT(INDIRECT("A12")&amp;"!"&amp;'Технический лист'!L304&amp;'Технический лист'!O62))</f>
        <v>0</v>
      </c>
      <c r="M71" s="53">
        <f>IF(ISBLANK(INDIRECT("A3")), 0, INDIRECT(INDIRECT("A3")&amp;"!"&amp;'Технический лист'!M304&amp;'Технический лист'!P62))+IF(ISBLANK(INDIRECT("A4")), 0, INDIRECT(INDIRECT("A4")&amp;"!"&amp;'Технический лист'!M304&amp;'Технический лист'!P62))+IF(ISBLANK(INDIRECT("A5")), 0, INDIRECT(INDIRECT("A5")&amp;"!"&amp;'Технический лист'!M304&amp;'Технический лист'!P62))+IF(ISBLANK(INDIRECT("A6")), 0, INDIRECT(INDIRECT("A6")&amp;"!"&amp;'Технический лист'!M304&amp;'Технический лист'!P62))+IF(ISBLANK(INDIRECT("A7")), 0, INDIRECT(INDIRECT("A7")&amp;"!"&amp;'Технический лист'!M304&amp;'Технический лист'!P62))+IF(ISBLANK(INDIRECT("A8")), 0, INDIRECT(INDIRECT("A8")&amp;"!"&amp;'Технический лист'!M304&amp;'Технический лист'!P62))+IF(ISBLANK(INDIRECT("A9")), 0, INDIRECT(INDIRECT("A9")&amp;"!"&amp;'Технический лист'!M304&amp;'Технический лист'!P62))+IF(ISBLANK(INDIRECT("A10")), 0, INDIRECT(INDIRECT("A10")&amp;"!"&amp;'Технический лист'!M304&amp;'Технический лист'!P62))+IF(ISBLANK(INDIRECT("A11")), 0, INDIRECT(INDIRECT("A11")&amp;"!"&amp;'Технический лист'!M304&amp;'Технический лист'!P62))+IF(ISBLANK(INDIRECT("A12")), 0, INDIRECT(INDIRECT("A12")&amp;"!"&amp;'Технический лист'!M304&amp;'Технический лист'!P62))</f>
        <v>0</v>
      </c>
    </row>
    <row r="72" hidden="1">
      <c r="A72" s="66"/>
      <c r="B72" s="51">
        <f>IF(ISBLANK(INDIRECT("A3")), 0, INDIRECT(INDIRECT("A3")&amp;"!"&amp;'Технический лист'!B305&amp;'Технический лист'!E63))+IF(ISBLANK(INDIRECT("A4")), 0, INDIRECT(INDIRECT("A4")&amp;"!"&amp;'Технический лист'!B305&amp;'Технический лист'!E63))+IF(ISBLANK(INDIRECT("A5")), 0, INDIRECT(INDIRECT("A5")&amp;"!"&amp;'Технический лист'!B305&amp;'Технический лист'!E63))+IF(ISBLANK(INDIRECT("A6")), 0, INDIRECT(INDIRECT("A6")&amp;"!"&amp;'Технический лист'!B305&amp;'Технический лист'!E63))+IF(ISBLANK(INDIRECT("A7")), 0, INDIRECT(INDIRECT("A7")&amp;"!"&amp;'Технический лист'!B305&amp;'Технический лист'!E63))+IF(ISBLANK(INDIRECT("A8")), 0, INDIRECT(INDIRECT("A8")&amp;"!"&amp;'Технический лист'!B305&amp;'Технический лист'!E63))+IF(ISBLANK(INDIRECT("A9")), 0, INDIRECT(INDIRECT("A9")&amp;"!"&amp;'Технический лист'!B305&amp;'Технический лист'!E63))+IF(ISBLANK(INDIRECT("A10")), 0, INDIRECT(INDIRECT("A10")&amp;"!"&amp;'Технический лист'!B305&amp;'Технический лист'!E63))+IF(ISBLANK(INDIRECT("A11")), 0, INDIRECT(INDIRECT("A11")&amp;"!"&amp;'Технический лист'!B305&amp;'Технический лист'!E63))+IF(ISBLANK(INDIRECT("A12")), 0, INDIRECT(INDIRECT("A12")&amp;"!"&amp;'Технический лист'!B305&amp;'Технический лист'!E63))</f>
        <v>0</v>
      </c>
      <c r="C72" s="51">
        <f>IF(ISBLANK(INDIRECT("A3")), 0, INDIRECT(INDIRECT("A3")&amp;"!"&amp;'Технический лист'!C305&amp;'Технический лист'!F63))+IF(ISBLANK(INDIRECT("A4")), 0, INDIRECT(INDIRECT("A4")&amp;"!"&amp;'Технический лист'!C305&amp;'Технический лист'!F63))+IF(ISBLANK(INDIRECT("A5")), 0, INDIRECT(INDIRECT("A5")&amp;"!"&amp;'Технический лист'!C305&amp;'Технический лист'!F63))+IF(ISBLANK(INDIRECT("A6")), 0, INDIRECT(INDIRECT("A6")&amp;"!"&amp;'Технический лист'!C305&amp;'Технический лист'!F63))+IF(ISBLANK(INDIRECT("A7")), 0, INDIRECT(INDIRECT("A7")&amp;"!"&amp;'Технический лист'!C305&amp;'Технический лист'!F63))+IF(ISBLANK(INDIRECT("A8")), 0, INDIRECT(INDIRECT("A8")&amp;"!"&amp;'Технический лист'!C305&amp;'Технический лист'!F63))+IF(ISBLANK(INDIRECT("A9")), 0, INDIRECT(INDIRECT("A9")&amp;"!"&amp;'Технический лист'!C305&amp;'Технический лист'!F63))+IF(ISBLANK(INDIRECT("A10")), 0, INDIRECT(INDIRECT("A10")&amp;"!"&amp;'Технический лист'!C305&amp;'Технический лист'!F63))+IF(ISBLANK(INDIRECT("A11")), 0, INDIRECT(INDIRECT("A11")&amp;"!"&amp;'Технический лист'!C305&amp;'Технический лист'!F63))+IF(ISBLANK(INDIRECT("A12")), 0, INDIRECT(INDIRECT("A12")&amp;"!"&amp;'Технический лист'!C305&amp;'Технический лист'!F63))</f>
        <v>0</v>
      </c>
      <c r="D72" s="51">
        <f>IF(ISBLANK(INDIRECT("A3")), 0, INDIRECT(INDIRECT("A3")&amp;"!"&amp;'Технический лист'!D305&amp;'Технический лист'!G63))+IF(ISBLANK(INDIRECT("A4")), 0, INDIRECT(INDIRECT("A4")&amp;"!"&amp;'Технический лист'!D305&amp;'Технический лист'!G63))+IF(ISBLANK(INDIRECT("A5")), 0, INDIRECT(INDIRECT("A5")&amp;"!"&amp;'Технический лист'!D305&amp;'Технический лист'!G63))+IF(ISBLANK(INDIRECT("A6")), 0, INDIRECT(INDIRECT("A6")&amp;"!"&amp;'Технический лист'!D305&amp;'Технический лист'!G63))+IF(ISBLANK(INDIRECT("A7")), 0, INDIRECT(INDIRECT("A7")&amp;"!"&amp;'Технический лист'!D305&amp;'Технический лист'!G63))+IF(ISBLANK(INDIRECT("A8")), 0, INDIRECT(INDIRECT("A8")&amp;"!"&amp;'Технический лист'!D305&amp;'Технический лист'!G63))+IF(ISBLANK(INDIRECT("A9")), 0, INDIRECT(INDIRECT("A9")&amp;"!"&amp;'Технический лист'!D305&amp;'Технический лист'!G63))+IF(ISBLANK(INDIRECT("A10")), 0, INDIRECT(INDIRECT("A10")&amp;"!"&amp;'Технический лист'!D305&amp;'Технический лист'!G63))+IF(ISBLANK(INDIRECT("A11")), 0, INDIRECT(INDIRECT("A11")&amp;"!"&amp;'Технический лист'!D305&amp;'Технический лист'!G63))+IF(ISBLANK(INDIRECT("A12")), 0, INDIRECT(INDIRECT("A12")&amp;"!"&amp;'Технический лист'!D305&amp;'Технический лист'!G63))</f>
        <v>0</v>
      </c>
      <c r="E72" s="51">
        <f>IF(ISBLANK(INDIRECT("A3")), 0, INDIRECT(INDIRECT("A3")&amp;"!"&amp;'Технический лист'!E305&amp;'Технический лист'!H63))+IF(ISBLANK(INDIRECT("A4")), 0, INDIRECT(INDIRECT("A4")&amp;"!"&amp;'Технический лист'!E305&amp;'Технический лист'!H63))+IF(ISBLANK(INDIRECT("A5")), 0, INDIRECT(INDIRECT("A5")&amp;"!"&amp;'Технический лист'!E305&amp;'Технический лист'!H63))+IF(ISBLANK(INDIRECT("A6")), 0, INDIRECT(INDIRECT("A6")&amp;"!"&amp;'Технический лист'!E305&amp;'Технический лист'!H63))+IF(ISBLANK(INDIRECT("A7")), 0, INDIRECT(INDIRECT("A7")&amp;"!"&amp;'Технический лист'!E305&amp;'Технический лист'!H63))+IF(ISBLANK(INDIRECT("A8")), 0, INDIRECT(INDIRECT("A8")&amp;"!"&amp;'Технический лист'!E305&amp;'Технический лист'!H63))+IF(ISBLANK(INDIRECT("A9")), 0, INDIRECT(INDIRECT("A9")&amp;"!"&amp;'Технический лист'!E305&amp;'Технический лист'!H63))+IF(ISBLANK(INDIRECT("A10")), 0, INDIRECT(INDIRECT("A10")&amp;"!"&amp;'Технический лист'!E305&amp;'Технический лист'!H63))+IF(ISBLANK(INDIRECT("A11")), 0, INDIRECT(INDIRECT("A11")&amp;"!"&amp;'Технический лист'!E305&amp;'Технический лист'!H63))+IF(ISBLANK(INDIRECT("A12")), 0, INDIRECT(INDIRECT("A12")&amp;"!"&amp;'Технический лист'!E305&amp;'Технический лист'!H63))</f>
        <v>0</v>
      </c>
      <c r="F72" s="51">
        <f>IF(ISBLANK(INDIRECT("A3")), 0, INDIRECT(INDIRECT("A3")&amp;"!"&amp;'Технический лист'!F305&amp;'Технический лист'!I63))+IF(ISBLANK(INDIRECT("A4")), 0, INDIRECT(INDIRECT("A4")&amp;"!"&amp;'Технический лист'!F305&amp;'Технический лист'!I63))+IF(ISBLANK(INDIRECT("A5")), 0, INDIRECT(INDIRECT("A5")&amp;"!"&amp;'Технический лист'!F305&amp;'Технический лист'!I63))+IF(ISBLANK(INDIRECT("A6")), 0, INDIRECT(INDIRECT("A6")&amp;"!"&amp;'Технический лист'!F305&amp;'Технический лист'!I63))+IF(ISBLANK(INDIRECT("A7")), 0, INDIRECT(INDIRECT("A7")&amp;"!"&amp;'Технический лист'!F305&amp;'Технический лист'!I63))+IF(ISBLANK(INDIRECT("A8")), 0, INDIRECT(INDIRECT("A8")&amp;"!"&amp;'Технический лист'!F305&amp;'Технический лист'!I63))+IF(ISBLANK(INDIRECT("A9")), 0, INDIRECT(INDIRECT("A9")&amp;"!"&amp;'Технический лист'!F305&amp;'Технический лист'!I63))+IF(ISBLANK(INDIRECT("A10")), 0, INDIRECT(INDIRECT("A10")&amp;"!"&amp;'Технический лист'!F305&amp;'Технический лист'!I63))+IF(ISBLANK(INDIRECT("A11")), 0, INDIRECT(INDIRECT("A11")&amp;"!"&amp;'Технический лист'!F305&amp;'Технический лист'!I63))+IF(ISBLANK(INDIRECT("A12")), 0, INDIRECT(INDIRECT("A12")&amp;"!"&amp;'Технический лист'!F305&amp;'Технический лист'!I63))</f>
        <v>0</v>
      </c>
      <c r="G72" s="51">
        <f>IF(ISBLANK(INDIRECT("A3")), 0, INDIRECT(INDIRECT("A3")&amp;"!"&amp;'Технический лист'!G305&amp;'Технический лист'!J63))+IF(ISBLANK(INDIRECT("A4")), 0, INDIRECT(INDIRECT("A4")&amp;"!"&amp;'Технический лист'!G305&amp;'Технический лист'!J63))+IF(ISBLANK(INDIRECT("A5")), 0, INDIRECT(INDIRECT("A5")&amp;"!"&amp;'Технический лист'!G305&amp;'Технический лист'!J63))+IF(ISBLANK(INDIRECT("A6")), 0, INDIRECT(INDIRECT("A6")&amp;"!"&amp;'Технический лист'!G305&amp;'Технический лист'!J63))+IF(ISBLANK(INDIRECT("A7")), 0, INDIRECT(INDIRECT("A7")&amp;"!"&amp;'Технический лист'!G305&amp;'Технический лист'!J63))+IF(ISBLANK(INDIRECT("A8")), 0, INDIRECT(INDIRECT("A8")&amp;"!"&amp;'Технический лист'!G305&amp;'Технический лист'!J63))+IF(ISBLANK(INDIRECT("A9")), 0, INDIRECT(INDIRECT("A9")&amp;"!"&amp;'Технический лист'!G305&amp;'Технический лист'!J63))+IF(ISBLANK(INDIRECT("A10")), 0, INDIRECT(INDIRECT("A10")&amp;"!"&amp;'Технический лист'!G305&amp;'Технический лист'!J63))+IF(ISBLANK(INDIRECT("A11")), 0, INDIRECT(INDIRECT("A11")&amp;"!"&amp;'Технический лист'!G305&amp;'Технический лист'!J63))+IF(ISBLANK(INDIRECT("A12")), 0, INDIRECT(INDIRECT("A12")&amp;"!"&amp;'Технический лист'!G305&amp;'Технический лист'!J63))</f>
        <v>0</v>
      </c>
      <c r="H72" s="51">
        <f>IF(ISBLANK(INDIRECT("A3")), 0, INDIRECT(INDIRECT("A3")&amp;"!"&amp;'Технический лист'!H305&amp;'Технический лист'!K63))+IF(ISBLANK(INDIRECT("A4")), 0, INDIRECT(INDIRECT("A4")&amp;"!"&amp;'Технический лист'!H305&amp;'Технический лист'!K63))+IF(ISBLANK(INDIRECT("A5")), 0, INDIRECT(INDIRECT("A5")&amp;"!"&amp;'Технический лист'!H305&amp;'Технический лист'!K63))+IF(ISBLANK(INDIRECT("A6")), 0, INDIRECT(INDIRECT("A6")&amp;"!"&amp;'Технический лист'!H305&amp;'Технический лист'!K63))+IF(ISBLANK(INDIRECT("A7")), 0, INDIRECT(INDIRECT("A7")&amp;"!"&amp;'Технический лист'!H305&amp;'Технический лист'!K63))+IF(ISBLANK(INDIRECT("A8")), 0, INDIRECT(INDIRECT("A8")&amp;"!"&amp;'Технический лист'!H305&amp;'Технический лист'!K63))+IF(ISBLANK(INDIRECT("A9")), 0, INDIRECT(INDIRECT("A9")&amp;"!"&amp;'Технический лист'!H305&amp;'Технический лист'!K63))+IF(ISBLANK(INDIRECT("A10")), 0, INDIRECT(INDIRECT("A10")&amp;"!"&amp;'Технический лист'!H305&amp;'Технический лист'!K63))+IF(ISBLANK(INDIRECT("A11")), 0, INDIRECT(INDIRECT("A11")&amp;"!"&amp;'Технический лист'!H305&amp;'Технический лист'!K63))+IF(ISBLANK(INDIRECT("A12")), 0, INDIRECT(INDIRECT("A12")&amp;"!"&amp;'Технический лист'!H305&amp;'Технический лист'!K63))</f>
        <v>0</v>
      </c>
      <c r="I72" s="51">
        <f>IF(ISBLANK(INDIRECT("A3")), 0, INDIRECT(INDIRECT("A3")&amp;"!"&amp;'Технический лист'!I305&amp;'Технический лист'!L63))+IF(ISBLANK(INDIRECT("A4")), 0, INDIRECT(INDIRECT("A4")&amp;"!"&amp;'Технический лист'!I305&amp;'Технический лист'!L63))+IF(ISBLANK(INDIRECT("A5")), 0, INDIRECT(INDIRECT("A5")&amp;"!"&amp;'Технический лист'!I305&amp;'Технический лист'!L63))+IF(ISBLANK(INDIRECT("A6")), 0, INDIRECT(INDIRECT("A6")&amp;"!"&amp;'Технический лист'!I305&amp;'Технический лист'!L63))+IF(ISBLANK(INDIRECT("A7")), 0, INDIRECT(INDIRECT("A7")&amp;"!"&amp;'Технический лист'!I305&amp;'Технический лист'!L63))+IF(ISBLANK(INDIRECT("A8")), 0, INDIRECT(INDIRECT("A8")&amp;"!"&amp;'Технический лист'!I305&amp;'Технический лист'!L63))+IF(ISBLANK(INDIRECT("A9")), 0, INDIRECT(INDIRECT("A9")&amp;"!"&amp;'Технический лист'!I305&amp;'Технический лист'!L63))+IF(ISBLANK(INDIRECT("A10")), 0, INDIRECT(INDIRECT("A10")&amp;"!"&amp;'Технический лист'!I305&amp;'Технический лист'!L63))+IF(ISBLANK(INDIRECT("A11")), 0, INDIRECT(INDIRECT("A11")&amp;"!"&amp;'Технический лист'!I305&amp;'Технический лист'!L63))+IF(ISBLANK(INDIRECT("A12")), 0, INDIRECT(INDIRECT("A12")&amp;"!"&amp;'Технический лист'!I305&amp;'Технический лист'!L63))</f>
        <v>0</v>
      </c>
      <c r="J72" s="51">
        <f>IF(ISBLANK(INDIRECT("A3")), 0, INDIRECT(INDIRECT("A3")&amp;"!"&amp;'Технический лист'!J305&amp;'Технический лист'!M63))+IF(ISBLANK(INDIRECT("A4")), 0, INDIRECT(INDIRECT("A4")&amp;"!"&amp;'Технический лист'!J305&amp;'Технический лист'!M63))+IF(ISBLANK(INDIRECT("A5")), 0, INDIRECT(INDIRECT("A5")&amp;"!"&amp;'Технический лист'!J305&amp;'Технический лист'!M63))+IF(ISBLANK(INDIRECT("A6")), 0, INDIRECT(INDIRECT("A6")&amp;"!"&amp;'Технический лист'!J305&amp;'Технический лист'!M63))+IF(ISBLANK(INDIRECT("A7")), 0, INDIRECT(INDIRECT("A7")&amp;"!"&amp;'Технический лист'!J305&amp;'Технический лист'!M63))+IF(ISBLANK(INDIRECT("A8")), 0, INDIRECT(INDIRECT("A8")&amp;"!"&amp;'Технический лист'!J305&amp;'Технический лист'!M63))+IF(ISBLANK(INDIRECT("A9")), 0, INDIRECT(INDIRECT("A9")&amp;"!"&amp;'Технический лист'!J305&amp;'Технический лист'!M63))+IF(ISBLANK(INDIRECT("A10")), 0, INDIRECT(INDIRECT("A10")&amp;"!"&amp;'Технический лист'!J305&amp;'Технический лист'!M63))+IF(ISBLANK(INDIRECT("A11")), 0, INDIRECT(INDIRECT("A11")&amp;"!"&amp;'Технический лист'!J305&amp;'Технический лист'!M63))+IF(ISBLANK(INDIRECT("A12")), 0, INDIRECT(INDIRECT("A12")&amp;"!"&amp;'Технический лист'!J305&amp;'Технический лист'!M63))</f>
        <v>0</v>
      </c>
      <c r="K72" s="51">
        <f>IF(ISBLANK(INDIRECT("A3")), 0, INDIRECT(INDIRECT("A3")&amp;"!"&amp;'Технический лист'!K305&amp;'Технический лист'!N63))+IF(ISBLANK(INDIRECT("A4")), 0, INDIRECT(INDIRECT("A4")&amp;"!"&amp;'Технический лист'!K305&amp;'Технический лист'!N63))+IF(ISBLANK(INDIRECT("A5")), 0, INDIRECT(INDIRECT("A5")&amp;"!"&amp;'Технический лист'!K305&amp;'Технический лист'!N63))+IF(ISBLANK(INDIRECT("A6")), 0, INDIRECT(INDIRECT("A6")&amp;"!"&amp;'Технический лист'!K305&amp;'Технический лист'!N63))+IF(ISBLANK(INDIRECT("A7")), 0, INDIRECT(INDIRECT("A7")&amp;"!"&amp;'Технический лист'!K305&amp;'Технический лист'!N63))+IF(ISBLANK(INDIRECT("A8")), 0, INDIRECT(INDIRECT("A8")&amp;"!"&amp;'Технический лист'!K305&amp;'Технический лист'!N63))+IF(ISBLANK(INDIRECT("A9")), 0, INDIRECT(INDIRECT("A9")&amp;"!"&amp;'Технический лист'!K305&amp;'Технический лист'!N63))+IF(ISBLANK(INDIRECT("A10")), 0, INDIRECT(INDIRECT("A10")&amp;"!"&amp;'Технический лист'!K305&amp;'Технический лист'!N63))+IF(ISBLANK(INDIRECT("A11")), 0, INDIRECT(INDIRECT("A11")&amp;"!"&amp;'Технический лист'!K305&amp;'Технический лист'!N63))+IF(ISBLANK(INDIRECT("A12")), 0, INDIRECT(INDIRECT("A12")&amp;"!"&amp;'Технический лист'!K305&amp;'Технический лист'!N63))</f>
        <v>0</v>
      </c>
      <c r="L72" s="51">
        <f>IF(ISBLANK(INDIRECT("A3")), 0, INDIRECT(INDIRECT("A3")&amp;"!"&amp;'Технический лист'!L305&amp;'Технический лист'!O63))+IF(ISBLANK(INDIRECT("A4")), 0, INDIRECT(INDIRECT("A4")&amp;"!"&amp;'Технический лист'!L305&amp;'Технический лист'!O63))+IF(ISBLANK(INDIRECT("A5")), 0, INDIRECT(INDIRECT("A5")&amp;"!"&amp;'Технический лист'!L305&amp;'Технический лист'!O63))+IF(ISBLANK(INDIRECT("A6")), 0, INDIRECT(INDIRECT("A6")&amp;"!"&amp;'Технический лист'!L305&amp;'Технический лист'!O63))+IF(ISBLANK(INDIRECT("A7")), 0, INDIRECT(INDIRECT("A7")&amp;"!"&amp;'Технический лист'!L305&amp;'Технический лист'!O63))+IF(ISBLANK(INDIRECT("A8")), 0, INDIRECT(INDIRECT("A8")&amp;"!"&amp;'Технический лист'!L305&amp;'Технический лист'!O63))+IF(ISBLANK(INDIRECT("A9")), 0, INDIRECT(INDIRECT("A9")&amp;"!"&amp;'Технический лист'!L305&amp;'Технический лист'!O63))+IF(ISBLANK(INDIRECT("A10")), 0, INDIRECT(INDIRECT("A10")&amp;"!"&amp;'Технический лист'!L305&amp;'Технический лист'!O63))+IF(ISBLANK(INDIRECT("A11")), 0, INDIRECT(INDIRECT("A11")&amp;"!"&amp;'Технический лист'!L305&amp;'Технический лист'!O63))+IF(ISBLANK(INDIRECT("A12")), 0, INDIRECT(INDIRECT("A12")&amp;"!"&amp;'Технический лист'!L305&amp;'Технический лист'!O63))</f>
        <v>0</v>
      </c>
      <c r="M72" s="53">
        <f>IF(ISBLANK(INDIRECT("A3")), 0, INDIRECT(INDIRECT("A3")&amp;"!"&amp;'Технический лист'!M305&amp;'Технический лист'!P63))+IF(ISBLANK(INDIRECT("A4")), 0, INDIRECT(INDIRECT("A4")&amp;"!"&amp;'Технический лист'!M305&amp;'Технический лист'!P63))+IF(ISBLANK(INDIRECT("A5")), 0, INDIRECT(INDIRECT("A5")&amp;"!"&amp;'Технический лист'!M305&amp;'Технический лист'!P63))+IF(ISBLANK(INDIRECT("A6")), 0, INDIRECT(INDIRECT("A6")&amp;"!"&amp;'Технический лист'!M305&amp;'Технический лист'!P63))+IF(ISBLANK(INDIRECT("A7")), 0, INDIRECT(INDIRECT("A7")&amp;"!"&amp;'Технический лист'!M305&amp;'Технический лист'!P63))+IF(ISBLANK(INDIRECT("A8")), 0, INDIRECT(INDIRECT("A8")&amp;"!"&amp;'Технический лист'!M305&amp;'Технический лист'!P63))+IF(ISBLANK(INDIRECT("A9")), 0, INDIRECT(INDIRECT("A9")&amp;"!"&amp;'Технический лист'!M305&amp;'Технический лист'!P63))+IF(ISBLANK(INDIRECT("A10")), 0, INDIRECT(INDIRECT("A10")&amp;"!"&amp;'Технический лист'!M305&amp;'Технический лист'!P63))+IF(ISBLANK(INDIRECT("A11")), 0, INDIRECT(INDIRECT("A11")&amp;"!"&amp;'Технический лист'!M305&amp;'Технический лист'!P63))+IF(ISBLANK(INDIRECT("A12")), 0, INDIRECT(INDIRECT("A12")&amp;"!"&amp;'Технический лист'!M305&amp;'Технический лист'!P63))</f>
        <v>0</v>
      </c>
    </row>
    <row r="73" hidden="1">
      <c r="A73" s="66"/>
      <c r="B73" s="51">
        <f>IF(ISBLANK(INDIRECT("A3")), 0, INDIRECT(INDIRECT("A3")&amp;"!"&amp;'Технический лист'!B306&amp;'Технический лист'!E64))+IF(ISBLANK(INDIRECT("A4")), 0, INDIRECT(INDIRECT("A4")&amp;"!"&amp;'Технический лист'!B306&amp;'Технический лист'!E64))+IF(ISBLANK(INDIRECT("A5")), 0, INDIRECT(INDIRECT("A5")&amp;"!"&amp;'Технический лист'!B306&amp;'Технический лист'!E64))+IF(ISBLANK(INDIRECT("A6")), 0, INDIRECT(INDIRECT("A6")&amp;"!"&amp;'Технический лист'!B306&amp;'Технический лист'!E64))+IF(ISBLANK(INDIRECT("A7")), 0, INDIRECT(INDIRECT("A7")&amp;"!"&amp;'Технический лист'!B306&amp;'Технический лист'!E64))+IF(ISBLANK(INDIRECT("A8")), 0, INDIRECT(INDIRECT("A8")&amp;"!"&amp;'Технический лист'!B306&amp;'Технический лист'!E64))+IF(ISBLANK(INDIRECT("A9")), 0, INDIRECT(INDIRECT("A9")&amp;"!"&amp;'Технический лист'!B306&amp;'Технический лист'!E64))+IF(ISBLANK(INDIRECT("A10")), 0, INDIRECT(INDIRECT("A10")&amp;"!"&amp;'Технический лист'!B306&amp;'Технический лист'!E64))+IF(ISBLANK(INDIRECT("A11")), 0, INDIRECT(INDIRECT("A11")&amp;"!"&amp;'Технический лист'!B306&amp;'Технический лист'!E64))+IF(ISBLANK(INDIRECT("A12")), 0, INDIRECT(INDIRECT("A12")&amp;"!"&amp;'Технический лист'!B306&amp;'Технический лист'!E64))</f>
        <v>0</v>
      </c>
      <c r="C73" s="51">
        <f>IF(ISBLANK(INDIRECT("A3")), 0, INDIRECT(INDIRECT("A3")&amp;"!"&amp;'Технический лист'!C306&amp;'Технический лист'!F64))+IF(ISBLANK(INDIRECT("A4")), 0, INDIRECT(INDIRECT("A4")&amp;"!"&amp;'Технический лист'!C306&amp;'Технический лист'!F64))+IF(ISBLANK(INDIRECT("A5")), 0, INDIRECT(INDIRECT("A5")&amp;"!"&amp;'Технический лист'!C306&amp;'Технический лист'!F64))+IF(ISBLANK(INDIRECT("A6")), 0, INDIRECT(INDIRECT("A6")&amp;"!"&amp;'Технический лист'!C306&amp;'Технический лист'!F64))+IF(ISBLANK(INDIRECT("A7")), 0, INDIRECT(INDIRECT("A7")&amp;"!"&amp;'Технический лист'!C306&amp;'Технический лист'!F64))+IF(ISBLANK(INDIRECT("A8")), 0, INDIRECT(INDIRECT("A8")&amp;"!"&amp;'Технический лист'!C306&amp;'Технический лист'!F64))+IF(ISBLANK(INDIRECT("A9")), 0, INDIRECT(INDIRECT("A9")&amp;"!"&amp;'Технический лист'!C306&amp;'Технический лист'!F64))+IF(ISBLANK(INDIRECT("A10")), 0, INDIRECT(INDIRECT("A10")&amp;"!"&amp;'Технический лист'!C306&amp;'Технический лист'!F64))+IF(ISBLANK(INDIRECT("A11")), 0, INDIRECT(INDIRECT("A11")&amp;"!"&amp;'Технический лист'!C306&amp;'Технический лист'!F64))+IF(ISBLANK(INDIRECT("A12")), 0, INDIRECT(INDIRECT("A12")&amp;"!"&amp;'Технический лист'!C306&amp;'Технический лист'!F64))</f>
        <v>0</v>
      </c>
      <c r="D73" s="51">
        <f>IF(ISBLANK(INDIRECT("A3")), 0, INDIRECT(INDIRECT("A3")&amp;"!"&amp;'Технический лист'!D306&amp;'Технический лист'!G64))+IF(ISBLANK(INDIRECT("A4")), 0, INDIRECT(INDIRECT("A4")&amp;"!"&amp;'Технический лист'!D306&amp;'Технический лист'!G64))+IF(ISBLANK(INDIRECT("A5")), 0, INDIRECT(INDIRECT("A5")&amp;"!"&amp;'Технический лист'!D306&amp;'Технический лист'!G64))+IF(ISBLANK(INDIRECT("A6")), 0, INDIRECT(INDIRECT("A6")&amp;"!"&amp;'Технический лист'!D306&amp;'Технический лист'!G64))+IF(ISBLANK(INDIRECT("A7")), 0, INDIRECT(INDIRECT("A7")&amp;"!"&amp;'Технический лист'!D306&amp;'Технический лист'!G64))+IF(ISBLANK(INDIRECT("A8")), 0, INDIRECT(INDIRECT("A8")&amp;"!"&amp;'Технический лист'!D306&amp;'Технический лист'!G64))+IF(ISBLANK(INDIRECT("A9")), 0, INDIRECT(INDIRECT("A9")&amp;"!"&amp;'Технический лист'!D306&amp;'Технический лист'!G64))+IF(ISBLANK(INDIRECT("A10")), 0, INDIRECT(INDIRECT("A10")&amp;"!"&amp;'Технический лист'!D306&amp;'Технический лист'!G64))+IF(ISBLANK(INDIRECT("A11")), 0, INDIRECT(INDIRECT("A11")&amp;"!"&amp;'Технический лист'!D306&amp;'Технический лист'!G64))+IF(ISBLANK(INDIRECT("A12")), 0, INDIRECT(INDIRECT("A12")&amp;"!"&amp;'Технический лист'!D306&amp;'Технический лист'!G64))</f>
        <v>0</v>
      </c>
      <c r="E73" s="51">
        <f>IF(ISBLANK(INDIRECT("A3")), 0, INDIRECT(INDIRECT("A3")&amp;"!"&amp;'Технический лист'!E306&amp;'Технический лист'!H64))+IF(ISBLANK(INDIRECT("A4")), 0, INDIRECT(INDIRECT("A4")&amp;"!"&amp;'Технический лист'!E306&amp;'Технический лист'!H64))+IF(ISBLANK(INDIRECT("A5")), 0, INDIRECT(INDIRECT("A5")&amp;"!"&amp;'Технический лист'!E306&amp;'Технический лист'!H64))+IF(ISBLANK(INDIRECT("A6")), 0, INDIRECT(INDIRECT("A6")&amp;"!"&amp;'Технический лист'!E306&amp;'Технический лист'!H64))+IF(ISBLANK(INDIRECT("A7")), 0, INDIRECT(INDIRECT("A7")&amp;"!"&amp;'Технический лист'!E306&amp;'Технический лист'!H64))+IF(ISBLANK(INDIRECT("A8")), 0, INDIRECT(INDIRECT("A8")&amp;"!"&amp;'Технический лист'!E306&amp;'Технический лист'!H64))+IF(ISBLANK(INDIRECT("A9")), 0, INDIRECT(INDIRECT("A9")&amp;"!"&amp;'Технический лист'!E306&amp;'Технический лист'!H64))+IF(ISBLANK(INDIRECT("A10")), 0, INDIRECT(INDIRECT("A10")&amp;"!"&amp;'Технический лист'!E306&amp;'Технический лист'!H64))+IF(ISBLANK(INDIRECT("A11")), 0, INDIRECT(INDIRECT("A11")&amp;"!"&amp;'Технический лист'!E306&amp;'Технический лист'!H64))+IF(ISBLANK(INDIRECT("A12")), 0, INDIRECT(INDIRECT("A12")&amp;"!"&amp;'Технический лист'!E306&amp;'Технический лист'!H64))</f>
        <v>0</v>
      </c>
      <c r="F73" s="51">
        <f>IF(ISBLANK(INDIRECT("A3")), 0, INDIRECT(INDIRECT("A3")&amp;"!"&amp;'Технический лист'!F306&amp;'Технический лист'!I64))+IF(ISBLANK(INDIRECT("A4")), 0, INDIRECT(INDIRECT("A4")&amp;"!"&amp;'Технический лист'!F306&amp;'Технический лист'!I64))+IF(ISBLANK(INDIRECT("A5")), 0, INDIRECT(INDIRECT("A5")&amp;"!"&amp;'Технический лист'!F306&amp;'Технический лист'!I64))+IF(ISBLANK(INDIRECT("A6")), 0, INDIRECT(INDIRECT("A6")&amp;"!"&amp;'Технический лист'!F306&amp;'Технический лист'!I64))+IF(ISBLANK(INDIRECT("A7")), 0, INDIRECT(INDIRECT("A7")&amp;"!"&amp;'Технический лист'!F306&amp;'Технический лист'!I64))+IF(ISBLANK(INDIRECT("A8")), 0, INDIRECT(INDIRECT("A8")&amp;"!"&amp;'Технический лист'!F306&amp;'Технический лист'!I64))+IF(ISBLANK(INDIRECT("A9")), 0, INDIRECT(INDIRECT("A9")&amp;"!"&amp;'Технический лист'!F306&amp;'Технический лист'!I64))+IF(ISBLANK(INDIRECT("A10")), 0, INDIRECT(INDIRECT("A10")&amp;"!"&amp;'Технический лист'!F306&amp;'Технический лист'!I64))+IF(ISBLANK(INDIRECT("A11")), 0, INDIRECT(INDIRECT("A11")&amp;"!"&amp;'Технический лист'!F306&amp;'Технический лист'!I64))+IF(ISBLANK(INDIRECT("A12")), 0, INDIRECT(INDIRECT("A12")&amp;"!"&amp;'Технический лист'!F306&amp;'Технический лист'!I64))</f>
        <v>0</v>
      </c>
      <c r="G73" s="51">
        <f>IF(ISBLANK(INDIRECT("A3")), 0, INDIRECT(INDIRECT("A3")&amp;"!"&amp;'Технический лист'!G306&amp;'Технический лист'!J64))+IF(ISBLANK(INDIRECT("A4")), 0, INDIRECT(INDIRECT("A4")&amp;"!"&amp;'Технический лист'!G306&amp;'Технический лист'!J64))+IF(ISBLANK(INDIRECT("A5")), 0, INDIRECT(INDIRECT("A5")&amp;"!"&amp;'Технический лист'!G306&amp;'Технический лист'!J64))+IF(ISBLANK(INDIRECT("A6")), 0, INDIRECT(INDIRECT("A6")&amp;"!"&amp;'Технический лист'!G306&amp;'Технический лист'!J64))+IF(ISBLANK(INDIRECT("A7")), 0, INDIRECT(INDIRECT("A7")&amp;"!"&amp;'Технический лист'!G306&amp;'Технический лист'!J64))+IF(ISBLANK(INDIRECT("A8")), 0, INDIRECT(INDIRECT("A8")&amp;"!"&amp;'Технический лист'!G306&amp;'Технический лист'!J64))+IF(ISBLANK(INDIRECT("A9")), 0, INDIRECT(INDIRECT("A9")&amp;"!"&amp;'Технический лист'!G306&amp;'Технический лист'!J64))+IF(ISBLANK(INDIRECT("A10")), 0, INDIRECT(INDIRECT("A10")&amp;"!"&amp;'Технический лист'!G306&amp;'Технический лист'!J64))+IF(ISBLANK(INDIRECT("A11")), 0, INDIRECT(INDIRECT("A11")&amp;"!"&amp;'Технический лист'!G306&amp;'Технический лист'!J64))+IF(ISBLANK(INDIRECT("A12")), 0, INDIRECT(INDIRECT("A12")&amp;"!"&amp;'Технический лист'!G306&amp;'Технический лист'!J64))</f>
        <v>0</v>
      </c>
      <c r="H73" s="51">
        <f>IF(ISBLANK(INDIRECT("A3")), 0, INDIRECT(INDIRECT("A3")&amp;"!"&amp;'Технический лист'!H306&amp;'Технический лист'!K64))+IF(ISBLANK(INDIRECT("A4")), 0, INDIRECT(INDIRECT("A4")&amp;"!"&amp;'Технический лист'!H306&amp;'Технический лист'!K64))+IF(ISBLANK(INDIRECT("A5")), 0, INDIRECT(INDIRECT("A5")&amp;"!"&amp;'Технический лист'!H306&amp;'Технический лист'!K64))+IF(ISBLANK(INDIRECT("A6")), 0, INDIRECT(INDIRECT("A6")&amp;"!"&amp;'Технический лист'!H306&amp;'Технический лист'!K64))+IF(ISBLANK(INDIRECT("A7")), 0, INDIRECT(INDIRECT("A7")&amp;"!"&amp;'Технический лист'!H306&amp;'Технический лист'!K64))+IF(ISBLANK(INDIRECT("A8")), 0, INDIRECT(INDIRECT("A8")&amp;"!"&amp;'Технический лист'!H306&amp;'Технический лист'!K64))+IF(ISBLANK(INDIRECT("A9")), 0, INDIRECT(INDIRECT("A9")&amp;"!"&amp;'Технический лист'!H306&amp;'Технический лист'!K64))+IF(ISBLANK(INDIRECT("A10")), 0, INDIRECT(INDIRECT("A10")&amp;"!"&amp;'Технический лист'!H306&amp;'Технический лист'!K64))+IF(ISBLANK(INDIRECT("A11")), 0, INDIRECT(INDIRECT("A11")&amp;"!"&amp;'Технический лист'!H306&amp;'Технический лист'!K64))+IF(ISBLANK(INDIRECT("A12")), 0, INDIRECT(INDIRECT("A12")&amp;"!"&amp;'Технический лист'!H306&amp;'Технический лист'!K64))</f>
        <v>0</v>
      </c>
      <c r="I73" s="51">
        <f>IF(ISBLANK(INDIRECT("A3")), 0, INDIRECT(INDIRECT("A3")&amp;"!"&amp;'Технический лист'!I306&amp;'Технический лист'!L64))+IF(ISBLANK(INDIRECT("A4")), 0, INDIRECT(INDIRECT("A4")&amp;"!"&amp;'Технический лист'!I306&amp;'Технический лист'!L64))+IF(ISBLANK(INDIRECT("A5")), 0, INDIRECT(INDIRECT("A5")&amp;"!"&amp;'Технический лист'!I306&amp;'Технический лист'!L64))+IF(ISBLANK(INDIRECT("A6")), 0, INDIRECT(INDIRECT("A6")&amp;"!"&amp;'Технический лист'!I306&amp;'Технический лист'!L64))+IF(ISBLANK(INDIRECT("A7")), 0, INDIRECT(INDIRECT("A7")&amp;"!"&amp;'Технический лист'!I306&amp;'Технический лист'!L64))+IF(ISBLANK(INDIRECT("A8")), 0, INDIRECT(INDIRECT("A8")&amp;"!"&amp;'Технический лист'!I306&amp;'Технический лист'!L64))+IF(ISBLANK(INDIRECT("A9")), 0, INDIRECT(INDIRECT("A9")&amp;"!"&amp;'Технический лист'!I306&amp;'Технический лист'!L64))+IF(ISBLANK(INDIRECT("A10")), 0, INDIRECT(INDIRECT("A10")&amp;"!"&amp;'Технический лист'!I306&amp;'Технический лист'!L64))+IF(ISBLANK(INDIRECT("A11")), 0, INDIRECT(INDIRECT("A11")&amp;"!"&amp;'Технический лист'!I306&amp;'Технический лист'!L64))+IF(ISBLANK(INDIRECT("A12")), 0, INDIRECT(INDIRECT("A12")&amp;"!"&amp;'Технический лист'!I306&amp;'Технический лист'!L64))</f>
        <v>0</v>
      </c>
      <c r="J73" s="51">
        <f>IF(ISBLANK(INDIRECT("A3")), 0, INDIRECT(INDIRECT("A3")&amp;"!"&amp;'Технический лист'!J306&amp;'Технический лист'!M64))+IF(ISBLANK(INDIRECT("A4")), 0, INDIRECT(INDIRECT("A4")&amp;"!"&amp;'Технический лист'!J306&amp;'Технический лист'!M64))+IF(ISBLANK(INDIRECT("A5")), 0, INDIRECT(INDIRECT("A5")&amp;"!"&amp;'Технический лист'!J306&amp;'Технический лист'!M64))+IF(ISBLANK(INDIRECT("A6")), 0, INDIRECT(INDIRECT("A6")&amp;"!"&amp;'Технический лист'!J306&amp;'Технический лист'!M64))+IF(ISBLANK(INDIRECT("A7")), 0, INDIRECT(INDIRECT("A7")&amp;"!"&amp;'Технический лист'!J306&amp;'Технический лист'!M64))+IF(ISBLANK(INDIRECT("A8")), 0, INDIRECT(INDIRECT("A8")&amp;"!"&amp;'Технический лист'!J306&amp;'Технический лист'!M64))+IF(ISBLANK(INDIRECT("A9")), 0, INDIRECT(INDIRECT("A9")&amp;"!"&amp;'Технический лист'!J306&amp;'Технический лист'!M64))+IF(ISBLANK(INDIRECT("A10")), 0, INDIRECT(INDIRECT("A10")&amp;"!"&amp;'Технический лист'!J306&amp;'Технический лист'!M64))+IF(ISBLANK(INDIRECT("A11")), 0, INDIRECT(INDIRECT("A11")&amp;"!"&amp;'Технический лист'!J306&amp;'Технический лист'!M64))+IF(ISBLANK(INDIRECT("A12")), 0, INDIRECT(INDIRECT("A12")&amp;"!"&amp;'Технический лист'!J306&amp;'Технический лист'!M64))</f>
        <v>0</v>
      </c>
      <c r="K73" s="51">
        <f>IF(ISBLANK(INDIRECT("A3")), 0, INDIRECT(INDIRECT("A3")&amp;"!"&amp;'Технический лист'!K306&amp;'Технический лист'!N64))+IF(ISBLANK(INDIRECT("A4")), 0, INDIRECT(INDIRECT("A4")&amp;"!"&amp;'Технический лист'!K306&amp;'Технический лист'!N64))+IF(ISBLANK(INDIRECT("A5")), 0, INDIRECT(INDIRECT("A5")&amp;"!"&amp;'Технический лист'!K306&amp;'Технический лист'!N64))+IF(ISBLANK(INDIRECT("A6")), 0, INDIRECT(INDIRECT("A6")&amp;"!"&amp;'Технический лист'!K306&amp;'Технический лист'!N64))+IF(ISBLANK(INDIRECT("A7")), 0, INDIRECT(INDIRECT("A7")&amp;"!"&amp;'Технический лист'!K306&amp;'Технический лист'!N64))+IF(ISBLANK(INDIRECT("A8")), 0, INDIRECT(INDIRECT("A8")&amp;"!"&amp;'Технический лист'!K306&amp;'Технический лист'!N64))+IF(ISBLANK(INDIRECT("A9")), 0, INDIRECT(INDIRECT("A9")&amp;"!"&amp;'Технический лист'!K306&amp;'Технический лист'!N64))+IF(ISBLANK(INDIRECT("A10")), 0, INDIRECT(INDIRECT("A10")&amp;"!"&amp;'Технический лист'!K306&amp;'Технический лист'!N64))+IF(ISBLANK(INDIRECT("A11")), 0, INDIRECT(INDIRECT("A11")&amp;"!"&amp;'Технический лист'!K306&amp;'Технический лист'!N64))+IF(ISBLANK(INDIRECT("A12")), 0, INDIRECT(INDIRECT("A12")&amp;"!"&amp;'Технический лист'!K306&amp;'Технический лист'!N64))</f>
        <v>0</v>
      </c>
      <c r="L73" s="51">
        <f>IF(ISBLANK(INDIRECT("A3")), 0, INDIRECT(INDIRECT("A3")&amp;"!"&amp;'Технический лист'!L306&amp;'Технический лист'!O64))+IF(ISBLANK(INDIRECT("A4")), 0, INDIRECT(INDIRECT("A4")&amp;"!"&amp;'Технический лист'!L306&amp;'Технический лист'!O64))+IF(ISBLANK(INDIRECT("A5")), 0, INDIRECT(INDIRECT("A5")&amp;"!"&amp;'Технический лист'!L306&amp;'Технический лист'!O64))+IF(ISBLANK(INDIRECT("A6")), 0, INDIRECT(INDIRECT("A6")&amp;"!"&amp;'Технический лист'!L306&amp;'Технический лист'!O64))+IF(ISBLANK(INDIRECT("A7")), 0, INDIRECT(INDIRECT("A7")&amp;"!"&amp;'Технический лист'!L306&amp;'Технический лист'!O64))+IF(ISBLANK(INDIRECT("A8")), 0, INDIRECT(INDIRECT("A8")&amp;"!"&amp;'Технический лист'!L306&amp;'Технический лист'!O64))+IF(ISBLANK(INDIRECT("A9")), 0, INDIRECT(INDIRECT("A9")&amp;"!"&amp;'Технический лист'!L306&amp;'Технический лист'!O64))+IF(ISBLANK(INDIRECT("A10")), 0, INDIRECT(INDIRECT("A10")&amp;"!"&amp;'Технический лист'!L306&amp;'Технический лист'!O64))+IF(ISBLANK(INDIRECT("A11")), 0, INDIRECT(INDIRECT("A11")&amp;"!"&amp;'Технический лист'!L306&amp;'Технический лист'!O64))+IF(ISBLANK(INDIRECT("A12")), 0, INDIRECT(INDIRECT("A12")&amp;"!"&amp;'Технический лист'!L306&amp;'Технический лист'!O64))</f>
        <v>0</v>
      </c>
      <c r="M73" s="53">
        <f>IF(ISBLANK(INDIRECT("A3")), 0, INDIRECT(INDIRECT("A3")&amp;"!"&amp;'Технический лист'!M306&amp;'Технический лист'!P64))+IF(ISBLANK(INDIRECT("A4")), 0, INDIRECT(INDIRECT("A4")&amp;"!"&amp;'Технический лист'!M306&amp;'Технический лист'!P64))+IF(ISBLANK(INDIRECT("A5")), 0, INDIRECT(INDIRECT("A5")&amp;"!"&amp;'Технический лист'!M306&amp;'Технический лист'!P64))+IF(ISBLANK(INDIRECT("A6")), 0, INDIRECT(INDIRECT("A6")&amp;"!"&amp;'Технический лист'!M306&amp;'Технический лист'!P64))+IF(ISBLANK(INDIRECT("A7")), 0, INDIRECT(INDIRECT("A7")&amp;"!"&amp;'Технический лист'!M306&amp;'Технический лист'!P64))+IF(ISBLANK(INDIRECT("A8")), 0, INDIRECT(INDIRECT("A8")&amp;"!"&amp;'Технический лист'!M306&amp;'Технический лист'!P64))+IF(ISBLANK(INDIRECT("A9")), 0, INDIRECT(INDIRECT("A9")&amp;"!"&amp;'Технический лист'!M306&amp;'Технический лист'!P64))+IF(ISBLANK(INDIRECT("A10")), 0, INDIRECT(INDIRECT("A10")&amp;"!"&amp;'Технический лист'!M306&amp;'Технический лист'!P64))+IF(ISBLANK(INDIRECT("A11")), 0, INDIRECT(INDIRECT("A11")&amp;"!"&amp;'Технический лист'!M306&amp;'Технический лист'!P64))+IF(ISBLANK(INDIRECT("A12")), 0, INDIRECT(INDIRECT("A12")&amp;"!"&amp;'Технический лист'!M306&amp;'Технический лист'!P64))</f>
        <v>0</v>
      </c>
    </row>
    <row r="74" hidden="1">
      <c r="A74" s="66"/>
      <c r="B74" s="51">
        <f>IF(ISBLANK(INDIRECT("A3")), 0, INDIRECT(INDIRECT("A3")&amp;"!"&amp;'Технический лист'!B307&amp;'Технический лист'!E65))+IF(ISBLANK(INDIRECT("A4")), 0, INDIRECT(INDIRECT("A4")&amp;"!"&amp;'Технический лист'!B307&amp;'Технический лист'!E65))+IF(ISBLANK(INDIRECT("A5")), 0, INDIRECT(INDIRECT("A5")&amp;"!"&amp;'Технический лист'!B307&amp;'Технический лист'!E65))+IF(ISBLANK(INDIRECT("A6")), 0, INDIRECT(INDIRECT("A6")&amp;"!"&amp;'Технический лист'!B307&amp;'Технический лист'!E65))+IF(ISBLANK(INDIRECT("A7")), 0, INDIRECT(INDIRECT("A7")&amp;"!"&amp;'Технический лист'!B307&amp;'Технический лист'!E65))+IF(ISBLANK(INDIRECT("A8")), 0, INDIRECT(INDIRECT("A8")&amp;"!"&amp;'Технический лист'!B307&amp;'Технический лист'!E65))+IF(ISBLANK(INDIRECT("A9")), 0, INDIRECT(INDIRECT("A9")&amp;"!"&amp;'Технический лист'!B307&amp;'Технический лист'!E65))+IF(ISBLANK(INDIRECT("A10")), 0, INDIRECT(INDIRECT("A10")&amp;"!"&amp;'Технический лист'!B307&amp;'Технический лист'!E65))+IF(ISBLANK(INDIRECT("A11")), 0, INDIRECT(INDIRECT("A11")&amp;"!"&amp;'Технический лист'!B307&amp;'Технический лист'!E65))+IF(ISBLANK(INDIRECT("A12")), 0, INDIRECT(INDIRECT("A12")&amp;"!"&amp;'Технический лист'!B307&amp;'Технический лист'!E65))</f>
        <v>0</v>
      </c>
      <c r="C74" s="51">
        <f>IF(ISBLANK(INDIRECT("A3")), 0, INDIRECT(INDIRECT("A3")&amp;"!"&amp;'Технический лист'!C307&amp;'Технический лист'!F65))+IF(ISBLANK(INDIRECT("A4")), 0, INDIRECT(INDIRECT("A4")&amp;"!"&amp;'Технический лист'!C307&amp;'Технический лист'!F65))+IF(ISBLANK(INDIRECT("A5")), 0, INDIRECT(INDIRECT("A5")&amp;"!"&amp;'Технический лист'!C307&amp;'Технический лист'!F65))+IF(ISBLANK(INDIRECT("A6")), 0, INDIRECT(INDIRECT("A6")&amp;"!"&amp;'Технический лист'!C307&amp;'Технический лист'!F65))+IF(ISBLANK(INDIRECT("A7")), 0, INDIRECT(INDIRECT("A7")&amp;"!"&amp;'Технический лист'!C307&amp;'Технический лист'!F65))+IF(ISBLANK(INDIRECT("A8")), 0, INDIRECT(INDIRECT("A8")&amp;"!"&amp;'Технический лист'!C307&amp;'Технический лист'!F65))+IF(ISBLANK(INDIRECT("A9")), 0, INDIRECT(INDIRECT("A9")&amp;"!"&amp;'Технический лист'!C307&amp;'Технический лист'!F65))+IF(ISBLANK(INDIRECT("A10")), 0, INDIRECT(INDIRECT("A10")&amp;"!"&amp;'Технический лист'!C307&amp;'Технический лист'!F65))+IF(ISBLANK(INDIRECT("A11")), 0, INDIRECT(INDIRECT("A11")&amp;"!"&amp;'Технический лист'!C307&amp;'Технический лист'!F65))+IF(ISBLANK(INDIRECT("A12")), 0, INDIRECT(INDIRECT("A12")&amp;"!"&amp;'Технический лист'!C307&amp;'Технический лист'!F65))</f>
        <v>0</v>
      </c>
      <c r="D74" s="51">
        <f>IF(ISBLANK(INDIRECT("A3")), 0, INDIRECT(INDIRECT("A3")&amp;"!"&amp;'Технический лист'!D307&amp;'Технический лист'!G65))+IF(ISBLANK(INDIRECT("A4")), 0, INDIRECT(INDIRECT("A4")&amp;"!"&amp;'Технический лист'!D307&amp;'Технический лист'!G65))+IF(ISBLANK(INDIRECT("A5")), 0, INDIRECT(INDIRECT("A5")&amp;"!"&amp;'Технический лист'!D307&amp;'Технический лист'!G65))+IF(ISBLANK(INDIRECT("A6")), 0, INDIRECT(INDIRECT("A6")&amp;"!"&amp;'Технический лист'!D307&amp;'Технический лист'!G65))+IF(ISBLANK(INDIRECT("A7")), 0, INDIRECT(INDIRECT("A7")&amp;"!"&amp;'Технический лист'!D307&amp;'Технический лист'!G65))+IF(ISBLANK(INDIRECT("A8")), 0, INDIRECT(INDIRECT("A8")&amp;"!"&amp;'Технический лист'!D307&amp;'Технический лист'!G65))+IF(ISBLANK(INDIRECT("A9")), 0, INDIRECT(INDIRECT("A9")&amp;"!"&amp;'Технический лист'!D307&amp;'Технический лист'!G65))+IF(ISBLANK(INDIRECT("A10")), 0, INDIRECT(INDIRECT("A10")&amp;"!"&amp;'Технический лист'!D307&amp;'Технический лист'!G65))+IF(ISBLANK(INDIRECT("A11")), 0, INDIRECT(INDIRECT("A11")&amp;"!"&amp;'Технический лист'!D307&amp;'Технический лист'!G65))+IF(ISBLANK(INDIRECT("A12")), 0, INDIRECT(INDIRECT("A12")&amp;"!"&amp;'Технический лист'!D307&amp;'Технический лист'!G65))</f>
        <v>0</v>
      </c>
      <c r="E74" s="51">
        <f>IF(ISBLANK(INDIRECT("A3")), 0, INDIRECT(INDIRECT("A3")&amp;"!"&amp;'Технический лист'!E307&amp;'Технический лист'!H65))+IF(ISBLANK(INDIRECT("A4")), 0, INDIRECT(INDIRECT("A4")&amp;"!"&amp;'Технический лист'!E307&amp;'Технический лист'!H65))+IF(ISBLANK(INDIRECT("A5")), 0, INDIRECT(INDIRECT("A5")&amp;"!"&amp;'Технический лист'!E307&amp;'Технический лист'!H65))+IF(ISBLANK(INDIRECT("A6")), 0, INDIRECT(INDIRECT("A6")&amp;"!"&amp;'Технический лист'!E307&amp;'Технический лист'!H65))+IF(ISBLANK(INDIRECT("A7")), 0, INDIRECT(INDIRECT("A7")&amp;"!"&amp;'Технический лист'!E307&amp;'Технический лист'!H65))+IF(ISBLANK(INDIRECT("A8")), 0, INDIRECT(INDIRECT("A8")&amp;"!"&amp;'Технический лист'!E307&amp;'Технический лист'!H65))+IF(ISBLANK(INDIRECT("A9")), 0, INDIRECT(INDIRECT("A9")&amp;"!"&amp;'Технический лист'!E307&amp;'Технический лист'!H65))+IF(ISBLANK(INDIRECT("A10")), 0, INDIRECT(INDIRECT("A10")&amp;"!"&amp;'Технический лист'!E307&amp;'Технический лист'!H65))+IF(ISBLANK(INDIRECT("A11")), 0, INDIRECT(INDIRECT("A11")&amp;"!"&amp;'Технический лист'!E307&amp;'Технический лист'!H65))+IF(ISBLANK(INDIRECT("A12")), 0, INDIRECT(INDIRECT("A12")&amp;"!"&amp;'Технический лист'!E307&amp;'Технический лист'!H65))</f>
        <v>0</v>
      </c>
      <c r="F74" s="51">
        <f>IF(ISBLANK(INDIRECT("A3")), 0, INDIRECT(INDIRECT("A3")&amp;"!"&amp;'Технический лист'!F307&amp;'Технический лист'!I65))+IF(ISBLANK(INDIRECT("A4")), 0, INDIRECT(INDIRECT("A4")&amp;"!"&amp;'Технический лист'!F307&amp;'Технический лист'!I65))+IF(ISBLANK(INDIRECT("A5")), 0, INDIRECT(INDIRECT("A5")&amp;"!"&amp;'Технический лист'!F307&amp;'Технический лист'!I65))+IF(ISBLANK(INDIRECT("A6")), 0, INDIRECT(INDIRECT("A6")&amp;"!"&amp;'Технический лист'!F307&amp;'Технический лист'!I65))+IF(ISBLANK(INDIRECT("A7")), 0, INDIRECT(INDIRECT("A7")&amp;"!"&amp;'Технический лист'!F307&amp;'Технический лист'!I65))+IF(ISBLANK(INDIRECT("A8")), 0, INDIRECT(INDIRECT("A8")&amp;"!"&amp;'Технический лист'!F307&amp;'Технический лист'!I65))+IF(ISBLANK(INDIRECT("A9")), 0, INDIRECT(INDIRECT("A9")&amp;"!"&amp;'Технический лист'!F307&amp;'Технический лист'!I65))+IF(ISBLANK(INDIRECT("A10")), 0, INDIRECT(INDIRECT("A10")&amp;"!"&amp;'Технический лист'!F307&amp;'Технический лист'!I65))+IF(ISBLANK(INDIRECT("A11")), 0, INDIRECT(INDIRECT("A11")&amp;"!"&amp;'Технический лист'!F307&amp;'Технический лист'!I65))+IF(ISBLANK(INDIRECT("A12")), 0, INDIRECT(INDIRECT("A12")&amp;"!"&amp;'Технический лист'!F307&amp;'Технический лист'!I65))</f>
        <v>0</v>
      </c>
      <c r="G74" s="51">
        <f>IF(ISBLANK(INDIRECT("A3")), 0, INDIRECT(INDIRECT("A3")&amp;"!"&amp;'Технический лист'!G307&amp;'Технический лист'!J65))+IF(ISBLANK(INDIRECT("A4")), 0, INDIRECT(INDIRECT("A4")&amp;"!"&amp;'Технический лист'!G307&amp;'Технический лист'!J65))+IF(ISBLANK(INDIRECT("A5")), 0, INDIRECT(INDIRECT("A5")&amp;"!"&amp;'Технический лист'!G307&amp;'Технический лист'!J65))+IF(ISBLANK(INDIRECT("A6")), 0, INDIRECT(INDIRECT("A6")&amp;"!"&amp;'Технический лист'!G307&amp;'Технический лист'!J65))+IF(ISBLANK(INDIRECT("A7")), 0, INDIRECT(INDIRECT("A7")&amp;"!"&amp;'Технический лист'!G307&amp;'Технический лист'!J65))+IF(ISBLANK(INDIRECT("A8")), 0, INDIRECT(INDIRECT("A8")&amp;"!"&amp;'Технический лист'!G307&amp;'Технический лист'!J65))+IF(ISBLANK(INDIRECT("A9")), 0, INDIRECT(INDIRECT("A9")&amp;"!"&amp;'Технический лист'!G307&amp;'Технический лист'!J65))+IF(ISBLANK(INDIRECT("A10")), 0, INDIRECT(INDIRECT("A10")&amp;"!"&amp;'Технический лист'!G307&amp;'Технический лист'!J65))+IF(ISBLANK(INDIRECT("A11")), 0, INDIRECT(INDIRECT("A11")&amp;"!"&amp;'Технический лист'!G307&amp;'Технический лист'!J65))+IF(ISBLANK(INDIRECT("A12")), 0, INDIRECT(INDIRECT("A12")&amp;"!"&amp;'Технический лист'!G307&amp;'Технический лист'!J65))</f>
        <v>0</v>
      </c>
      <c r="H74" s="51">
        <f>IF(ISBLANK(INDIRECT("A3")), 0, INDIRECT(INDIRECT("A3")&amp;"!"&amp;'Технический лист'!H307&amp;'Технический лист'!K65))+IF(ISBLANK(INDIRECT("A4")), 0, INDIRECT(INDIRECT("A4")&amp;"!"&amp;'Технический лист'!H307&amp;'Технический лист'!K65))+IF(ISBLANK(INDIRECT("A5")), 0, INDIRECT(INDIRECT("A5")&amp;"!"&amp;'Технический лист'!H307&amp;'Технический лист'!K65))+IF(ISBLANK(INDIRECT("A6")), 0, INDIRECT(INDIRECT("A6")&amp;"!"&amp;'Технический лист'!H307&amp;'Технический лист'!K65))+IF(ISBLANK(INDIRECT("A7")), 0, INDIRECT(INDIRECT("A7")&amp;"!"&amp;'Технический лист'!H307&amp;'Технический лист'!K65))+IF(ISBLANK(INDIRECT("A8")), 0, INDIRECT(INDIRECT("A8")&amp;"!"&amp;'Технический лист'!H307&amp;'Технический лист'!K65))+IF(ISBLANK(INDIRECT("A9")), 0, INDIRECT(INDIRECT("A9")&amp;"!"&amp;'Технический лист'!H307&amp;'Технический лист'!K65))+IF(ISBLANK(INDIRECT("A10")), 0, INDIRECT(INDIRECT("A10")&amp;"!"&amp;'Технический лист'!H307&amp;'Технический лист'!K65))+IF(ISBLANK(INDIRECT("A11")), 0, INDIRECT(INDIRECT("A11")&amp;"!"&amp;'Технический лист'!H307&amp;'Технический лист'!K65))+IF(ISBLANK(INDIRECT("A12")), 0, INDIRECT(INDIRECT("A12")&amp;"!"&amp;'Технический лист'!H307&amp;'Технический лист'!K65))</f>
        <v>0</v>
      </c>
      <c r="I74" s="51">
        <f>IF(ISBLANK(INDIRECT("A3")), 0, INDIRECT(INDIRECT("A3")&amp;"!"&amp;'Технический лист'!I307&amp;'Технический лист'!L65))+IF(ISBLANK(INDIRECT("A4")), 0, INDIRECT(INDIRECT("A4")&amp;"!"&amp;'Технический лист'!I307&amp;'Технический лист'!L65))+IF(ISBLANK(INDIRECT("A5")), 0, INDIRECT(INDIRECT("A5")&amp;"!"&amp;'Технический лист'!I307&amp;'Технический лист'!L65))+IF(ISBLANK(INDIRECT("A6")), 0, INDIRECT(INDIRECT("A6")&amp;"!"&amp;'Технический лист'!I307&amp;'Технический лист'!L65))+IF(ISBLANK(INDIRECT("A7")), 0, INDIRECT(INDIRECT("A7")&amp;"!"&amp;'Технический лист'!I307&amp;'Технический лист'!L65))+IF(ISBLANK(INDIRECT("A8")), 0, INDIRECT(INDIRECT("A8")&amp;"!"&amp;'Технический лист'!I307&amp;'Технический лист'!L65))+IF(ISBLANK(INDIRECT("A9")), 0, INDIRECT(INDIRECT("A9")&amp;"!"&amp;'Технический лист'!I307&amp;'Технический лист'!L65))+IF(ISBLANK(INDIRECT("A10")), 0, INDIRECT(INDIRECT("A10")&amp;"!"&amp;'Технический лист'!I307&amp;'Технический лист'!L65))+IF(ISBLANK(INDIRECT("A11")), 0, INDIRECT(INDIRECT("A11")&amp;"!"&amp;'Технический лист'!I307&amp;'Технический лист'!L65))+IF(ISBLANK(INDIRECT("A12")), 0, INDIRECT(INDIRECT("A12")&amp;"!"&amp;'Технический лист'!I307&amp;'Технический лист'!L65))</f>
        <v>0</v>
      </c>
      <c r="J74" s="51">
        <f>IF(ISBLANK(INDIRECT("A3")), 0, INDIRECT(INDIRECT("A3")&amp;"!"&amp;'Технический лист'!J307&amp;'Технический лист'!M65))+IF(ISBLANK(INDIRECT("A4")), 0, INDIRECT(INDIRECT("A4")&amp;"!"&amp;'Технический лист'!J307&amp;'Технический лист'!M65))+IF(ISBLANK(INDIRECT("A5")), 0, INDIRECT(INDIRECT("A5")&amp;"!"&amp;'Технический лист'!J307&amp;'Технический лист'!M65))+IF(ISBLANK(INDIRECT("A6")), 0, INDIRECT(INDIRECT("A6")&amp;"!"&amp;'Технический лист'!J307&amp;'Технический лист'!M65))+IF(ISBLANK(INDIRECT("A7")), 0, INDIRECT(INDIRECT("A7")&amp;"!"&amp;'Технический лист'!J307&amp;'Технический лист'!M65))+IF(ISBLANK(INDIRECT("A8")), 0, INDIRECT(INDIRECT("A8")&amp;"!"&amp;'Технический лист'!J307&amp;'Технический лист'!M65))+IF(ISBLANK(INDIRECT("A9")), 0, INDIRECT(INDIRECT("A9")&amp;"!"&amp;'Технический лист'!J307&amp;'Технический лист'!M65))+IF(ISBLANK(INDIRECT("A10")), 0, INDIRECT(INDIRECT("A10")&amp;"!"&amp;'Технический лист'!J307&amp;'Технический лист'!M65))+IF(ISBLANK(INDIRECT("A11")), 0, INDIRECT(INDIRECT("A11")&amp;"!"&amp;'Технический лист'!J307&amp;'Технический лист'!M65))+IF(ISBLANK(INDIRECT("A12")), 0, INDIRECT(INDIRECT("A12")&amp;"!"&amp;'Технический лист'!J307&amp;'Технический лист'!M65))</f>
        <v>0</v>
      </c>
      <c r="K74" s="51">
        <f>IF(ISBLANK(INDIRECT("A3")), 0, INDIRECT(INDIRECT("A3")&amp;"!"&amp;'Технический лист'!K307&amp;'Технический лист'!N65))+IF(ISBLANK(INDIRECT("A4")), 0, INDIRECT(INDIRECT("A4")&amp;"!"&amp;'Технический лист'!K307&amp;'Технический лист'!N65))+IF(ISBLANK(INDIRECT("A5")), 0, INDIRECT(INDIRECT("A5")&amp;"!"&amp;'Технический лист'!K307&amp;'Технический лист'!N65))+IF(ISBLANK(INDIRECT("A6")), 0, INDIRECT(INDIRECT("A6")&amp;"!"&amp;'Технический лист'!K307&amp;'Технический лист'!N65))+IF(ISBLANK(INDIRECT("A7")), 0, INDIRECT(INDIRECT("A7")&amp;"!"&amp;'Технический лист'!K307&amp;'Технический лист'!N65))+IF(ISBLANK(INDIRECT("A8")), 0, INDIRECT(INDIRECT("A8")&amp;"!"&amp;'Технический лист'!K307&amp;'Технический лист'!N65))+IF(ISBLANK(INDIRECT("A9")), 0, INDIRECT(INDIRECT("A9")&amp;"!"&amp;'Технический лист'!K307&amp;'Технический лист'!N65))+IF(ISBLANK(INDIRECT("A10")), 0, INDIRECT(INDIRECT("A10")&amp;"!"&amp;'Технический лист'!K307&amp;'Технический лист'!N65))+IF(ISBLANK(INDIRECT("A11")), 0, INDIRECT(INDIRECT("A11")&amp;"!"&amp;'Технический лист'!K307&amp;'Технический лист'!N65))+IF(ISBLANK(INDIRECT("A12")), 0, INDIRECT(INDIRECT("A12")&amp;"!"&amp;'Технический лист'!K307&amp;'Технический лист'!N65))</f>
        <v>0</v>
      </c>
      <c r="L74" s="51">
        <f>IF(ISBLANK(INDIRECT("A3")), 0, INDIRECT(INDIRECT("A3")&amp;"!"&amp;'Технический лист'!L307&amp;'Технический лист'!O65))+IF(ISBLANK(INDIRECT("A4")), 0, INDIRECT(INDIRECT("A4")&amp;"!"&amp;'Технический лист'!L307&amp;'Технический лист'!O65))+IF(ISBLANK(INDIRECT("A5")), 0, INDIRECT(INDIRECT("A5")&amp;"!"&amp;'Технический лист'!L307&amp;'Технический лист'!O65))+IF(ISBLANK(INDIRECT("A6")), 0, INDIRECT(INDIRECT("A6")&amp;"!"&amp;'Технический лист'!L307&amp;'Технический лист'!O65))+IF(ISBLANK(INDIRECT("A7")), 0, INDIRECT(INDIRECT("A7")&amp;"!"&amp;'Технический лист'!L307&amp;'Технический лист'!O65))+IF(ISBLANK(INDIRECT("A8")), 0, INDIRECT(INDIRECT("A8")&amp;"!"&amp;'Технический лист'!L307&amp;'Технический лист'!O65))+IF(ISBLANK(INDIRECT("A9")), 0, INDIRECT(INDIRECT("A9")&amp;"!"&amp;'Технический лист'!L307&amp;'Технический лист'!O65))+IF(ISBLANK(INDIRECT("A10")), 0, INDIRECT(INDIRECT("A10")&amp;"!"&amp;'Технический лист'!L307&amp;'Технический лист'!O65))+IF(ISBLANK(INDIRECT("A11")), 0, INDIRECT(INDIRECT("A11")&amp;"!"&amp;'Технический лист'!L307&amp;'Технический лист'!O65))+IF(ISBLANK(INDIRECT("A12")), 0, INDIRECT(INDIRECT("A12")&amp;"!"&amp;'Технический лист'!L307&amp;'Технический лист'!O65))</f>
        <v>0</v>
      </c>
      <c r="M74" s="53">
        <f>IF(ISBLANK(INDIRECT("A3")), 0, INDIRECT(INDIRECT("A3")&amp;"!"&amp;'Технический лист'!M307&amp;'Технический лист'!P65))+IF(ISBLANK(INDIRECT("A4")), 0, INDIRECT(INDIRECT("A4")&amp;"!"&amp;'Технический лист'!M307&amp;'Технический лист'!P65))+IF(ISBLANK(INDIRECT("A5")), 0, INDIRECT(INDIRECT("A5")&amp;"!"&amp;'Технический лист'!M307&amp;'Технический лист'!P65))+IF(ISBLANK(INDIRECT("A6")), 0, INDIRECT(INDIRECT("A6")&amp;"!"&amp;'Технический лист'!M307&amp;'Технический лист'!P65))+IF(ISBLANK(INDIRECT("A7")), 0, INDIRECT(INDIRECT("A7")&amp;"!"&amp;'Технический лист'!M307&amp;'Технический лист'!P65))+IF(ISBLANK(INDIRECT("A8")), 0, INDIRECT(INDIRECT("A8")&amp;"!"&amp;'Технический лист'!M307&amp;'Технический лист'!P65))+IF(ISBLANK(INDIRECT("A9")), 0, INDIRECT(INDIRECT("A9")&amp;"!"&amp;'Технический лист'!M307&amp;'Технический лист'!P65))+IF(ISBLANK(INDIRECT("A10")), 0, INDIRECT(INDIRECT("A10")&amp;"!"&amp;'Технический лист'!M307&amp;'Технический лист'!P65))+IF(ISBLANK(INDIRECT("A11")), 0, INDIRECT(INDIRECT("A11")&amp;"!"&amp;'Технический лист'!M307&amp;'Технический лист'!P65))+IF(ISBLANK(INDIRECT("A12")), 0, INDIRECT(INDIRECT("A12")&amp;"!"&amp;'Технический лист'!M307&amp;'Технический лист'!P65))</f>
        <v>0</v>
      </c>
    </row>
    <row r="75" hidden="1">
      <c r="A75" s="66"/>
      <c r="B75" s="51">
        <f>IF(ISBLANK(INDIRECT("A3")), 0, INDIRECT(INDIRECT("A3")&amp;"!"&amp;'Технический лист'!B308&amp;'Технический лист'!E66))+IF(ISBLANK(INDIRECT("A4")), 0, INDIRECT(INDIRECT("A4")&amp;"!"&amp;'Технический лист'!B308&amp;'Технический лист'!E66))+IF(ISBLANK(INDIRECT("A5")), 0, INDIRECT(INDIRECT("A5")&amp;"!"&amp;'Технический лист'!B308&amp;'Технический лист'!E66))+IF(ISBLANK(INDIRECT("A6")), 0, INDIRECT(INDIRECT("A6")&amp;"!"&amp;'Технический лист'!B308&amp;'Технический лист'!E66))+IF(ISBLANK(INDIRECT("A7")), 0, INDIRECT(INDIRECT("A7")&amp;"!"&amp;'Технический лист'!B308&amp;'Технический лист'!E66))+IF(ISBLANK(INDIRECT("A8")), 0, INDIRECT(INDIRECT("A8")&amp;"!"&amp;'Технический лист'!B308&amp;'Технический лист'!E66))+IF(ISBLANK(INDIRECT("A9")), 0, INDIRECT(INDIRECT("A9")&amp;"!"&amp;'Технический лист'!B308&amp;'Технический лист'!E66))+IF(ISBLANK(INDIRECT("A10")), 0, INDIRECT(INDIRECT("A10")&amp;"!"&amp;'Технический лист'!B308&amp;'Технический лист'!E66))+IF(ISBLANK(INDIRECT("A11")), 0, INDIRECT(INDIRECT("A11")&amp;"!"&amp;'Технический лист'!B308&amp;'Технический лист'!E66))+IF(ISBLANK(INDIRECT("A12")), 0, INDIRECT(INDIRECT("A12")&amp;"!"&amp;'Технический лист'!B308&amp;'Технический лист'!E66))</f>
        <v>0</v>
      </c>
      <c r="C75" s="51">
        <f>IF(ISBLANK(INDIRECT("A3")), 0, INDIRECT(INDIRECT("A3")&amp;"!"&amp;'Технический лист'!C308&amp;'Технический лист'!F66))+IF(ISBLANK(INDIRECT("A4")), 0, INDIRECT(INDIRECT("A4")&amp;"!"&amp;'Технический лист'!C308&amp;'Технический лист'!F66))+IF(ISBLANK(INDIRECT("A5")), 0, INDIRECT(INDIRECT("A5")&amp;"!"&amp;'Технический лист'!C308&amp;'Технический лист'!F66))+IF(ISBLANK(INDIRECT("A6")), 0, INDIRECT(INDIRECT("A6")&amp;"!"&amp;'Технический лист'!C308&amp;'Технический лист'!F66))+IF(ISBLANK(INDIRECT("A7")), 0, INDIRECT(INDIRECT("A7")&amp;"!"&amp;'Технический лист'!C308&amp;'Технический лист'!F66))+IF(ISBLANK(INDIRECT("A8")), 0, INDIRECT(INDIRECT("A8")&amp;"!"&amp;'Технический лист'!C308&amp;'Технический лист'!F66))+IF(ISBLANK(INDIRECT("A9")), 0, INDIRECT(INDIRECT("A9")&amp;"!"&amp;'Технический лист'!C308&amp;'Технический лист'!F66))+IF(ISBLANK(INDIRECT("A10")), 0, INDIRECT(INDIRECT("A10")&amp;"!"&amp;'Технический лист'!C308&amp;'Технический лист'!F66))+IF(ISBLANK(INDIRECT("A11")), 0, INDIRECT(INDIRECT("A11")&amp;"!"&amp;'Технический лист'!C308&amp;'Технический лист'!F66))+IF(ISBLANK(INDIRECT("A12")), 0, INDIRECT(INDIRECT("A12")&amp;"!"&amp;'Технический лист'!C308&amp;'Технический лист'!F66))</f>
        <v>0</v>
      </c>
      <c r="D75" s="51">
        <f>IF(ISBLANK(INDIRECT("A3")), 0, INDIRECT(INDIRECT("A3")&amp;"!"&amp;'Технический лист'!D308&amp;'Технический лист'!G66))+IF(ISBLANK(INDIRECT("A4")), 0, INDIRECT(INDIRECT("A4")&amp;"!"&amp;'Технический лист'!D308&amp;'Технический лист'!G66))+IF(ISBLANK(INDIRECT("A5")), 0, INDIRECT(INDIRECT("A5")&amp;"!"&amp;'Технический лист'!D308&amp;'Технический лист'!G66))+IF(ISBLANK(INDIRECT("A6")), 0, INDIRECT(INDIRECT("A6")&amp;"!"&amp;'Технический лист'!D308&amp;'Технический лист'!G66))+IF(ISBLANK(INDIRECT("A7")), 0, INDIRECT(INDIRECT("A7")&amp;"!"&amp;'Технический лист'!D308&amp;'Технический лист'!G66))+IF(ISBLANK(INDIRECT("A8")), 0, INDIRECT(INDIRECT("A8")&amp;"!"&amp;'Технический лист'!D308&amp;'Технический лист'!G66))+IF(ISBLANK(INDIRECT("A9")), 0, INDIRECT(INDIRECT("A9")&amp;"!"&amp;'Технический лист'!D308&amp;'Технический лист'!G66))+IF(ISBLANK(INDIRECT("A10")), 0, INDIRECT(INDIRECT("A10")&amp;"!"&amp;'Технический лист'!D308&amp;'Технический лист'!G66))+IF(ISBLANK(INDIRECT("A11")), 0, INDIRECT(INDIRECT("A11")&amp;"!"&amp;'Технический лист'!D308&amp;'Технический лист'!G66))+IF(ISBLANK(INDIRECT("A12")), 0, INDIRECT(INDIRECT("A12")&amp;"!"&amp;'Технический лист'!D308&amp;'Технический лист'!G66))</f>
        <v>0</v>
      </c>
      <c r="E75" s="51">
        <f>IF(ISBLANK(INDIRECT("A3")), 0, INDIRECT(INDIRECT("A3")&amp;"!"&amp;'Технический лист'!E308&amp;'Технический лист'!H66))+IF(ISBLANK(INDIRECT("A4")), 0, INDIRECT(INDIRECT("A4")&amp;"!"&amp;'Технический лист'!E308&amp;'Технический лист'!H66))+IF(ISBLANK(INDIRECT("A5")), 0, INDIRECT(INDIRECT("A5")&amp;"!"&amp;'Технический лист'!E308&amp;'Технический лист'!H66))+IF(ISBLANK(INDIRECT("A6")), 0, INDIRECT(INDIRECT("A6")&amp;"!"&amp;'Технический лист'!E308&amp;'Технический лист'!H66))+IF(ISBLANK(INDIRECT("A7")), 0, INDIRECT(INDIRECT("A7")&amp;"!"&amp;'Технический лист'!E308&amp;'Технический лист'!H66))+IF(ISBLANK(INDIRECT("A8")), 0, INDIRECT(INDIRECT("A8")&amp;"!"&amp;'Технический лист'!E308&amp;'Технический лист'!H66))+IF(ISBLANK(INDIRECT("A9")), 0, INDIRECT(INDIRECT("A9")&amp;"!"&amp;'Технический лист'!E308&amp;'Технический лист'!H66))+IF(ISBLANK(INDIRECT("A10")), 0, INDIRECT(INDIRECT("A10")&amp;"!"&amp;'Технический лист'!E308&amp;'Технический лист'!H66))+IF(ISBLANK(INDIRECT("A11")), 0, INDIRECT(INDIRECT("A11")&amp;"!"&amp;'Технический лист'!E308&amp;'Технический лист'!H66))+IF(ISBLANK(INDIRECT("A12")), 0, INDIRECT(INDIRECT("A12")&amp;"!"&amp;'Технический лист'!E308&amp;'Технический лист'!H66))</f>
        <v>0</v>
      </c>
      <c r="F75" s="51">
        <f>IF(ISBLANK(INDIRECT("A3")), 0, INDIRECT(INDIRECT("A3")&amp;"!"&amp;'Технический лист'!F308&amp;'Технический лист'!I66))+IF(ISBLANK(INDIRECT("A4")), 0, INDIRECT(INDIRECT("A4")&amp;"!"&amp;'Технический лист'!F308&amp;'Технический лист'!I66))+IF(ISBLANK(INDIRECT("A5")), 0, INDIRECT(INDIRECT("A5")&amp;"!"&amp;'Технический лист'!F308&amp;'Технический лист'!I66))+IF(ISBLANK(INDIRECT("A6")), 0, INDIRECT(INDIRECT("A6")&amp;"!"&amp;'Технический лист'!F308&amp;'Технический лист'!I66))+IF(ISBLANK(INDIRECT("A7")), 0, INDIRECT(INDIRECT("A7")&amp;"!"&amp;'Технический лист'!F308&amp;'Технический лист'!I66))+IF(ISBLANK(INDIRECT("A8")), 0, INDIRECT(INDIRECT("A8")&amp;"!"&amp;'Технический лист'!F308&amp;'Технический лист'!I66))+IF(ISBLANK(INDIRECT("A9")), 0, INDIRECT(INDIRECT("A9")&amp;"!"&amp;'Технический лист'!F308&amp;'Технический лист'!I66))+IF(ISBLANK(INDIRECT("A10")), 0, INDIRECT(INDIRECT("A10")&amp;"!"&amp;'Технический лист'!F308&amp;'Технический лист'!I66))+IF(ISBLANK(INDIRECT("A11")), 0, INDIRECT(INDIRECT("A11")&amp;"!"&amp;'Технический лист'!F308&amp;'Технический лист'!I66))+IF(ISBLANK(INDIRECT("A12")), 0, INDIRECT(INDIRECT("A12")&amp;"!"&amp;'Технический лист'!F308&amp;'Технический лист'!I66))</f>
        <v>0</v>
      </c>
      <c r="G75" s="51">
        <f>IF(ISBLANK(INDIRECT("A3")), 0, INDIRECT(INDIRECT("A3")&amp;"!"&amp;'Технический лист'!G308&amp;'Технический лист'!J66))+IF(ISBLANK(INDIRECT("A4")), 0, INDIRECT(INDIRECT("A4")&amp;"!"&amp;'Технический лист'!G308&amp;'Технический лист'!J66))+IF(ISBLANK(INDIRECT("A5")), 0, INDIRECT(INDIRECT("A5")&amp;"!"&amp;'Технический лист'!G308&amp;'Технический лист'!J66))+IF(ISBLANK(INDIRECT("A6")), 0, INDIRECT(INDIRECT("A6")&amp;"!"&amp;'Технический лист'!G308&amp;'Технический лист'!J66))+IF(ISBLANK(INDIRECT("A7")), 0, INDIRECT(INDIRECT("A7")&amp;"!"&amp;'Технический лист'!G308&amp;'Технический лист'!J66))+IF(ISBLANK(INDIRECT("A8")), 0, INDIRECT(INDIRECT("A8")&amp;"!"&amp;'Технический лист'!G308&amp;'Технический лист'!J66))+IF(ISBLANK(INDIRECT("A9")), 0, INDIRECT(INDIRECT("A9")&amp;"!"&amp;'Технический лист'!G308&amp;'Технический лист'!J66))+IF(ISBLANK(INDIRECT("A10")), 0, INDIRECT(INDIRECT("A10")&amp;"!"&amp;'Технический лист'!G308&amp;'Технический лист'!J66))+IF(ISBLANK(INDIRECT("A11")), 0, INDIRECT(INDIRECT("A11")&amp;"!"&amp;'Технический лист'!G308&amp;'Технический лист'!J66))+IF(ISBLANK(INDIRECT("A12")), 0, INDIRECT(INDIRECT("A12")&amp;"!"&amp;'Технический лист'!G308&amp;'Технический лист'!J66))</f>
        <v>0</v>
      </c>
      <c r="H75" s="51">
        <f>IF(ISBLANK(INDIRECT("A3")), 0, INDIRECT(INDIRECT("A3")&amp;"!"&amp;'Технический лист'!H308&amp;'Технический лист'!K66))+IF(ISBLANK(INDIRECT("A4")), 0, INDIRECT(INDIRECT("A4")&amp;"!"&amp;'Технический лист'!H308&amp;'Технический лист'!K66))+IF(ISBLANK(INDIRECT("A5")), 0, INDIRECT(INDIRECT("A5")&amp;"!"&amp;'Технический лист'!H308&amp;'Технический лист'!K66))+IF(ISBLANK(INDIRECT("A6")), 0, INDIRECT(INDIRECT("A6")&amp;"!"&amp;'Технический лист'!H308&amp;'Технический лист'!K66))+IF(ISBLANK(INDIRECT("A7")), 0, INDIRECT(INDIRECT("A7")&amp;"!"&amp;'Технический лист'!H308&amp;'Технический лист'!K66))+IF(ISBLANK(INDIRECT("A8")), 0, INDIRECT(INDIRECT("A8")&amp;"!"&amp;'Технический лист'!H308&amp;'Технический лист'!K66))+IF(ISBLANK(INDIRECT("A9")), 0, INDIRECT(INDIRECT("A9")&amp;"!"&amp;'Технический лист'!H308&amp;'Технический лист'!K66))+IF(ISBLANK(INDIRECT("A10")), 0, INDIRECT(INDIRECT("A10")&amp;"!"&amp;'Технический лист'!H308&amp;'Технический лист'!K66))+IF(ISBLANK(INDIRECT("A11")), 0, INDIRECT(INDIRECT("A11")&amp;"!"&amp;'Технический лист'!H308&amp;'Технический лист'!K66))+IF(ISBLANK(INDIRECT("A12")), 0, INDIRECT(INDIRECT("A12")&amp;"!"&amp;'Технический лист'!H308&amp;'Технический лист'!K66))</f>
        <v>0</v>
      </c>
      <c r="I75" s="51">
        <f>IF(ISBLANK(INDIRECT("A3")), 0, INDIRECT(INDIRECT("A3")&amp;"!"&amp;'Технический лист'!I308&amp;'Технический лист'!L66))+IF(ISBLANK(INDIRECT("A4")), 0, INDIRECT(INDIRECT("A4")&amp;"!"&amp;'Технический лист'!I308&amp;'Технический лист'!L66))+IF(ISBLANK(INDIRECT("A5")), 0, INDIRECT(INDIRECT("A5")&amp;"!"&amp;'Технический лист'!I308&amp;'Технический лист'!L66))+IF(ISBLANK(INDIRECT("A6")), 0, INDIRECT(INDIRECT("A6")&amp;"!"&amp;'Технический лист'!I308&amp;'Технический лист'!L66))+IF(ISBLANK(INDIRECT("A7")), 0, INDIRECT(INDIRECT("A7")&amp;"!"&amp;'Технический лист'!I308&amp;'Технический лист'!L66))+IF(ISBLANK(INDIRECT("A8")), 0, INDIRECT(INDIRECT("A8")&amp;"!"&amp;'Технический лист'!I308&amp;'Технический лист'!L66))+IF(ISBLANK(INDIRECT("A9")), 0, INDIRECT(INDIRECT("A9")&amp;"!"&amp;'Технический лист'!I308&amp;'Технический лист'!L66))+IF(ISBLANK(INDIRECT("A10")), 0, INDIRECT(INDIRECT("A10")&amp;"!"&amp;'Технический лист'!I308&amp;'Технический лист'!L66))+IF(ISBLANK(INDIRECT("A11")), 0, INDIRECT(INDIRECT("A11")&amp;"!"&amp;'Технический лист'!I308&amp;'Технический лист'!L66))+IF(ISBLANK(INDIRECT("A12")), 0, INDIRECT(INDIRECT("A12")&amp;"!"&amp;'Технический лист'!I308&amp;'Технический лист'!L66))</f>
        <v>0</v>
      </c>
      <c r="J75" s="51">
        <f>IF(ISBLANK(INDIRECT("A3")), 0, INDIRECT(INDIRECT("A3")&amp;"!"&amp;'Технический лист'!J308&amp;'Технический лист'!M66))+IF(ISBLANK(INDIRECT("A4")), 0, INDIRECT(INDIRECT("A4")&amp;"!"&amp;'Технический лист'!J308&amp;'Технический лист'!M66))+IF(ISBLANK(INDIRECT("A5")), 0, INDIRECT(INDIRECT("A5")&amp;"!"&amp;'Технический лист'!J308&amp;'Технический лист'!M66))+IF(ISBLANK(INDIRECT("A6")), 0, INDIRECT(INDIRECT("A6")&amp;"!"&amp;'Технический лист'!J308&amp;'Технический лист'!M66))+IF(ISBLANK(INDIRECT("A7")), 0, INDIRECT(INDIRECT("A7")&amp;"!"&amp;'Технический лист'!J308&amp;'Технический лист'!M66))+IF(ISBLANK(INDIRECT("A8")), 0, INDIRECT(INDIRECT("A8")&amp;"!"&amp;'Технический лист'!J308&amp;'Технический лист'!M66))+IF(ISBLANK(INDIRECT("A9")), 0, INDIRECT(INDIRECT("A9")&amp;"!"&amp;'Технический лист'!J308&amp;'Технический лист'!M66))+IF(ISBLANK(INDIRECT("A10")), 0, INDIRECT(INDIRECT("A10")&amp;"!"&amp;'Технический лист'!J308&amp;'Технический лист'!M66))+IF(ISBLANK(INDIRECT("A11")), 0, INDIRECT(INDIRECT("A11")&amp;"!"&amp;'Технический лист'!J308&amp;'Технический лист'!M66))+IF(ISBLANK(INDIRECT("A12")), 0, INDIRECT(INDIRECT("A12")&amp;"!"&amp;'Технический лист'!J308&amp;'Технический лист'!M66))</f>
        <v>0</v>
      </c>
      <c r="K75" s="51">
        <f>IF(ISBLANK(INDIRECT("A3")), 0, INDIRECT(INDIRECT("A3")&amp;"!"&amp;'Технический лист'!K308&amp;'Технический лист'!N66))+IF(ISBLANK(INDIRECT("A4")), 0, INDIRECT(INDIRECT("A4")&amp;"!"&amp;'Технический лист'!K308&amp;'Технический лист'!N66))+IF(ISBLANK(INDIRECT("A5")), 0, INDIRECT(INDIRECT("A5")&amp;"!"&amp;'Технический лист'!K308&amp;'Технический лист'!N66))+IF(ISBLANK(INDIRECT("A6")), 0, INDIRECT(INDIRECT("A6")&amp;"!"&amp;'Технический лист'!K308&amp;'Технический лист'!N66))+IF(ISBLANK(INDIRECT("A7")), 0, INDIRECT(INDIRECT("A7")&amp;"!"&amp;'Технический лист'!K308&amp;'Технический лист'!N66))+IF(ISBLANK(INDIRECT("A8")), 0, INDIRECT(INDIRECT("A8")&amp;"!"&amp;'Технический лист'!K308&amp;'Технический лист'!N66))+IF(ISBLANK(INDIRECT("A9")), 0, INDIRECT(INDIRECT("A9")&amp;"!"&amp;'Технический лист'!K308&amp;'Технический лист'!N66))+IF(ISBLANK(INDIRECT("A10")), 0, INDIRECT(INDIRECT("A10")&amp;"!"&amp;'Технический лист'!K308&amp;'Технический лист'!N66))+IF(ISBLANK(INDIRECT("A11")), 0, INDIRECT(INDIRECT("A11")&amp;"!"&amp;'Технический лист'!K308&amp;'Технический лист'!N66))+IF(ISBLANK(INDIRECT("A12")), 0, INDIRECT(INDIRECT("A12")&amp;"!"&amp;'Технический лист'!K308&amp;'Технический лист'!N66))</f>
        <v>0</v>
      </c>
      <c r="L75" s="51">
        <f>IF(ISBLANK(INDIRECT("A3")), 0, INDIRECT(INDIRECT("A3")&amp;"!"&amp;'Технический лист'!L308&amp;'Технический лист'!O66))+IF(ISBLANK(INDIRECT("A4")), 0, INDIRECT(INDIRECT("A4")&amp;"!"&amp;'Технический лист'!L308&amp;'Технический лист'!O66))+IF(ISBLANK(INDIRECT("A5")), 0, INDIRECT(INDIRECT("A5")&amp;"!"&amp;'Технический лист'!L308&amp;'Технический лист'!O66))+IF(ISBLANK(INDIRECT("A6")), 0, INDIRECT(INDIRECT("A6")&amp;"!"&amp;'Технический лист'!L308&amp;'Технический лист'!O66))+IF(ISBLANK(INDIRECT("A7")), 0, INDIRECT(INDIRECT("A7")&amp;"!"&amp;'Технический лист'!L308&amp;'Технический лист'!O66))+IF(ISBLANK(INDIRECT("A8")), 0, INDIRECT(INDIRECT("A8")&amp;"!"&amp;'Технический лист'!L308&amp;'Технический лист'!O66))+IF(ISBLANK(INDIRECT("A9")), 0, INDIRECT(INDIRECT("A9")&amp;"!"&amp;'Технический лист'!L308&amp;'Технический лист'!O66))+IF(ISBLANK(INDIRECT("A10")), 0, INDIRECT(INDIRECT("A10")&amp;"!"&amp;'Технический лист'!L308&amp;'Технический лист'!O66))+IF(ISBLANK(INDIRECT("A11")), 0, INDIRECT(INDIRECT("A11")&amp;"!"&amp;'Технический лист'!L308&amp;'Технический лист'!O66))+IF(ISBLANK(INDIRECT("A12")), 0, INDIRECT(INDIRECT("A12")&amp;"!"&amp;'Технический лист'!L308&amp;'Технический лист'!O66))</f>
        <v>0</v>
      </c>
      <c r="M75" s="53">
        <f>IF(ISBLANK(INDIRECT("A3")), 0, INDIRECT(INDIRECT("A3")&amp;"!"&amp;'Технический лист'!M308&amp;'Технический лист'!P66))+IF(ISBLANK(INDIRECT("A4")), 0, INDIRECT(INDIRECT("A4")&amp;"!"&amp;'Технический лист'!M308&amp;'Технический лист'!P66))+IF(ISBLANK(INDIRECT("A5")), 0, INDIRECT(INDIRECT("A5")&amp;"!"&amp;'Технический лист'!M308&amp;'Технический лист'!P66))+IF(ISBLANK(INDIRECT("A6")), 0, INDIRECT(INDIRECT("A6")&amp;"!"&amp;'Технический лист'!M308&amp;'Технический лист'!P66))+IF(ISBLANK(INDIRECT("A7")), 0, INDIRECT(INDIRECT("A7")&amp;"!"&amp;'Технический лист'!M308&amp;'Технический лист'!P66))+IF(ISBLANK(INDIRECT("A8")), 0, INDIRECT(INDIRECT("A8")&amp;"!"&amp;'Технический лист'!M308&amp;'Технический лист'!P66))+IF(ISBLANK(INDIRECT("A9")), 0, INDIRECT(INDIRECT("A9")&amp;"!"&amp;'Технический лист'!M308&amp;'Технический лист'!P66))+IF(ISBLANK(INDIRECT("A10")), 0, INDIRECT(INDIRECT("A10")&amp;"!"&amp;'Технический лист'!M308&amp;'Технический лист'!P66))+IF(ISBLANK(INDIRECT("A11")), 0, INDIRECT(INDIRECT("A11")&amp;"!"&amp;'Технический лист'!M308&amp;'Технический лист'!P66))+IF(ISBLANK(INDIRECT("A12")), 0, INDIRECT(INDIRECT("A12")&amp;"!"&amp;'Технический лист'!M308&amp;'Технический лист'!P66))</f>
        <v>0</v>
      </c>
    </row>
    <row r="76" hidden="1">
      <c r="A76" s="66"/>
      <c r="B76" s="51">
        <f>IF(ISBLANK(INDIRECT("A3")), 0, INDIRECT(INDIRECT("A3")&amp;"!"&amp;'Технический лист'!B309&amp;'Технический лист'!E67))+IF(ISBLANK(INDIRECT("A4")), 0, INDIRECT(INDIRECT("A4")&amp;"!"&amp;'Технический лист'!B309&amp;'Технический лист'!E67))+IF(ISBLANK(INDIRECT("A5")), 0, INDIRECT(INDIRECT("A5")&amp;"!"&amp;'Технический лист'!B309&amp;'Технический лист'!E67))+IF(ISBLANK(INDIRECT("A6")), 0, INDIRECT(INDIRECT("A6")&amp;"!"&amp;'Технический лист'!B309&amp;'Технический лист'!E67))+IF(ISBLANK(INDIRECT("A7")), 0, INDIRECT(INDIRECT("A7")&amp;"!"&amp;'Технический лист'!B309&amp;'Технический лист'!E67))+IF(ISBLANK(INDIRECT("A8")), 0, INDIRECT(INDIRECT("A8")&amp;"!"&amp;'Технический лист'!B309&amp;'Технический лист'!E67))+IF(ISBLANK(INDIRECT("A9")), 0, INDIRECT(INDIRECT("A9")&amp;"!"&amp;'Технический лист'!B309&amp;'Технический лист'!E67))+IF(ISBLANK(INDIRECT("A10")), 0, INDIRECT(INDIRECT("A10")&amp;"!"&amp;'Технический лист'!B309&amp;'Технический лист'!E67))+IF(ISBLANK(INDIRECT("A11")), 0, INDIRECT(INDIRECT("A11")&amp;"!"&amp;'Технический лист'!B309&amp;'Технический лист'!E67))+IF(ISBLANK(INDIRECT("A12")), 0, INDIRECT(INDIRECT("A12")&amp;"!"&amp;'Технический лист'!B309&amp;'Технический лист'!E67))</f>
        <v>0</v>
      </c>
      <c r="C76" s="51">
        <f>IF(ISBLANK(INDIRECT("A3")), 0, INDIRECT(INDIRECT("A3")&amp;"!"&amp;'Технический лист'!C309&amp;'Технический лист'!F67))+IF(ISBLANK(INDIRECT("A4")), 0, INDIRECT(INDIRECT("A4")&amp;"!"&amp;'Технический лист'!C309&amp;'Технический лист'!F67))+IF(ISBLANK(INDIRECT("A5")), 0, INDIRECT(INDIRECT("A5")&amp;"!"&amp;'Технический лист'!C309&amp;'Технический лист'!F67))+IF(ISBLANK(INDIRECT("A6")), 0, INDIRECT(INDIRECT("A6")&amp;"!"&amp;'Технический лист'!C309&amp;'Технический лист'!F67))+IF(ISBLANK(INDIRECT("A7")), 0, INDIRECT(INDIRECT("A7")&amp;"!"&amp;'Технический лист'!C309&amp;'Технический лист'!F67))+IF(ISBLANK(INDIRECT("A8")), 0, INDIRECT(INDIRECT("A8")&amp;"!"&amp;'Технический лист'!C309&amp;'Технический лист'!F67))+IF(ISBLANK(INDIRECT("A9")), 0, INDIRECT(INDIRECT("A9")&amp;"!"&amp;'Технический лист'!C309&amp;'Технический лист'!F67))+IF(ISBLANK(INDIRECT("A10")), 0, INDIRECT(INDIRECT("A10")&amp;"!"&amp;'Технический лист'!C309&amp;'Технический лист'!F67))+IF(ISBLANK(INDIRECT("A11")), 0, INDIRECT(INDIRECT("A11")&amp;"!"&amp;'Технический лист'!C309&amp;'Технический лист'!F67))+IF(ISBLANK(INDIRECT("A12")), 0, INDIRECT(INDIRECT("A12")&amp;"!"&amp;'Технический лист'!C309&amp;'Технический лист'!F67))</f>
        <v>0</v>
      </c>
      <c r="D76" s="51">
        <f>IF(ISBLANK(INDIRECT("A3")), 0, INDIRECT(INDIRECT("A3")&amp;"!"&amp;'Технический лист'!D309&amp;'Технический лист'!G67))+IF(ISBLANK(INDIRECT("A4")), 0, INDIRECT(INDIRECT("A4")&amp;"!"&amp;'Технический лист'!D309&amp;'Технический лист'!G67))+IF(ISBLANK(INDIRECT("A5")), 0, INDIRECT(INDIRECT("A5")&amp;"!"&amp;'Технический лист'!D309&amp;'Технический лист'!G67))+IF(ISBLANK(INDIRECT("A6")), 0, INDIRECT(INDIRECT("A6")&amp;"!"&amp;'Технический лист'!D309&amp;'Технический лист'!G67))+IF(ISBLANK(INDIRECT("A7")), 0, INDIRECT(INDIRECT("A7")&amp;"!"&amp;'Технический лист'!D309&amp;'Технический лист'!G67))+IF(ISBLANK(INDIRECT("A8")), 0, INDIRECT(INDIRECT("A8")&amp;"!"&amp;'Технический лист'!D309&amp;'Технический лист'!G67))+IF(ISBLANK(INDIRECT("A9")), 0, INDIRECT(INDIRECT("A9")&amp;"!"&amp;'Технический лист'!D309&amp;'Технический лист'!G67))+IF(ISBLANK(INDIRECT("A10")), 0, INDIRECT(INDIRECT("A10")&amp;"!"&amp;'Технический лист'!D309&amp;'Технический лист'!G67))+IF(ISBLANK(INDIRECT("A11")), 0, INDIRECT(INDIRECT("A11")&amp;"!"&amp;'Технический лист'!D309&amp;'Технический лист'!G67))+IF(ISBLANK(INDIRECT("A12")), 0, INDIRECT(INDIRECT("A12")&amp;"!"&amp;'Технический лист'!D309&amp;'Технический лист'!G67))</f>
        <v>0</v>
      </c>
      <c r="E76" s="51">
        <f>IF(ISBLANK(INDIRECT("A3")), 0, INDIRECT(INDIRECT("A3")&amp;"!"&amp;'Технический лист'!E309&amp;'Технический лист'!H67))+IF(ISBLANK(INDIRECT("A4")), 0, INDIRECT(INDIRECT("A4")&amp;"!"&amp;'Технический лист'!E309&amp;'Технический лист'!H67))+IF(ISBLANK(INDIRECT("A5")), 0, INDIRECT(INDIRECT("A5")&amp;"!"&amp;'Технический лист'!E309&amp;'Технический лист'!H67))+IF(ISBLANK(INDIRECT("A6")), 0, INDIRECT(INDIRECT("A6")&amp;"!"&amp;'Технический лист'!E309&amp;'Технический лист'!H67))+IF(ISBLANK(INDIRECT("A7")), 0, INDIRECT(INDIRECT("A7")&amp;"!"&amp;'Технический лист'!E309&amp;'Технический лист'!H67))+IF(ISBLANK(INDIRECT("A8")), 0, INDIRECT(INDIRECT("A8")&amp;"!"&amp;'Технический лист'!E309&amp;'Технический лист'!H67))+IF(ISBLANK(INDIRECT("A9")), 0, INDIRECT(INDIRECT("A9")&amp;"!"&amp;'Технический лист'!E309&amp;'Технический лист'!H67))+IF(ISBLANK(INDIRECT("A10")), 0, INDIRECT(INDIRECT("A10")&amp;"!"&amp;'Технический лист'!E309&amp;'Технический лист'!H67))+IF(ISBLANK(INDIRECT("A11")), 0, INDIRECT(INDIRECT("A11")&amp;"!"&amp;'Технический лист'!E309&amp;'Технический лист'!H67))+IF(ISBLANK(INDIRECT("A12")), 0, INDIRECT(INDIRECT("A12")&amp;"!"&amp;'Технический лист'!E309&amp;'Технический лист'!H67))</f>
        <v>0</v>
      </c>
      <c r="F76" s="51">
        <f>IF(ISBLANK(INDIRECT("A3")), 0, INDIRECT(INDIRECT("A3")&amp;"!"&amp;'Технический лист'!F309&amp;'Технический лист'!I67))+IF(ISBLANK(INDIRECT("A4")), 0, INDIRECT(INDIRECT("A4")&amp;"!"&amp;'Технический лист'!F309&amp;'Технический лист'!I67))+IF(ISBLANK(INDIRECT("A5")), 0, INDIRECT(INDIRECT("A5")&amp;"!"&amp;'Технический лист'!F309&amp;'Технический лист'!I67))+IF(ISBLANK(INDIRECT("A6")), 0, INDIRECT(INDIRECT("A6")&amp;"!"&amp;'Технический лист'!F309&amp;'Технический лист'!I67))+IF(ISBLANK(INDIRECT("A7")), 0, INDIRECT(INDIRECT("A7")&amp;"!"&amp;'Технический лист'!F309&amp;'Технический лист'!I67))+IF(ISBLANK(INDIRECT("A8")), 0, INDIRECT(INDIRECT("A8")&amp;"!"&amp;'Технический лист'!F309&amp;'Технический лист'!I67))+IF(ISBLANK(INDIRECT("A9")), 0, INDIRECT(INDIRECT("A9")&amp;"!"&amp;'Технический лист'!F309&amp;'Технический лист'!I67))+IF(ISBLANK(INDIRECT("A10")), 0, INDIRECT(INDIRECT("A10")&amp;"!"&amp;'Технический лист'!F309&amp;'Технический лист'!I67))+IF(ISBLANK(INDIRECT("A11")), 0, INDIRECT(INDIRECT("A11")&amp;"!"&amp;'Технический лист'!F309&amp;'Технический лист'!I67))+IF(ISBLANK(INDIRECT("A12")), 0, INDIRECT(INDIRECT("A12")&amp;"!"&amp;'Технический лист'!F309&amp;'Технический лист'!I67))</f>
        <v>0</v>
      </c>
      <c r="G76" s="51">
        <f>IF(ISBLANK(INDIRECT("A3")), 0, INDIRECT(INDIRECT("A3")&amp;"!"&amp;'Технический лист'!G309&amp;'Технический лист'!J67))+IF(ISBLANK(INDIRECT("A4")), 0, INDIRECT(INDIRECT("A4")&amp;"!"&amp;'Технический лист'!G309&amp;'Технический лист'!J67))+IF(ISBLANK(INDIRECT("A5")), 0, INDIRECT(INDIRECT("A5")&amp;"!"&amp;'Технический лист'!G309&amp;'Технический лист'!J67))+IF(ISBLANK(INDIRECT("A6")), 0, INDIRECT(INDIRECT("A6")&amp;"!"&amp;'Технический лист'!G309&amp;'Технический лист'!J67))+IF(ISBLANK(INDIRECT("A7")), 0, INDIRECT(INDIRECT("A7")&amp;"!"&amp;'Технический лист'!G309&amp;'Технический лист'!J67))+IF(ISBLANK(INDIRECT("A8")), 0, INDIRECT(INDIRECT("A8")&amp;"!"&amp;'Технический лист'!G309&amp;'Технический лист'!J67))+IF(ISBLANK(INDIRECT("A9")), 0, INDIRECT(INDIRECT("A9")&amp;"!"&amp;'Технический лист'!G309&amp;'Технический лист'!J67))+IF(ISBLANK(INDIRECT("A10")), 0, INDIRECT(INDIRECT("A10")&amp;"!"&amp;'Технический лист'!G309&amp;'Технический лист'!J67))+IF(ISBLANK(INDIRECT("A11")), 0, INDIRECT(INDIRECT("A11")&amp;"!"&amp;'Технический лист'!G309&amp;'Технический лист'!J67))+IF(ISBLANK(INDIRECT("A12")), 0, INDIRECT(INDIRECT("A12")&amp;"!"&amp;'Технический лист'!G309&amp;'Технический лист'!J67))</f>
        <v>0</v>
      </c>
      <c r="H76" s="51">
        <f>IF(ISBLANK(INDIRECT("A3")), 0, INDIRECT(INDIRECT("A3")&amp;"!"&amp;'Технический лист'!H309&amp;'Технический лист'!K67))+IF(ISBLANK(INDIRECT("A4")), 0, INDIRECT(INDIRECT("A4")&amp;"!"&amp;'Технический лист'!H309&amp;'Технический лист'!K67))+IF(ISBLANK(INDIRECT("A5")), 0, INDIRECT(INDIRECT("A5")&amp;"!"&amp;'Технический лист'!H309&amp;'Технический лист'!K67))+IF(ISBLANK(INDIRECT("A6")), 0, INDIRECT(INDIRECT("A6")&amp;"!"&amp;'Технический лист'!H309&amp;'Технический лист'!K67))+IF(ISBLANK(INDIRECT("A7")), 0, INDIRECT(INDIRECT("A7")&amp;"!"&amp;'Технический лист'!H309&amp;'Технический лист'!K67))+IF(ISBLANK(INDIRECT("A8")), 0, INDIRECT(INDIRECT("A8")&amp;"!"&amp;'Технический лист'!H309&amp;'Технический лист'!K67))+IF(ISBLANK(INDIRECT("A9")), 0, INDIRECT(INDIRECT("A9")&amp;"!"&amp;'Технический лист'!H309&amp;'Технический лист'!K67))+IF(ISBLANK(INDIRECT("A10")), 0, INDIRECT(INDIRECT("A10")&amp;"!"&amp;'Технический лист'!H309&amp;'Технический лист'!K67))+IF(ISBLANK(INDIRECT("A11")), 0, INDIRECT(INDIRECT("A11")&amp;"!"&amp;'Технический лист'!H309&amp;'Технический лист'!K67))+IF(ISBLANK(INDIRECT("A12")), 0, INDIRECT(INDIRECT("A12")&amp;"!"&amp;'Технический лист'!H309&amp;'Технический лист'!K67))</f>
        <v>0</v>
      </c>
      <c r="I76" s="51">
        <f>IF(ISBLANK(INDIRECT("A3")), 0, INDIRECT(INDIRECT("A3")&amp;"!"&amp;'Технический лист'!I309&amp;'Технический лист'!L67))+IF(ISBLANK(INDIRECT("A4")), 0, INDIRECT(INDIRECT("A4")&amp;"!"&amp;'Технический лист'!I309&amp;'Технический лист'!L67))+IF(ISBLANK(INDIRECT("A5")), 0, INDIRECT(INDIRECT("A5")&amp;"!"&amp;'Технический лист'!I309&amp;'Технический лист'!L67))+IF(ISBLANK(INDIRECT("A6")), 0, INDIRECT(INDIRECT("A6")&amp;"!"&amp;'Технический лист'!I309&amp;'Технический лист'!L67))+IF(ISBLANK(INDIRECT("A7")), 0, INDIRECT(INDIRECT("A7")&amp;"!"&amp;'Технический лист'!I309&amp;'Технический лист'!L67))+IF(ISBLANK(INDIRECT("A8")), 0, INDIRECT(INDIRECT("A8")&amp;"!"&amp;'Технический лист'!I309&amp;'Технический лист'!L67))+IF(ISBLANK(INDIRECT("A9")), 0, INDIRECT(INDIRECT("A9")&amp;"!"&amp;'Технический лист'!I309&amp;'Технический лист'!L67))+IF(ISBLANK(INDIRECT("A10")), 0, INDIRECT(INDIRECT("A10")&amp;"!"&amp;'Технический лист'!I309&amp;'Технический лист'!L67))+IF(ISBLANK(INDIRECT("A11")), 0, INDIRECT(INDIRECT("A11")&amp;"!"&amp;'Технический лист'!I309&amp;'Технический лист'!L67))+IF(ISBLANK(INDIRECT("A12")), 0, INDIRECT(INDIRECT("A12")&amp;"!"&amp;'Технический лист'!I309&amp;'Технический лист'!L67))</f>
        <v>0</v>
      </c>
      <c r="J76" s="51">
        <f>IF(ISBLANK(INDIRECT("A3")), 0, INDIRECT(INDIRECT("A3")&amp;"!"&amp;'Технический лист'!J309&amp;'Технический лист'!M67))+IF(ISBLANK(INDIRECT("A4")), 0, INDIRECT(INDIRECT("A4")&amp;"!"&amp;'Технический лист'!J309&amp;'Технический лист'!M67))+IF(ISBLANK(INDIRECT("A5")), 0, INDIRECT(INDIRECT("A5")&amp;"!"&amp;'Технический лист'!J309&amp;'Технический лист'!M67))+IF(ISBLANK(INDIRECT("A6")), 0, INDIRECT(INDIRECT("A6")&amp;"!"&amp;'Технический лист'!J309&amp;'Технический лист'!M67))+IF(ISBLANK(INDIRECT("A7")), 0, INDIRECT(INDIRECT("A7")&amp;"!"&amp;'Технический лист'!J309&amp;'Технический лист'!M67))+IF(ISBLANK(INDIRECT("A8")), 0, INDIRECT(INDIRECT("A8")&amp;"!"&amp;'Технический лист'!J309&amp;'Технический лист'!M67))+IF(ISBLANK(INDIRECT("A9")), 0, INDIRECT(INDIRECT("A9")&amp;"!"&amp;'Технический лист'!J309&amp;'Технический лист'!M67))+IF(ISBLANK(INDIRECT("A10")), 0, INDIRECT(INDIRECT("A10")&amp;"!"&amp;'Технический лист'!J309&amp;'Технический лист'!M67))+IF(ISBLANK(INDIRECT("A11")), 0, INDIRECT(INDIRECT("A11")&amp;"!"&amp;'Технический лист'!J309&amp;'Технический лист'!M67))+IF(ISBLANK(INDIRECT("A12")), 0, INDIRECT(INDIRECT("A12")&amp;"!"&amp;'Технический лист'!J309&amp;'Технический лист'!M67))</f>
        <v>0</v>
      </c>
      <c r="K76" s="51">
        <f>IF(ISBLANK(INDIRECT("A3")), 0, INDIRECT(INDIRECT("A3")&amp;"!"&amp;'Технический лист'!K309&amp;'Технический лист'!N67))+IF(ISBLANK(INDIRECT("A4")), 0, INDIRECT(INDIRECT("A4")&amp;"!"&amp;'Технический лист'!K309&amp;'Технический лист'!N67))+IF(ISBLANK(INDIRECT("A5")), 0, INDIRECT(INDIRECT("A5")&amp;"!"&amp;'Технический лист'!K309&amp;'Технический лист'!N67))+IF(ISBLANK(INDIRECT("A6")), 0, INDIRECT(INDIRECT("A6")&amp;"!"&amp;'Технический лист'!K309&amp;'Технический лист'!N67))+IF(ISBLANK(INDIRECT("A7")), 0, INDIRECT(INDIRECT("A7")&amp;"!"&amp;'Технический лист'!K309&amp;'Технический лист'!N67))+IF(ISBLANK(INDIRECT("A8")), 0, INDIRECT(INDIRECT("A8")&amp;"!"&amp;'Технический лист'!K309&amp;'Технический лист'!N67))+IF(ISBLANK(INDIRECT("A9")), 0, INDIRECT(INDIRECT("A9")&amp;"!"&amp;'Технический лист'!K309&amp;'Технический лист'!N67))+IF(ISBLANK(INDIRECT("A10")), 0, INDIRECT(INDIRECT("A10")&amp;"!"&amp;'Технический лист'!K309&amp;'Технический лист'!N67))+IF(ISBLANK(INDIRECT("A11")), 0, INDIRECT(INDIRECT("A11")&amp;"!"&amp;'Технический лист'!K309&amp;'Технический лист'!N67))+IF(ISBLANK(INDIRECT("A12")), 0, INDIRECT(INDIRECT("A12")&amp;"!"&amp;'Технический лист'!K309&amp;'Технический лист'!N67))</f>
        <v>0</v>
      </c>
      <c r="L76" s="51">
        <f>IF(ISBLANK(INDIRECT("A3")), 0, INDIRECT(INDIRECT("A3")&amp;"!"&amp;'Технический лист'!L309&amp;'Технический лист'!O67))+IF(ISBLANK(INDIRECT("A4")), 0, INDIRECT(INDIRECT("A4")&amp;"!"&amp;'Технический лист'!L309&amp;'Технический лист'!O67))+IF(ISBLANK(INDIRECT("A5")), 0, INDIRECT(INDIRECT("A5")&amp;"!"&amp;'Технический лист'!L309&amp;'Технический лист'!O67))+IF(ISBLANK(INDIRECT("A6")), 0, INDIRECT(INDIRECT("A6")&amp;"!"&amp;'Технический лист'!L309&amp;'Технический лист'!O67))+IF(ISBLANK(INDIRECT("A7")), 0, INDIRECT(INDIRECT("A7")&amp;"!"&amp;'Технический лист'!L309&amp;'Технический лист'!O67))+IF(ISBLANK(INDIRECT("A8")), 0, INDIRECT(INDIRECT("A8")&amp;"!"&amp;'Технический лист'!L309&amp;'Технический лист'!O67))+IF(ISBLANK(INDIRECT("A9")), 0, INDIRECT(INDIRECT("A9")&amp;"!"&amp;'Технический лист'!L309&amp;'Технический лист'!O67))+IF(ISBLANK(INDIRECT("A10")), 0, INDIRECT(INDIRECT("A10")&amp;"!"&amp;'Технический лист'!L309&amp;'Технический лист'!O67))+IF(ISBLANK(INDIRECT("A11")), 0, INDIRECT(INDIRECT("A11")&amp;"!"&amp;'Технический лист'!L309&amp;'Технический лист'!O67))+IF(ISBLANK(INDIRECT("A12")), 0, INDIRECT(INDIRECT("A12")&amp;"!"&amp;'Технический лист'!L309&amp;'Технический лист'!O67))</f>
        <v>0</v>
      </c>
      <c r="M76" s="53">
        <f>IF(ISBLANK(INDIRECT("A3")), 0, INDIRECT(INDIRECT("A3")&amp;"!"&amp;'Технический лист'!M309&amp;'Технический лист'!P67))+IF(ISBLANK(INDIRECT("A4")), 0, INDIRECT(INDIRECT("A4")&amp;"!"&amp;'Технический лист'!M309&amp;'Технический лист'!P67))+IF(ISBLANK(INDIRECT("A5")), 0, INDIRECT(INDIRECT("A5")&amp;"!"&amp;'Технический лист'!M309&amp;'Технический лист'!P67))+IF(ISBLANK(INDIRECT("A6")), 0, INDIRECT(INDIRECT("A6")&amp;"!"&amp;'Технический лист'!M309&amp;'Технический лист'!P67))+IF(ISBLANK(INDIRECT("A7")), 0, INDIRECT(INDIRECT("A7")&amp;"!"&amp;'Технический лист'!M309&amp;'Технический лист'!P67))+IF(ISBLANK(INDIRECT("A8")), 0, INDIRECT(INDIRECT("A8")&amp;"!"&amp;'Технический лист'!M309&amp;'Технический лист'!P67))+IF(ISBLANK(INDIRECT("A9")), 0, INDIRECT(INDIRECT("A9")&amp;"!"&amp;'Технический лист'!M309&amp;'Технический лист'!P67))+IF(ISBLANK(INDIRECT("A10")), 0, INDIRECT(INDIRECT("A10")&amp;"!"&amp;'Технический лист'!M309&amp;'Технический лист'!P67))+IF(ISBLANK(INDIRECT("A11")), 0, INDIRECT(INDIRECT("A11")&amp;"!"&amp;'Технический лист'!M309&amp;'Технический лист'!P67))+IF(ISBLANK(INDIRECT("A12")), 0, INDIRECT(INDIRECT("A12")&amp;"!"&amp;'Технический лист'!M309&amp;'Технический лист'!P67))</f>
        <v>0</v>
      </c>
    </row>
    <row r="77" hidden="1">
      <c r="A77" s="66"/>
      <c r="B77" s="51">
        <f>IF(ISBLANK(INDIRECT("A3")), 0, INDIRECT(INDIRECT("A3")&amp;"!"&amp;'Технический лист'!B310&amp;'Технический лист'!E68))+IF(ISBLANK(INDIRECT("A4")), 0, INDIRECT(INDIRECT("A4")&amp;"!"&amp;'Технический лист'!B310&amp;'Технический лист'!E68))+IF(ISBLANK(INDIRECT("A5")), 0, INDIRECT(INDIRECT("A5")&amp;"!"&amp;'Технический лист'!B310&amp;'Технический лист'!E68))+IF(ISBLANK(INDIRECT("A6")), 0, INDIRECT(INDIRECT("A6")&amp;"!"&amp;'Технический лист'!B310&amp;'Технический лист'!E68))+IF(ISBLANK(INDIRECT("A7")), 0, INDIRECT(INDIRECT("A7")&amp;"!"&amp;'Технический лист'!B310&amp;'Технический лист'!E68))+IF(ISBLANK(INDIRECT("A8")), 0, INDIRECT(INDIRECT("A8")&amp;"!"&amp;'Технический лист'!B310&amp;'Технический лист'!E68))+IF(ISBLANK(INDIRECT("A9")), 0, INDIRECT(INDIRECT("A9")&amp;"!"&amp;'Технический лист'!B310&amp;'Технический лист'!E68))+IF(ISBLANK(INDIRECT("A10")), 0, INDIRECT(INDIRECT("A10")&amp;"!"&amp;'Технический лист'!B310&amp;'Технический лист'!E68))+IF(ISBLANK(INDIRECT("A11")), 0, INDIRECT(INDIRECT("A11")&amp;"!"&amp;'Технический лист'!B310&amp;'Технический лист'!E68))+IF(ISBLANK(INDIRECT("A12")), 0, INDIRECT(INDIRECT("A12")&amp;"!"&amp;'Технический лист'!B310&amp;'Технический лист'!E68))</f>
        <v>0</v>
      </c>
      <c r="C77" s="51">
        <f>IF(ISBLANK(INDIRECT("A3")), 0, INDIRECT(INDIRECT("A3")&amp;"!"&amp;'Технический лист'!C310&amp;'Технический лист'!F68))+IF(ISBLANK(INDIRECT("A4")), 0, INDIRECT(INDIRECT("A4")&amp;"!"&amp;'Технический лист'!C310&amp;'Технический лист'!F68))+IF(ISBLANK(INDIRECT("A5")), 0, INDIRECT(INDIRECT("A5")&amp;"!"&amp;'Технический лист'!C310&amp;'Технический лист'!F68))+IF(ISBLANK(INDIRECT("A6")), 0, INDIRECT(INDIRECT("A6")&amp;"!"&amp;'Технический лист'!C310&amp;'Технический лист'!F68))+IF(ISBLANK(INDIRECT("A7")), 0, INDIRECT(INDIRECT("A7")&amp;"!"&amp;'Технический лист'!C310&amp;'Технический лист'!F68))+IF(ISBLANK(INDIRECT("A8")), 0, INDIRECT(INDIRECT("A8")&amp;"!"&amp;'Технический лист'!C310&amp;'Технический лист'!F68))+IF(ISBLANK(INDIRECT("A9")), 0, INDIRECT(INDIRECT("A9")&amp;"!"&amp;'Технический лист'!C310&amp;'Технический лист'!F68))+IF(ISBLANK(INDIRECT("A10")), 0, INDIRECT(INDIRECT("A10")&amp;"!"&amp;'Технический лист'!C310&amp;'Технический лист'!F68))+IF(ISBLANK(INDIRECT("A11")), 0, INDIRECT(INDIRECT("A11")&amp;"!"&amp;'Технический лист'!C310&amp;'Технический лист'!F68))+IF(ISBLANK(INDIRECT("A12")), 0, INDIRECT(INDIRECT("A12")&amp;"!"&amp;'Технический лист'!C310&amp;'Технический лист'!F68))</f>
        <v>0</v>
      </c>
      <c r="D77" s="51">
        <f>IF(ISBLANK(INDIRECT("A3")), 0, INDIRECT(INDIRECT("A3")&amp;"!"&amp;'Технический лист'!D310&amp;'Технический лист'!G68))+IF(ISBLANK(INDIRECT("A4")), 0, INDIRECT(INDIRECT("A4")&amp;"!"&amp;'Технический лист'!D310&amp;'Технический лист'!G68))+IF(ISBLANK(INDIRECT("A5")), 0, INDIRECT(INDIRECT("A5")&amp;"!"&amp;'Технический лист'!D310&amp;'Технический лист'!G68))+IF(ISBLANK(INDIRECT("A6")), 0, INDIRECT(INDIRECT("A6")&amp;"!"&amp;'Технический лист'!D310&amp;'Технический лист'!G68))+IF(ISBLANK(INDIRECT("A7")), 0, INDIRECT(INDIRECT("A7")&amp;"!"&amp;'Технический лист'!D310&amp;'Технический лист'!G68))+IF(ISBLANK(INDIRECT("A8")), 0, INDIRECT(INDIRECT("A8")&amp;"!"&amp;'Технический лист'!D310&amp;'Технический лист'!G68))+IF(ISBLANK(INDIRECT("A9")), 0, INDIRECT(INDIRECT("A9")&amp;"!"&amp;'Технический лист'!D310&amp;'Технический лист'!G68))+IF(ISBLANK(INDIRECT("A10")), 0, INDIRECT(INDIRECT("A10")&amp;"!"&amp;'Технический лист'!D310&amp;'Технический лист'!G68))+IF(ISBLANK(INDIRECT("A11")), 0, INDIRECT(INDIRECT("A11")&amp;"!"&amp;'Технический лист'!D310&amp;'Технический лист'!G68))+IF(ISBLANK(INDIRECT("A12")), 0, INDIRECT(INDIRECT("A12")&amp;"!"&amp;'Технический лист'!D310&amp;'Технический лист'!G68))</f>
        <v>0</v>
      </c>
      <c r="E77" s="51">
        <f>IF(ISBLANK(INDIRECT("A3")), 0, INDIRECT(INDIRECT("A3")&amp;"!"&amp;'Технический лист'!E310&amp;'Технический лист'!H68))+IF(ISBLANK(INDIRECT("A4")), 0, INDIRECT(INDIRECT("A4")&amp;"!"&amp;'Технический лист'!E310&amp;'Технический лист'!H68))+IF(ISBLANK(INDIRECT("A5")), 0, INDIRECT(INDIRECT("A5")&amp;"!"&amp;'Технический лист'!E310&amp;'Технический лист'!H68))+IF(ISBLANK(INDIRECT("A6")), 0, INDIRECT(INDIRECT("A6")&amp;"!"&amp;'Технический лист'!E310&amp;'Технический лист'!H68))+IF(ISBLANK(INDIRECT("A7")), 0, INDIRECT(INDIRECT("A7")&amp;"!"&amp;'Технический лист'!E310&amp;'Технический лист'!H68))+IF(ISBLANK(INDIRECT("A8")), 0, INDIRECT(INDIRECT("A8")&amp;"!"&amp;'Технический лист'!E310&amp;'Технический лист'!H68))+IF(ISBLANK(INDIRECT("A9")), 0, INDIRECT(INDIRECT("A9")&amp;"!"&amp;'Технический лист'!E310&amp;'Технический лист'!H68))+IF(ISBLANK(INDIRECT("A10")), 0, INDIRECT(INDIRECT("A10")&amp;"!"&amp;'Технический лист'!E310&amp;'Технический лист'!H68))+IF(ISBLANK(INDIRECT("A11")), 0, INDIRECT(INDIRECT("A11")&amp;"!"&amp;'Технический лист'!E310&amp;'Технический лист'!H68))+IF(ISBLANK(INDIRECT("A12")), 0, INDIRECT(INDIRECT("A12")&amp;"!"&amp;'Технический лист'!E310&amp;'Технический лист'!H68))</f>
        <v>0</v>
      </c>
      <c r="F77" s="51">
        <f>IF(ISBLANK(INDIRECT("A3")), 0, INDIRECT(INDIRECT("A3")&amp;"!"&amp;'Технический лист'!F310&amp;'Технический лист'!I68))+IF(ISBLANK(INDIRECT("A4")), 0, INDIRECT(INDIRECT("A4")&amp;"!"&amp;'Технический лист'!F310&amp;'Технический лист'!I68))+IF(ISBLANK(INDIRECT("A5")), 0, INDIRECT(INDIRECT("A5")&amp;"!"&amp;'Технический лист'!F310&amp;'Технический лист'!I68))+IF(ISBLANK(INDIRECT("A6")), 0, INDIRECT(INDIRECT("A6")&amp;"!"&amp;'Технический лист'!F310&amp;'Технический лист'!I68))+IF(ISBLANK(INDIRECT("A7")), 0, INDIRECT(INDIRECT("A7")&amp;"!"&amp;'Технический лист'!F310&amp;'Технический лист'!I68))+IF(ISBLANK(INDIRECT("A8")), 0, INDIRECT(INDIRECT("A8")&amp;"!"&amp;'Технический лист'!F310&amp;'Технический лист'!I68))+IF(ISBLANK(INDIRECT("A9")), 0, INDIRECT(INDIRECT("A9")&amp;"!"&amp;'Технический лист'!F310&amp;'Технический лист'!I68))+IF(ISBLANK(INDIRECT("A10")), 0, INDIRECT(INDIRECT("A10")&amp;"!"&amp;'Технический лист'!F310&amp;'Технический лист'!I68))+IF(ISBLANK(INDIRECT("A11")), 0, INDIRECT(INDIRECT("A11")&amp;"!"&amp;'Технический лист'!F310&amp;'Технический лист'!I68))+IF(ISBLANK(INDIRECT("A12")), 0, INDIRECT(INDIRECT("A12")&amp;"!"&amp;'Технический лист'!F310&amp;'Технический лист'!I68))</f>
        <v>0</v>
      </c>
      <c r="G77" s="51">
        <f>IF(ISBLANK(INDIRECT("A3")), 0, INDIRECT(INDIRECT("A3")&amp;"!"&amp;'Технический лист'!G310&amp;'Технический лист'!J68))+IF(ISBLANK(INDIRECT("A4")), 0, INDIRECT(INDIRECT("A4")&amp;"!"&amp;'Технический лист'!G310&amp;'Технический лист'!J68))+IF(ISBLANK(INDIRECT("A5")), 0, INDIRECT(INDIRECT("A5")&amp;"!"&amp;'Технический лист'!G310&amp;'Технический лист'!J68))+IF(ISBLANK(INDIRECT("A6")), 0, INDIRECT(INDIRECT("A6")&amp;"!"&amp;'Технический лист'!G310&amp;'Технический лист'!J68))+IF(ISBLANK(INDIRECT("A7")), 0, INDIRECT(INDIRECT("A7")&amp;"!"&amp;'Технический лист'!G310&amp;'Технический лист'!J68))+IF(ISBLANK(INDIRECT("A8")), 0, INDIRECT(INDIRECT("A8")&amp;"!"&amp;'Технический лист'!G310&amp;'Технический лист'!J68))+IF(ISBLANK(INDIRECT("A9")), 0, INDIRECT(INDIRECT("A9")&amp;"!"&amp;'Технический лист'!G310&amp;'Технический лист'!J68))+IF(ISBLANK(INDIRECT("A10")), 0, INDIRECT(INDIRECT("A10")&amp;"!"&amp;'Технический лист'!G310&amp;'Технический лист'!J68))+IF(ISBLANK(INDIRECT("A11")), 0, INDIRECT(INDIRECT("A11")&amp;"!"&amp;'Технический лист'!G310&amp;'Технический лист'!J68))+IF(ISBLANK(INDIRECT("A12")), 0, INDIRECT(INDIRECT("A12")&amp;"!"&amp;'Технический лист'!G310&amp;'Технический лист'!J68))</f>
        <v>0</v>
      </c>
      <c r="H77" s="51">
        <f>IF(ISBLANK(INDIRECT("A3")), 0, INDIRECT(INDIRECT("A3")&amp;"!"&amp;'Технический лист'!H310&amp;'Технический лист'!K68))+IF(ISBLANK(INDIRECT("A4")), 0, INDIRECT(INDIRECT("A4")&amp;"!"&amp;'Технический лист'!H310&amp;'Технический лист'!K68))+IF(ISBLANK(INDIRECT("A5")), 0, INDIRECT(INDIRECT("A5")&amp;"!"&amp;'Технический лист'!H310&amp;'Технический лист'!K68))+IF(ISBLANK(INDIRECT("A6")), 0, INDIRECT(INDIRECT("A6")&amp;"!"&amp;'Технический лист'!H310&amp;'Технический лист'!K68))+IF(ISBLANK(INDIRECT("A7")), 0, INDIRECT(INDIRECT("A7")&amp;"!"&amp;'Технический лист'!H310&amp;'Технический лист'!K68))+IF(ISBLANK(INDIRECT("A8")), 0, INDIRECT(INDIRECT("A8")&amp;"!"&amp;'Технический лист'!H310&amp;'Технический лист'!K68))+IF(ISBLANK(INDIRECT("A9")), 0, INDIRECT(INDIRECT("A9")&amp;"!"&amp;'Технический лист'!H310&amp;'Технический лист'!K68))+IF(ISBLANK(INDIRECT("A10")), 0, INDIRECT(INDIRECT("A10")&amp;"!"&amp;'Технический лист'!H310&amp;'Технический лист'!K68))+IF(ISBLANK(INDIRECT("A11")), 0, INDIRECT(INDIRECT("A11")&amp;"!"&amp;'Технический лист'!H310&amp;'Технический лист'!K68))+IF(ISBLANK(INDIRECT("A12")), 0, INDIRECT(INDIRECT("A12")&amp;"!"&amp;'Технический лист'!H310&amp;'Технический лист'!K68))</f>
        <v>0</v>
      </c>
      <c r="I77" s="51">
        <f>IF(ISBLANK(INDIRECT("A3")), 0, INDIRECT(INDIRECT("A3")&amp;"!"&amp;'Технический лист'!I310&amp;'Технический лист'!L68))+IF(ISBLANK(INDIRECT("A4")), 0, INDIRECT(INDIRECT("A4")&amp;"!"&amp;'Технический лист'!I310&amp;'Технический лист'!L68))+IF(ISBLANK(INDIRECT("A5")), 0, INDIRECT(INDIRECT("A5")&amp;"!"&amp;'Технический лист'!I310&amp;'Технический лист'!L68))+IF(ISBLANK(INDIRECT("A6")), 0, INDIRECT(INDIRECT("A6")&amp;"!"&amp;'Технический лист'!I310&amp;'Технический лист'!L68))+IF(ISBLANK(INDIRECT("A7")), 0, INDIRECT(INDIRECT("A7")&amp;"!"&amp;'Технический лист'!I310&amp;'Технический лист'!L68))+IF(ISBLANK(INDIRECT("A8")), 0, INDIRECT(INDIRECT("A8")&amp;"!"&amp;'Технический лист'!I310&amp;'Технический лист'!L68))+IF(ISBLANK(INDIRECT("A9")), 0, INDIRECT(INDIRECT("A9")&amp;"!"&amp;'Технический лист'!I310&amp;'Технический лист'!L68))+IF(ISBLANK(INDIRECT("A10")), 0, INDIRECT(INDIRECT("A10")&amp;"!"&amp;'Технический лист'!I310&amp;'Технический лист'!L68))+IF(ISBLANK(INDIRECT("A11")), 0, INDIRECT(INDIRECT("A11")&amp;"!"&amp;'Технический лист'!I310&amp;'Технический лист'!L68))+IF(ISBLANK(INDIRECT("A12")), 0, INDIRECT(INDIRECT("A12")&amp;"!"&amp;'Технический лист'!I310&amp;'Технический лист'!L68))</f>
        <v>0</v>
      </c>
      <c r="J77" s="51">
        <f>IF(ISBLANK(INDIRECT("A3")), 0, INDIRECT(INDIRECT("A3")&amp;"!"&amp;'Технический лист'!J310&amp;'Технический лист'!M68))+IF(ISBLANK(INDIRECT("A4")), 0, INDIRECT(INDIRECT("A4")&amp;"!"&amp;'Технический лист'!J310&amp;'Технический лист'!M68))+IF(ISBLANK(INDIRECT("A5")), 0, INDIRECT(INDIRECT("A5")&amp;"!"&amp;'Технический лист'!J310&amp;'Технический лист'!M68))+IF(ISBLANK(INDIRECT("A6")), 0, INDIRECT(INDIRECT("A6")&amp;"!"&amp;'Технический лист'!J310&amp;'Технический лист'!M68))+IF(ISBLANK(INDIRECT("A7")), 0, INDIRECT(INDIRECT("A7")&amp;"!"&amp;'Технический лист'!J310&amp;'Технический лист'!M68))+IF(ISBLANK(INDIRECT("A8")), 0, INDIRECT(INDIRECT("A8")&amp;"!"&amp;'Технический лист'!J310&amp;'Технический лист'!M68))+IF(ISBLANK(INDIRECT("A9")), 0, INDIRECT(INDIRECT("A9")&amp;"!"&amp;'Технический лист'!J310&amp;'Технический лист'!M68))+IF(ISBLANK(INDIRECT("A10")), 0, INDIRECT(INDIRECT("A10")&amp;"!"&amp;'Технический лист'!J310&amp;'Технический лист'!M68))+IF(ISBLANK(INDIRECT("A11")), 0, INDIRECT(INDIRECT("A11")&amp;"!"&amp;'Технический лист'!J310&amp;'Технический лист'!M68))+IF(ISBLANK(INDIRECT("A12")), 0, INDIRECT(INDIRECT("A12")&amp;"!"&amp;'Технический лист'!J310&amp;'Технический лист'!M68))</f>
        <v>0</v>
      </c>
      <c r="K77" s="51">
        <f>IF(ISBLANK(INDIRECT("A3")), 0, INDIRECT(INDIRECT("A3")&amp;"!"&amp;'Технический лист'!K310&amp;'Технический лист'!N68))+IF(ISBLANK(INDIRECT("A4")), 0, INDIRECT(INDIRECT("A4")&amp;"!"&amp;'Технический лист'!K310&amp;'Технический лист'!N68))+IF(ISBLANK(INDIRECT("A5")), 0, INDIRECT(INDIRECT("A5")&amp;"!"&amp;'Технический лист'!K310&amp;'Технический лист'!N68))+IF(ISBLANK(INDIRECT("A6")), 0, INDIRECT(INDIRECT("A6")&amp;"!"&amp;'Технический лист'!K310&amp;'Технический лист'!N68))+IF(ISBLANK(INDIRECT("A7")), 0, INDIRECT(INDIRECT("A7")&amp;"!"&amp;'Технический лист'!K310&amp;'Технический лист'!N68))+IF(ISBLANK(INDIRECT("A8")), 0, INDIRECT(INDIRECT("A8")&amp;"!"&amp;'Технический лист'!K310&amp;'Технический лист'!N68))+IF(ISBLANK(INDIRECT("A9")), 0, INDIRECT(INDIRECT("A9")&amp;"!"&amp;'Технический лист'!K310&amp;'Технический лист'!N68))+IF(ISBLANK(INDIRECT("A10")), 0, INDIRECT(INDIRECT("A10")&amp;"!"&amp;'Технический лист'!K310&amp;'Технический лист'!N68))+IF(ISBLANK(INDIRECT("A11")), 0, INDIRECT(INDIRECT("A11")&amp;"!"&amp;'Технический лист'!K310&amp;'Технический лист'!N68))+IF(ISBLANK(INDIRECT("A12")), 0, INDIRECT(INDIRECT("A12")&amp;"!"&amp;'Технический лист'!K310&amp;'Технический лист'!N68))</f>
        <v>0</v>
      </c>
      <c r="L77" s="51">
        <f>IF(ISBLANK(INDIRECT("A3")), 0, INDIRECT(INDIRECT("A3")&amp;"!"&amp;'Технический лист'!L310&amp;'Технический лист'!O68))+IF(ISBLANK(INDIRECT("A4")), 0, INDIRECT(INDIRECT("A4")&amp;"!"&amp;'Технический лист'!L310&amp;'Технический лист'!O68))+IF(ISBLANK(INDIRECT("A5")), 0, INDIRECT(INDIRECT("A5")&amp;"!"&amp;'Технический лист'!L310&amp;'Технический лист'!O68))+IF(ISBLANK(INDIRECT("A6")), 0, INDIRECT(INDIRECT("A6")&amp;"!"&amp;'Технический лист'!L310&amp;'Технический лист'!O68))+IF(ISBLANK(INDIRECT("A7")), 0, INDIRECT(INDIRECT("A7")&amp;"!"&amp;'Технический лист'!L310&amp;'Технический лист'!O68))+IF(ISBLANK(INDIRECT("A8")), 0, INDIRECT(INDIRECT("A8")&amp;"!"&amp;'Технический лист'!L310&amp;'Технический лист'!O68))+IF(ISBLANK(INDIRECT("A9")), 0, INDIRECT(INDIRECT("A9")&amp;"!"&amp;'Технический лист'!L310&amp;'Технический лист'!O68))+IF(ISBLANK(INDIRECT("A10")), 0, INDIRECT(INDIRECT("A10")&amp;"!"&amp;'Технический лист'!L310&amp;'Технический лист'!O68))+IF(ISBLANK(INDIRECT("A11")), 0, INDIRECT(INDIRECT("A11")&amp;"!"&amp;'Технический лист'!L310&amp;'Технический лист'!O68))+IF(ISBLANK(INDIRECT("A12")), 0, INDIRECT(INDIRECT("A12")&amp;"!"&amp;'Технический лист'!L310&amp;'Технический лист'!O68))</f>
        <v>0</v>
      </c>
      <c r="M77" s="53">
        <f>IF(ISBLANK(INDIRECT("A3")), 0, INDIRECT(INDIRECT("A3")&amp;"!"&amp;'Технический лист'!M310&amp;'Технический лист'!P68))+IF(ISBLANK(INDIRECT("A4")), 0, INDIRECT(INDIRECT("A4")&amp;"!"&amp;'Технический лист'!M310&amp;'Технический лист'!P68))+IF(ISBLANK(INDIRECT("A5")), 0, INDIRECT(INDIRECT("A5")&amp;"!"&amp;'Технический лист'!M310&amp;'Технический лист'!P68))+IF(ISBLANK(INDIRECT("A6")), 0, INDIRECT(INDIRECT("A6")&amp;"!"&amp;'Технический лист'!M310&amp;'Технический лист'!P68))+IF(ISBLANK(INDIRECT("A7")), 0, INDIRECT(INDIRECT("A7")&amp;"!"&amp;'Технический лист'!M310&amp;'Технический лист'!P68))+IF(ISBLANK(INDIRECT("A8")), 0, INDIRECT(INDIRECT("A8")&amp;"!"&amp;'Технический лист'!M310&amp;'Технический лист'!P68))+IF(ISBLANK(INDIRECT("A9")), 0, INDIRECT(INDIRECT("A9")&amp;"!"&amp;'Технический лист'!M310&amp;'Технический лист'!P68))+IF(ISBLANK(INDIRECT("A10")), 0, INDIRECT(INDIRECT("A10")&amp;"!"&amp;'Технический лист'!M310&amp;'Технический лист'!P68))+IF(ISBLANK(INDIRECT("A11")), 0, INDIRECT(INDIRECT("A11")&amp;"!"&amp;'Технический лист'!M310&amp;'Технический лист'!P68))+IF(ISBLANK(INDIRECT("A12")), 0, INDIRECT(INDIRECT("A12")&amp;"!"&amp;'Технический лист'!M310&amp;'Технический лист'!P68))</f>
        <v>0</v>
      </c>
    </row>
    <row r="78" hidden="1">
      <c r="A78" s="66"/>
      <c r="B78" s="51">
        <f>IF(ISBLANK(INDIRECT("A3")), 0, INDIRECT(INDIRECT("A3")&amp;"!"&amp;'Технический лист'!B311&amp;'Технический лист'!E69))+IF(ISBLANK(INDIRECT("A4")), 0, INDIRECT(INDIRECT("A4")&amp;"!"&amp;'Технический лист'!B311&amp;'Технический лист'!E69))+IF(ISBLANK(INDIRECT("A5")), 0, INDIRECT(INDIRECT("A5")&amp;"!"&amp;'Технический лист'!B311&amp;'Технический лист'!E69))+IF(ISBLANK(INDIRECT("A6")), 0, INDIRECT(INDIRECT("A6")&amp;"!"&amp;'Технический лист'!B311&amp;'Технический лист'!E69))+IF(ISBLANK(INDIRECT("A7")), 0, INDIRECT(INDIRECT("A7")&amp;"!"&amp;'Технический лист'!B311&amp;'Технический лист'!E69))+IF(ISBLANK(INDIRECT("A8")), 0, INDIRECT(INDIRECT("A8")&amp;"!"&amp;'Технический лист'!B311&amp;'Технический лист'!E69))+IF(ISBLANK(INDIRECT("A9")), 0, INDIRECT(INDIRECT("A9")&amp;"!"&amp;'Технический лист'!B311&amp;'Технический лист'!E69))+IF(ISBLANK(INDIRECT("A10")), 0, INDIRECT(INDIRECT("A10")&amp;"!"&amp;'Технический лист'!B311&amp;'Технический лист'!E69))+IF(ISBLANK(INDIRECT("A11")), 0, INDIRECT(INDIRECT("A11")&amp;"!"&amp;'Технический лист'!B311&amp;'Технический лист'!E69))+IF(ISBLANK(INDIRECT("A12")), 0, INDIRECT(INDIRECT("A12")&amp;"!"&amp;'Технический лист'!B311&amp;'Технический лист'!E69))</f>
        <v>0</v>
      </c>
      <c r="C78" s="51">
        <f>IF(ISBLANK(INDIRECT("A3")), 0, INDIRECT(INDIRECT("A3")&amp;"!"&amp;'Технический лист'!C311&amp;'Технический лист'!F69))+IF(ISBLANK(INDIRECT("A4")), 0, INDIRECT(INDIRECT("A4")&amp;"!"&amp;'Технический лист'!C311&amp;'Технический лист'!F69))+IF(ISBLANK(INDIRECT("A5")), 0, INDIRECT(INDIRECT("A5")&amp;"!"&amp;'Технический лист'!C311&amp;'Технический лист'!F69))+IF(ISBLANK(INDIRECT("A6")), 0, INDIRECT(INDIRECT("A6")&amp;"!"&amp;'Технический лист'!C311&amp;'Технический лист'!F69))+IF(ISBLANK(INDIRECT("A7")), 0, INDIRECT(INDIRECT("A7")&amp;"!"&amp;'Технический лист'!C311&amp;'Технический лист'!F69))+IF(ISBLANK(INDIRECT("A8")), 0, INDIRECT(INDIRECT("A8")&amp;"!"&amp;'Технический лист'!C311&amp;'Технический лист'!F69))+IF(ISBLANK(INDIRECT("A9")), 0, INDIRECT(INDIRECT("A9")&amp;"!"&amp;'Технический лист'!C311&amp;'Технический лист'!F69))+IF(ISBLANK(INDIRECT("A10")), 0, INDIRECT(INDIRECT("A10")&amp;"!"&amp;'Технический лист'!C311&amp;'Технический лист'!F69))+IF(ISBLANK(INDIRECT("A11")), 0, INDIRECT(INDIRECT("A11")&amp;"!"&amp;'Технический лист'!C311&amp;'Технический лист'!F69))+IF(ISBLANK(INDIRECT("A12")), 0, INDIRECT(INDIRECT("A12")&amp;"!"&amp;'Технический лист'!C311&amp;'Технический лист'!F69))</f>
        <v>0</v>
      </c>
      <c r="D78" s="51">
        <f>IF(ISBLANK(INDIRECT("A3")), 0, INDIRECT(INDIRECT("A3")&amp;"!"&amp;'Технический лист'!D311&amp;'Технический лист'!G69))+IF(ISBLANK(INDIRECT("A4")), 0, INDIRECT(INDIRECT("A4")&amp;"!"&amp;'Технический лист'!D311&amp;'Технический лист'!G69))+IF(ISBLANK(INDIRECT("A5")), 0, INDIRECT(INDIRECT("A5")&amp;"!"&amp;'Технический лист'!D311&amp;'Технический лист'!G69))+IF(ISBLANK(INDIRECT("A6")), 0, INDIRECT(INDIRECT("A6")&amp;"!"&amp;'Технический лист'!D311&amp;'Технический лист'!G69))+IF(ISBLANK(INDIRECT("A7")), 0, INDIRECT(INDIRECT("A7")&amp;"!"&amp;'Технический лист'!D311&amp;'Технический лист'!G69))+IF(ISBLANK(INDIRECT("A8")), 0, INDIRECT(INDIRECT("A8")&amp;"!"&amp;'Технический лист'!D311&amp;'Технический лист'!G69))+IF(ISBLANK(INDIRECT("A9")), 0, INDIRECT(INDIRECT("A9")&amp;"!"&amp;'Технический лист'!D311&amp;'Технический лист'!G69))+IF(ISBLANK(INDIRECT("A10")), 0, INDIRECT(INDIRECT("A10")&amp;"!"&amp;'Технический лист'!D311&amp;'Технический лист'!G69))+IF(ISBLANK(INDIRECT("A11")), 0, INDIRECT(INDIRECT("A11")&amp;"!"&amp;'Технический лист'!D311&amp;'Технический лист'!G69))+IF(ISBLANK(INDIRECT("A12")), 0, INDIRECT(INDIRECT("A12")&amp;"!"&amp;'Технический лист'!D311&amp;'Технический лист'!G69))</f>
        <v>0</v>
      </c>
      <c r="E78" s="51">
        <f>IF(ISBLANK(INDIRECT("A3")), 0, INDIRECT(INDIRECT("A3")&amp;"!"&amp;'Технический лист'!E311&amp;'Технический лист'!H69))+IF(ISBLANK(INDIRECT("A4")), 0, INDIRECT(INDIRECT("A4")&amp;"!"&amp;'Технический лист'!E311&amp;'Технический лист'!H69))+IF(ISBLANK(INDIRECT("A5")), 0, INDIRECT(INDIRECT("A5")&amp;"!"&amp;'Технический лист'!E311&amp;'Технический лист'!H69))+IF(ISBLANK(INDIRECT("A6")), 0, INDIRECT(INDIRECT("A6")&amp;"!"&amp;'Технический лист'!E311&amp;'Технический лист'!H69))+IF(ISBLANK(INDIRECT("A7")), 0, INDIRECT(INDIRECT("A7")&amp;"!"&amp;'Технический лист'!E311&amp;'Технический лист'!H69))+IF(ISBLANK(INDIRECT("A8")), 0, INDIRECT(INDIRECT("A8")&amp;"!"&amp;'Технический лист'!E311&amp;'Технический лист'!H69))+IF(ISBLANK(INDIRECT("A9")), 0, INDIRECT(INDIRECT("A9")&amp;"!"&amp;'Технический лист'!E311&amp;'Технический лист'!H69))+IF(ISBLANK(INDIRECT("A10")), 0, INDIRECT(INDIRECT("A10")&amp;"!"&amp;'Технический лист'!E311&amp;'Технический лист'!H69))+IF(ISBLANK(INDIRECT("A11")), 0, INDIRECT(INDIRECT("A11")&amp;"!"&amp;'Технический лист'!E311&amp;'Технический лист'!H69))+IF(ISBLANK(INDIRECT("A12")), 0, INDIRECT(INDIRECT("A12")&amp;"!"&amp;'Технический лист'!E311&amp;'Технический лист'!H69))</f>
        <v>0</v>
      </c>
      <c r="F78" s="51">
        <f>IF(ISBLANK(INDIRECT("A3")), 0, INDIRECT(INDIRECT("A3")&amp;"!"&amp;'Технический лист'!F311&amp;'Технический лист'!I69))+IF(ISBLANK(INDIRECT("A4")), 0, INDIRECT(INDIRECT("A4")&amp;"!"&amp;'Технический лист'!F311&amp;'Технический лист'!I69))+IF(ISBLANK(INDIRECT("A5")), 0, INDIRECT(INDIRECT("A5")&amp;"!"&amp;'Технический лист'!F311&amp;'Технический лист'!I69))+IF(ISBLANK(INDIRECT("A6")), 0, INDIRECT(INDIRECT("A6")&amp;"!"&amp;'Технический лист'!F311&amp;'Технический лист'!I69))+IF(ISBLANK(INDIRECT("A7")), 0, INDIRECT(INDIRECT("A7")&amp;"!"&amp;'Технический лист'!F311&amp;'Технический лист'!I69))+IF(ISBLANK(INDIRECT("A8")), 0, INDIRECT(INDIRECT("A8")&amp;"!"&amp;'Технический лист'!F311&amp;'Технический лист'!I69))+IF(ISBLANK(INDIRECT("A9")), 0, INDIRECT(INDIRECT("A9")&amp;"!"&amp;'Технический лист'!F311&amp;'Технический лист'!I69))+IF(ISBLANK(INDIRECT("A10")), 0, INDIRECT(INDIRECT("A10")&amp;"!"&amp;'Технический лист'!F311&amp;'Технический лист'!I69))+IF(ISBLANK(INDIRECT("A11")), 0, INDIRECT(INDIRECT("A11")&amp;"!"&amp;'Технический лист'!F311&amp;'Технический лист'!I69))+IF(ISBLANK(INDIRECT("A12")), 0, INDIRECT(INDIRECT("A12")&amp;"!"&amp;'Технический лист'!F311&amp;'Технический лист'!I69))</f>
        <v>0</v>
      </c>
      <c r="G78" s="51">
        <f>IF(ISBLANK(INDIRECT("A3")), 0, INDIRECT(INDIRECT("A3")&amp;"!"&amp;'Технический лист'!G311&amp;'Технический лист'!J69))+IF(ISBLANK(INDIRECT("A4")), 0, INDIRECT(INDIRECT("A4")&amp;"!"&amp;'Технический лист'!G311&amp;'Технический лист'!J69))+IF(ISBLANK(INDIRECT("A5")), 0, INDIRECT(INDIRECT("A5")&amp;"!"&amp;'Технический лист'!G311&amp;'Технический лист'!J69))+IF(ISBLANK(INDIRECT("A6")), 0, INDIRECT(INDIRECT("A6")&amp;"!"&amp;'Технический лист'!G311&amp;'Технический лист'!J69))+IF(ISBLANK(INDIRECT("A7")), 0, INDIRECT(INDIRECT("A7")&amp;"!"&amp;'Технический лист'!G311&amp;'Технический лист'!J69))+IF(ISBLANK(INDIRECT("A8")), 0, INDIRECT(INDIRECT("A8")&amp;"!"&amp;'Технический лист'!G311&amp;'Технический лист'!J69))+IF(ISBLANK(INDIRECT("A9")), 0, INDIRECT(INDIRECT("A9")&amp;"!"&amp;'Технический лист'!G311&amp;'Технический лист'!J69))+IF(ISBLANK(INDIRECT("A10")), 0, INDIRECT(INDIRECT("A10")&amp;"!"&amp;'Технический лист'!G311&amp;'Технический лист'!J69))+IF(ISBLANK(INDIRECT("A11")), 0, INDIRECT(INDIRECT("A11")&amp;"!"&amp;'Технический лист'!G311&amp;'Технический лист'!J69))+IF(ISBLANK(INDIRECT("A12")), 0, INDIRECT(INDIRECT("A12")&amp;"!"&amp;'Технический лист'!G311&amp;'Технический лист'!J69))</f>
        <v>0</v>
      </c>
      <c r="H78" s="51">
        <f>IF(ISBLANK(INDIRECT("A3")), 0, INDIRECT(INDIRECT("A3")&amp;"!"&amp;'Технический лист'!H311&amp;'Технический лист'!K69))+IF(ISBLANK(INDIRECT("A4")), 0, INDIRECT(INDIRECT("A4")&amp;"!"&amp;'Технический лист'!H311&amp;'Технический лист'!K69))+IF(ISBLANK(INDIRECT("A5")), 0, INDIRECT(INDIRECT("A5")&amp;"!"&amp;'Технический лист'!H311&amp;'Технический лист'!K69))+IF(ISBLANK(INDIRECT("A6")), 0, INDIRECT(INDIRECT("A6")&amp;"!"&amp;'Технический лист'!H311&amp;'Технический лист'!K69))+IF(ISBLANK(INDIRECT("A7")), 0, INDIRECT(INDIRECT("A7")&amp;"!"&amp;'Технический лист'!H311&amp;'Технический лист'!K69))+IF(ISBLANK(INDIRECT("A8")), 0, INDIRECT(INDIRECT("A8")&amp;"!"&amp;'Технический лист'!H311&amp;'Технический лист'!K69))+IF(ISBLANK(INDIRECT("A9")), 0, INDIRECT(INDIRECT("A9")&amp;"!"&amp;'Технический лист'!H311&amp;'Технический лист'!K69))+IF(ISBLANK(INDIRECT("A10")), 0, INDIRECT(INDIRECT("A10")&amp;"!"&amp;'Технический лист'!H311&amp;'Технический лист'!K69))+IF(ISBLANK(INDIRECT("A11")), 0, INDIRECT(INDIRECT("A11")&amp;"!"&amp;'Технический лист'!H311&amp;'Технический лист'!K69))+IF(ISBLANK(INDIRECT("A12")), 0, INDIRECT(INDIRECT("A12")&amp;"!"&amp;'Технический лист'!H311&amp;'Технический лист'!K69))</f>
        <v>0</v>
      </c>
      <c r="I78" s="51">
        <f>IF(ISBLANK(INDIRECT("A3")), 0, INDIRECT(INDIRECT("A3")&amp;"!"&amp;'Технический лист'!I311&amp;'Технический лист'!L69))+IF(ISBLANK(INDIRECT("A4")), 0, INDIRECT(INDIRECT("A4")&amp;"!"&amp;'Технический лист'!I311&amp;'Технический лист'!L69))+IF(ISBLANK(INDIRECT("A5")), 0, INDIRECT(INDIRECT("A5")&amp;"!"&amp;'Технический лист'!I311&amp;'Технический лист'!L69))+IF(ISBLANK(INDIRECT("A6")), 0, INDIRECT(INDIRECT("A6")&amp;"!"&amp;'Технический лист'!I311&amp;'Технический лист'!L69))+IF(ISBLANK(INDIRECT("A7")), 0, INDIRECT(INDIRECT("A7")&amp;"!"&amp;'Технический лист'!I311&amp;'Технический лист'!L69))+IF(ISBLANK(INDIRECT("A8")), 0, INDIRECT(INDIRECT("A8")&amp;"!"&amp;'Технический лист'!I311&amp;'Технический лист'!L69))+IF(ISBLANK(INDIRECT("A9")), 0, INDIRECT(INDIRECT("A9")&amp;"!"&amp;'Технический лист'!I311&amp;'Технический лист'!L69))+IF(ISBLANK(INDIRECT("A10")), 0, INDIRECT(INDIRECT("A10")&amp;"!"&amp;'Технический лист'!I311&amp;'Технический лист'!L69))+IF(ISBLANK(INDIRECT("A11")), 0, INDIRECT(INDIRECT("A11")&amp;"!"&amp;'Технический лист'!I311&amp;'Технический лист'!L69))+IF(ISBLANK(INDIRECT("A12")), 0, INDIRECT(INDIRECT("A12")&amp;"!"&amp;'Технический лист'!I311&amp;'Технический лист'!L69))</f>
        <v>0</v>
      </c>
      <c r="J78" s="51">
        <f>IF(ISBLANK(INDIRECT("A3")), 0, INDIRECT(INDIRECT("A3")&amp;"!"&amp;'Технический лист'!J311&amp;'Технический лист'!M69))+IF(ISBLANK(INDIRECT("A4")), 0, INDIRECT(INDIRECT("A4")&amp;"!"&amp;'Технический лист'!J311&amp;'Технический лист'!M69))+IF(ISBLANK(INDIRECT("A5")), 0, INDIRECT(INDIRECT("A5")&amp;"!"&amp;'Технический лист'!J311&amp;'Технический лист'!M69))+IF(ISBLANK(INDIRECT("A6")), 0, INDIRECT(INDIRECT("A6")&amp;"!"&amp;'Технический лист'!J311&amp;'Технический лист'!M69))+IF(ISBLANK(INDIRECT("A7")), 0, INDIRECT(INDIRECT("A7")&amp;"!"&amp;'Технический лист'!J311&amp;'Технический лист'!M69))+IF(ISBLANK(INDIRECT("A8")), 0, INDIRECT(INDIRECT("A8")&amp;"!"&amp;'Технический лист'!J311&amp;'Технический лист'!M69))+IF(ISBLANK(INDIRECT("A9")), 0, INDIRECT(INDIRECT("A9")&amp;"!"&amp;'Технический лист'!J311&amp;'Технический лист'!M69))+IF(ISBLANK(INDIRECT("A10")), 0, INDIRECT(INDIRECT("A10")&amp;"!"&amp;'Технический лист'!J311&amp;'Технический лист'!M69))+IF(ISBLANK(INDIRECT("A11")), 0, INDIRECT(INDIRECT("A11")&amp;"!"&amp;'Технический лист'!J311&amp;'Технический лист'!M69))+IF(ISBLANK(INDIRECT("A12")), 0, INDIRECT(INDIRECT("A12")&amp;"!"&amp;'Технический лист'!J311&amp;'Технический лист'!M69))</f>
        <v>0</v>
      </c>
      <c r="K78" s="51">
        <f>IF(ISBLANK(INDIRECT("A3")), 0, INDIRECT(INDIRECT("A3")&amp;"!"&amp;'Технический лист'!K311&amp;'Технический лист'!N69))+IF(ISBLANK(INDIRECT("A4")), 0, INDIRECT(INDIRECT("A4")&amp;"!"&amp;'Технический лист'!K311&amp;'Технический лист'!N69))+IF(ISBLANK(INDIRECT("A5")), 0, INDIRECT(INDIRECT("A5")&amp;"!"&amp;'Технический лист'!K311&amp;'Технический лист'!N69))+IF(ISBLANK(INDIRECT("A6")), 0, INDIRECT(INDIRECT("A6")&amp;"!"&amp;'Технический лист'!K311&amp;'Технический лист'!N69))+IF(ISBLANK(INDIRECT("A7")), 0, INDIRECT(INDIRECT("A7")&amp;"!"&amp;'Технический лист'!K311&amp;'Технический лист'!N69))+IF(ISBLANK(INDIRECT("A8")), 0, INDIRECT(INDIRECT("A8")&amp;"!"&amp;'Технический лист'!K311&amp;'Технический лист'!N69))+IF(ISBLANK(INDIRECT("A9")), 0, INDIRECT(INDIRECT("A9")&amp;"!"&amp;'Технический лист'!K311&amp;'Технический лист'!N69))+IF(ISBLANK(INDIRECT("A10")), 0, INDIRECT(INDIRECT("A10")&amp;"!"&amp;'Технический лист'!K311&amp;'Технический лист'!N69))+IF(ISBLANK(INDIRECT("A11")), 0, INDIRECT(INDIRECT("A11")&amp;"!"&amp;'Технический лист'!K311&amp;'Технический лист'!N69))+IF(ISBLANK(INDIRECT("A12")), 0, INDIRECT(INDIRECT("A12")&amp;"!"&amp;'Технический лист'!K311&amp;'Технический лист'!N69))</f>
        <v>0</v>
      </c>
      <c r="L78" s="51">
        <f>IF(ISBLANK(INDIRECT("A3")), 0, INDIRECT(INDIRECT("A3")&amp;"!"&amp;'Технический лист'!L311&amp;'Технический лист'!O69))+IF(ISBLANK(INDIRECT("A4")), 0, INDIRECT(INDIRECT("A4")&amp;"!"&amp;'Технический лист'!L311&amp;'Технический лист'!O69))+IF(ISBLANK(INDIRECT("A5")), 0, INDIRECT(INDIRECT("A5")&amp;"!"&amp;'Технический лист'!L311&amp;'Технический лист'!O69))+IF(ISBLANK(INDIRECT("A6")), 0, INDIRECT(INDIRECT("A6")&amp;"!"&amp;'Технический лист'!L311&amp;'Технический лист'!O69))+IF(ISBLANK(INDIRECT("A7")), 0, INDIRECT(INDIRECT("A7")&amp;"!"&amp;'Технический лист'!L311&amp;'Технический лист'!O69))+IF(ISBLANK(INDIRECT("A8")), 0, INDIRECT(INDIRECT("A8")&amp;"!"&amp;'Технический лист'!L311&amp;'Технический лист'!O69))+IF(ISBLANK(INDIRECT("A9")), 0, INDIRECT(INDIRECT("A9")&amp;"!"&amp;'Технический лист'!L311&amp;'Технический лист'!O69))+IF(ISBLANK(INDIRECT("A10")), 0, INDIRECT(INDIRECT("A10")&amp;"!"&amp;'Технический лист'!L311&amp;'Технический лист'!O69))+IF(ISBLANK(INDIRECT("A11")), 0, INDIRECT(INDIRECT("A11")&amp;"!"&amp;'Технический лист'!L311&amp;'Технический лист'!O69))+IF(ISBLANK(INDIRECT("A12")), 0, INDIRECT(INDIRECT("A12")&amp;"!"&amp;'Технический лист'!L311&amp;'Технический лист'!O69))</f>
        <v>0</v>
      </c>
      <c r="M78" s="53">
        <f>IF(ISBLANK(INDIRECT("A3")), 0, INDIRECT(INDIRECT("A3")&amp;"!"&amp;'Технический лист'!M311&amp;'Технический лист'!P69))+IF(ISBLANK(INDIRECT("A4")), 0, INDIRECT(INDIRECT("A4")&amp;"!"&amp;'Технический лист'!M311&amp;'Технический лист'!P69))+IF(ISBLANK(INDIRECT("A5")), 0, INDIRECT(INDIRECT("A5")&amp;"!"&amp;'Технический лист'!M311&amp;'Технический лист'!P69))+IF(ISBLANK(INDIRECT("A6")), 0, INDIRECT(INDIRECT("A6")&amp;"!"&amp;'Технический лист'!M311&amp;'Технический лист'!P69))+IF(ISBLANK(INDIRECT("A7")), 0, INDIRECT(INDIRECT("A7")&amp;"!"&amp;'Технический лист'!M311&amp;'Технический лист'!P69))+IF(ISBLANK(INDIRECT("A8")), 0, INDIRECT(INDIRECT("A8")&amp;"!"&amp;'Технический лист'!M311&amp;'Технический лист'!P69))+IF(ISBLANK(INDIRECT("A9")), 0, INDIRECT(INDIRECT("A9")&amp;"!"&amp;'Технический лист'!M311&amp;'Технический лист'!P69))+IF(ISBLANK(INDIRECT("A10")), 0, INDIRECT(INDIRECT("A10")&amp;"!"&amp;'Технический лист'!M311&amp;'Технический лист'!P69))+IF(ISBLANK(INDIRECT("A11")), 0, INDIRECT(INDIRECT("A11")&amp;"!"&amp;'Технический лист'!M311&amp;'Технический лист'!P69))+IF(ISBLANK(INDIRECT("A12")), 0, INDIRECT(INDIRECT("A12")&amp;"!"&amp;'Технический лист'!M311&amp;'Технический лист'!P69))</f>
        <v>0</v>
      </c>
    </row>
    <row r="79" hidden="1">
      <c r="A79" s="66"/>
      <c r="B79" s="51">
        <f>IF(ISBLANK(INDIRECT("A3")), 0, INDIRECT(INDIRECT("A3")&amp;"!"&amp;'Технический лист'!B312&amp;'Технический лист'!E70))+IF(ISBLANK(INDIRECT("A4")), 0, INDIRECT(INDIRECT("A4")&amp;"!"&amp;'Технический лист'!B312&amp;'Технический лист'!E70))+IF(ISBLANK(INDIRECT("A5")), 0, INDIRECT(INDIRECT("A5")&amp;"!"&amp;'Технический лист'!B312&amp;'Технический лист'!E70))+IF(ISBLANK(INDIRECT("A6")), 0, INDIRECT(INDIRECT("A6")&amp;"!"&amp;'Технический лист'!B312&amp;'Технический лист'!E70))+IF(ISBLANK(INDIRECT("A7")), 0, INDIRECT(INDIRECT("A7")&amp;"!"&amp;'Технический лист'!B312&amp;'Технический лист'!E70))+IF(ISBLANK(INDIRECT("A8")), 0, INDIRECT(INDIRECT("A8")&amp;"!"&amp;'Технический лист'!B312&amp;'Технический лист'!E70))+IF(ISBLANK(INDIRECT("A9")), 0, INDIRECT(INDIRECT("A9")&amp;"!"&amp;'Технический лист'!B312&amp;'Технический лист'!E70))+IF(ISBLANK(INDIRECT("A10")), 0, INDIRECT(INDIRECT("A10")&amp;"!"&amp;'Технический лист'!B312&amp;'Технический лист'!E70))+IF(ISBLANK(INDIRECT("A11")), 0, INDIRECT(INDIRECT("A11")&amp;"!"&amp;'Технический лист'!B312&amp;'Технический лист'!E70))+IF(ISBLANK(INDIRECT("A12")), 0, INDIRECT(INDIRECT("A12")&amp;"!"&amp;'Технический лист'!B312&amp;'Технический лист'!E70))</f>
        <v>0</v>
      </c>
      <c r="C79" s="51">
        <f>IF(ISBLANK(INDIRECT("A3")), 0, INDIRECT(INDIRECT("A3")&amp;"!"&amp;'Технический лист'!C312&amp;'Технический лист'!F70))+IF(ISBLANK(INDIRECT("A4")), 0, INDIRECT(INDIRECT("A4")&amp;"!"&amp;'Технический лист'!C312&amp;'Технический лист'!F70))+IF(ISBLANK(INDIRECT("A5")), 0, INDIRECT(INDIRECT("A5")&amp;"!"&amp;'Технический лист'!C312&amp;'Технический лист'!F70))+IF(ISBLANK(INDIRECT("A6")), 0, INDIRECT(INDIRECT("A6")&amp;"!"&amp;'Технический лист'!C312&amp;'Технический лист'!F70))+IF(ISBLANK(INDIRECT("A7")), 0, INDIRECT(INDIRECT("A7")&amp;"!"&amp;'Технический лист'!C312&amp;'Технический лист'!F70))+IF(ISBLANK(INDIRECT("A8")), 0, INDIRECT(INDIRECT("A8")&amp;"!"&amp;'Технический лист'!C312&amp;'Технический лист'!F70))+IF(ISBLANK(INDIRECT("A9")), 0, INDIRECT(INDIRECT("A9")&amp;"!"&amp;'Технический лист'!C312&amp;'Технический лист'!F70))+IF(ISBLANK(INDIRECT("A10")), 0, INDIRECT(INDIRECT("A10")&amp;"!"&amp;'Технический лист'!C312&amp;'Технический лист'!F70))+IF(ISBLANK(INDIRECT("A11")), 0, INDIRECT(INDIRECT("A11")&amp;"!"&amp;'Технический лист'!C312&amp;'Технический лист'!F70))+IF(ISBLANK(INDIRECT("A12")), 0, INDIRECT(INDIRECT("A12")&amp;"!"&amp;'Технический лист'!C312&amp;'Технический лист'!F70))</f>
        <v>0</v>
      </c>
      <c r="D79" s="51">
        <f>IF(ISBLANK(INDIRECT("A3")), 0, INDIRECT(INDIRECT("A3")&amp;"!"&amp;'Технический лист'!D312&amp;'Технический лист'!G70))+IF(ISBLANK(INDIRECT("A4")), 0, INDIRECT(INDIRECT("A4")&amp;"!"&amp;'Технический лист'!D312&amp;'Технический лист'!G70))+IF(ISBLANK(INDIRECT("A5")), 0, INDIRECT(INDIRECT("A5")&amp;"!"&amp;'Технический лист'!D312&amp;'Технический лист'!G70))+IF(ISBLANK(INDIRECT("A6")), 0, INDIRECT(INDIRECT("A6")&amp;"!"&amp;'Технический лист'!D312&amp;'Технический лист'!G70))+IF(ISBLANK(INDIRECT("A7")), 0, INDIRECT(INDIRECT("A7")&amp;"!"&amp;'Технический лист'!D312&amp;'Технический лист'!G70))+IF(ISBLANK(INDIRECT("A8")), 0, INDIRECT(INDIRECT("A8")&amp;"!"&amp;'Технический лист'!D312&amp;'Технический лист'!G70))+IF(ISBLANK(INDIRECT("A9")), 0, INDIRECT(INDIRECT("A9")&amp;"!"&amp;'Технический лист'!D312&amp;'Технический лист'!G70))+IF(ISBLANK(INDIRECT("A10")), 0, INDIRECT(INDIRECT("A10")&amp;"!"&amp;'Технический лист'!D312&amp;'Технический лист'!G70))+IF(ISBLANK(INDIRECT("A11")), 0, INDIRECT(INDIRECT("A11")&amp;"!"&amp;'Технический лист'!D312&amp;'Технический лист'!G70))+IF(ISBLANK(INDIRECT("A12")), 0, INDIRECT(INDIRECT("A12")&amp;"!"&amp;'Технический лист'!D312&amp;'Технический лист'!G70))</f>
        <v>0</v>
      </c>
      <c r="E79" s="51">
        <f>IF(ISBLANK(INDIRECT("A3")), 0, INDIRECT(INDIRECT("A3")&amp;"!"&amp;'Технический лист'!E312&amp;'Технический лист'!H70))+IF(ISBLANK(INDIRECT("A4")), 0, INDIRECT(INDIRECT("A4")&amp;"!"&amp;'Технический лист'!E312&amp;'Технический лист'!H70))+IF(ISBLANK(INDIRECT("A5")), 0, INDIRECT(INDIRECT("A5")&amp;"!"&amp;'Технический лист'!E312&amp;'Технический лист'!H70))+IF(ISBLANK(INDIRECT("A6")), 0, INDIRECT(INDIRECT("A6")&amp;"!"&amp;'Технический лист'!E312&amp;'Технический лист'!H70))+IF(ISBLANK(INDIRECT("A7")), 0, INDIRECT(INDIRECT("A7")&amp;"!"&amp;'Технический лист'!E312&amp;'Технический лист'!H70))+IF(ISBLANK(INDIRECT("A8")), 0, INDIRECT(INDIRECT("A8")&amp;"!"&amp;'Технический лист'!E312&amp;'Технический лист'!H70))+IF(ISBLANK(INDIRECT("A9")), 0, INDIRECT(INDIRECT("A9")&amp;"!"&amp;'Технический лист'!E312&amp;'Технический лист'!H70))+IF(ISBLANK(INDIRECT("A10")), 0, INDIRECT(INDIRECT("A10")&amp;"!"&amp;'Технический лист'!E312&amp;'Технический лист'!H70))+IF(ISBLANK(INDIRECT("A11")), 0, INDIRECT(INDIRECT("A11")&amp;"!"&amp;'Технический лист'!E312&amp;'Технический лист'!H70))+IF(ISBLANK(INDIRECT("A12")), 0, INDIRECT(INDIRECT("A12")&amp;"!"&amp;'Технический лист'!E312&amp;'Технический лист'!H70))</f>
        <v>0</v>
      </c>
      <c r="F79" s="51">
        <f>IF(ISBLANK(INDIRECT("A3")), 0, INDIRECT(INDIRECT("A3")&amp;"!"&amp;'Технический лист'!F312&amp;'Технический лист'!I70))+IF(ISBLANK(INDIRECT("A4")), 0, INDIRECT(INDIRECT("A4")&amp;"!"&amp;'Технический лист'!F312&amp;'Технический лист'!I70))+IF(ISBLANK(INDIRECT("A5")), 0, INDIRECT(INDIRECT("A5")&amp;"!"&amp;'Технический лист'!F312&amp;'Технический лист'!I70))+IF(ISBLANK(INDIRECT("A6")), 0, INDIRECT(INDIRECT("A6")&amp;"!"&amp;'Технический лист'!F312&amp;'Технический лист'!I70))+IF(ISBLANK(INDIRECT("A7")), 0, INDIRECT(INDIRECT("A7")&amp;"!"&amp;'Технический лист'!F312&amp;'Технический лист'!I70))+IF(ISBLANK(INDIRECT("A8")), 0, INDIRECT(INDIRECT("A8")&amp;"!"&amp;'Технический лист'!F312&amp;'Технический лист'!I70))+IF(ISBLANK(INDIRECT("A9")), 0, INDIRECT(INDIRECT("A9")&amp;"!"&amp;'Технический лист'!F312&amp;'Технический лист'!I70))+IF(ISBLANK(INDIRECT("A10")), 0, INDIRECT(INDIRECT("A10")&amp;"!"&amp;'Технический лист'!F312&amp;'Технический лист'!I70))+IF(ISBLANK(INDIRECT("A11")), 0, INDIRECT(INDIRECT("A11")&amp;"!"&amp;'Технический лист'!F312&amp;'Технический лист'!I70))+IF(ISBLANK(INDIRECT("A12")), 0, INDIRECT(INDIRECT("A12")&amp;"!"&amp;'Технический лист'!F312&amp;'Технический лист'!I70))</f>
        <v>0</v>
      </c>
      <c r="G79" s="51">
        <f>IF(ISBLANK(INDIRECT("A3")), 0, INDIRECT(INDIRECT("A3")&amp;"!"&amp;'Технический лист'!G312&amp;'Технический лист'!J70))+IF(ISBLANK(INDIRECT("A4")), 0, INDIRECT(INDIRECT("A4")&amp;"!"&amp;'Технический лист'!G312&amp;'Технический лист'!J70))+IF(ISBLANK(INDIRECT("A5")), 0, INDIRECT(INDIRECT("A5")&amp;"!"&amp;'Технический лист'!G312&amp;'Технический лист'!J70))+IF(ISBLANK(INDIRECT("A6")), 0, INDIRECT(INDIRECT("A6")&amp;"!"&amp;'Технический лист'!G312&amp;'Технический лист'!J70))+IF(ISBLANK(INDIRECT("A7")), 0, INDIRECT(INDIRECT("A7")&amp;"!"&amp;'Технический лист'!G312&amp;'Технический лист'!J70))+IF(ISBLANK(INDIRECT("A8")), 0, INDIRECT(INDIRECT("A8")&amp;"!"&amp;'Технический лист'!G312&amp;'Технический лист'!J70))+IF(ISBLANK(INDIRECT("A9")), 0, INDIRECT(INDIRECT("A9")&amp;"!"&amp;'Технический лист'!G312&amp;'Технический лист'!J70))+IF(ISBLANK(INDIRECT("A10")), 0, INDIRECT(INDIRECT("A10")&amp;"!"&amp;'Технический лист'!G312&amp;'Технический лист'!J70))+IF(ISBLANK(INDIRECT("A11")), 0, INDIRECT(INDIRECT("A11")&amp;"!"&amp;'Технический лист'!G312&amp;'Технический лист'!J70))+IF(ISBLANK(INDIRECT("A12")), 0, INDIRECT(INDIRECT("A12")&amp;"!"&amp;'Технический лист'!G312&amp;'Технический лист'!J70))</f>
        <v>0</v>
      </c>
      <c r="H79" s="51">
        <f>IF(ISBLANK(INDIRECT("A3")), 0, INDIRECT(INDIRECT("A3")&amp;"!"&amp;'Технический лист'!H312&amp;'Технический лист'!K70))+IF(ISBLANK(INDIRECT("A4")), 0, INDIRECT(INDIRECT("A4")&amp;"!"&amp;'Технический лист'!H312&amp;'Технический лист'!K70))+IF(ISBLANK(INDIRECT("A5")), 0, INDIRECT(INDIRECT("A5")&amp;"!"&amp;'Технический лист'!H312&amp;'Технический лист'!K70))+IF(ISBLANK(INDIRECT("A6")), 0, INDIRECT(INDIRECT("A6")&amp;"!"&amp;'Технический лист'!H312&amp;'Технический лист'!K70))+IF(ISBLANK(INDIRECT("A7")), 0, INDIRECT(INDIRECT("A7")&amp;"!"&amp;'Технический лист'!H312&amp;'Технический лист'!K70))+IF(ISBLANK(INDIRECT("A8")), 0, INDIRECT(INDIRECT("A8")&amp;"!"&amp;'Технический лист'!H312&amp;'Технический лист'!K70))+IF(ISBLANK(INDIRECT("A9")), 0, INDIRECT(INDIRECT("A9")&amp;"!"&amp;'Технический лист'!H312&amp;'Технический лист'!K70))+IF(ISBLANK(INDIRECT("A10")), 0, INDIRECT(INDIRECT("A10")&amp;"!"&amp;'Технический лист'!H312&amp;'Технический лист'!K70))+IF(ISBLANK(INDIRECT("A11")), 0, INDIRECT(INDIRECT("A11")&amp;"!"&amp;'Технический лист'!H312&amp;'Технический лист'!K70))+IF(ISBLANK(INDIRECT("A12")), 0, INDIRECT(INDIRECT("A12")&amp;"!"&amp;'Технический лист'!H312&amp;'Технический лист'!K70))</f>
        <v>0</v>
      </c>
      <c r="I79" s="51">
        <f>IF(ISBLANK(INDIRECT("A3")), 0, INDIRECT(INDIRECT("A3")&amp;"!"&amp;'Технический лист'!I312&amp;'Технический лист'!L70))+IF(ISBLANK(INDIRECT("A4")), 0, INDIRECT(INDIRECT("A4")&amp;"!"&amp;'Технический лист'!I312&amp;'Технический лист'!L70))+IF(ISBLANK(INDIRECT("A5")), 0, INDIRECT(INDIRECT("A5")&amp;"!"&amp;'Технический лист'!I312&amp;'Технический лист'!L70))+IF(ISBLANK(INDIRECT("A6")), 0, INDIRECT(INDIRECT("A6")&amp;"!"&amp;'Технический лист'!I312&amp;'Технический лист'!L70))+IF(ISBLANK(INDIRECT("A7")), 0, INDIRECT(INDIRECT("A7")&amp;"!"&amp;'Технический лист'!I312&amp;'Технический лист'!L70))+IF(ISBLANK(INDIRECT("A8")), 0, INDIRECT(INDIRECT("A8")&amp;"!"&amp;'Технический лист'!I312&amp;'Технический лист'!L70))+IF(ISBLANK(INDIRECT("A9")), 0, INDIRECT(INDIRECT("A9")&amp;"!"&amp;'Технический лист'!I312&amp;'Технический лист'!L70))+IF(ISBLANK(INDIRECT("A10")), 0, INDIRECT(INDIRECT("A10")&amp;"!"&amp;'Технический лист'!I312&amp;'Технический лист'!L70))+IF(ISBLANK(INDIRECT("A11")), 0, INDIRECT(INDIRECT("A11")&amp;"!"&amp;'Технический лист'!I312&amp;'Технический лист'!L70))+IF(ISBLANK(INDIRECT("A12")), 0, INDIRECT(INDIRECT("A12")&amp;"!"&amp;'Технический лист'!I312&amp;'Технический лист'!L70))</f>
        <v>0</v>
      </c>
      <c r="J79" s="51">
        <f>IF(ISBLANK(INDIRECT("A3")), 0, INDIRECT(INDIRECT("A3")&amp;"!"&amp;'Технический лист'!J312&amp;'Технический лист'!M70))+IF(ISBLANK(INDIRECT("A4")), 0, INDIRECT(INDIRECT("A4")&amp;"!"&amp;'Технический лист'!J312&amp;'Технический лист'!M70))+IF(ISBLANK(INDIRECT("A5")), 0, INDIRECT(INDIRECT("A5")&amp;"!"&amp;'Технический лист'!J312&amp;'Технический лист'!M70))+IF(ISBLANK(INDIRECT("A6")), 0, INDIRECT(INDIRECT("A6")&amp;"!"&amp;'Технический лист'!J312&amp;'Технический лист'!M70))+IF(ISBLANK(INDIRECT("A7")), 0, INDIRECT(INDIRECT("A7")&amp;"!"&amp;'Технический лист'!J312&amp;'Технический лист'!M70))+IF(ISBLANK(INDIRECT("A8")), 0, INDIRECT(INDIRECT("A8")&amp;"!"&amp;'Технический лист'!J312&amp;'Технический лист'!M70))+IF(ISBLANK(INDIRECT("A9")), 0, INDIRECT(INDIRECT("A9")&amp;"!"&amp;'Технический лист'!J312&amp;'Технический лист'!M70))+IF(ISBLANK(INDIRECT("A10")), 0, INDIRECT(INDIRECT("A10")&amp;"!"&amp;'Технический лист'!J312&amp;'Технический лист'!M70))+IF(ISBLANK(INDIRECT("A11")), 0, INDIRECT(INDIRECT("A11")&amp;"!"&amp;'Технический лист'!J312&amp;'Технический лист'!M70))+IF(ISBLANK(INDIRECT("A12")), 0, INDIRECT(INDIRECT("A12")&amp;"!"&amp;'Технический лист'!J312&amp;'Технический лист'!M70))</f>
        <v>0</v>
      </c>
      <c r="K79" s="51">
        <f>IF(ISBLANK(INDIRECT("A3")), 0, INDIRECT(INDIRECT("A3")&amp;"!"&amp;'Технический лист'!K312&amp;'Технический лист'!N70))+IF(ISBLANK(INDIRECT("A4")), 0, INDIRECT(INDIRECT("A4")&amp;"!"&amp;'Технический лист'!K312&amp;'Технический лист'!N70))+IF(ISBLANK(INDIRECT("A5")), 0, INDIRECT(INDIRECT("A5")&amp;"!"&amp;'Технический лист'!K312&amp;'Технический лист'!N70))+IF(ISBLANK(INDIRECT("A6")), 0, INDIRECT(INDIRECT("A6")&amp;"!"&amp;'Технический лист'!K312&amp;'Технический лист'!N70))+IF(ISBLANK(INDIRECT("A7")), 0, INDIRECT(INDIRECT("A7")&amp;"!"&amp;'Технический лист'!K312&amp;'Технический лист'!N70))+IF(ISBLANK(INDIRECT("A8")), 0, INDIRECT(INDIRECT("A8")&amp;"!"&amp;'Технический лист'!K312&amp;'Технический лист'!N70))+IF(ISBLANK(INDIRECT("A9")), 0, INDIRECT(INDIRECT("A9")&amp;"!"&amp;'Технический лист'!K312&amp;'Технический лист'!N70))+IF(ISBLANK(INDIRECT("A10")), 0, INDIRECT(INDIRECT("A10")&amp;"!"&amp;'Технический лист'!K312&amp;'Технический лист'!N70))+IF(ISBLANK(INDIRECT("A11")), 0, INDIRECT(INDIRECT("A11")&amp;"!"&amp;'Технический лист'!K312&amp;'Технический лист'!N70))+IF(ISBLANK(INDIRECT("A12")), 0, INDIRECT(INDIRECT("A12")&amp;"!"&amp;'Технический лист'!K312&amp;'Технический лист'!N70))</f>
        <v>0</v>
      </c>
      <c r="L79" s="51">
        <f>IF(ISBLANK(INDIRECT("A3")), 0, INDIRECT(INDIRECT("A3")&amp;"!"&amp;'Технический лист'!L312&amp;'Технический лист'!O70))+IF(ISBLANK(INDIRECT("A4")), 0, INDIRECT(INDIRECT("A4")&amp;"!"&amp;'Технический лист'!L312&amp;'Технический лист'!O70))+IF(ISBLANK(INDIRECT("A5")), 0, INDIRECT(INDIRECT("A5")&amp;"!"&amp;'Технический лист'!L312&amp;'Технический лист'!O70))+IF(ISBLANK(INDIRECT("A6")), 0, INDIRECT(INDIRECT("A6")&amp;"!"&amp;'Технический лист'!L312&amp;'Технический лист'!O70))+IF(ISBLANK(INDIRECT("A7")), 0, INDIRECT(INDIRECT("A7")&amp;"!"&amp;'Технический лист'!L312&amp;'Технический лист'!O70))+IF(ISBLANK(INDIRECT("A8")), 0, INDIRECT(INDIRECT("A8")&amp;"!"&amp;'Технический лист'!L312&amp;'Технический лист'!O70))+IF(ISBLANK(INDIRECT("A9")), 0, INDIRECT(INDIRECT("A9")&amp;"!"&amp;'Технический лист'!L312&amp;'Технический лист'!O70))+IF(ISBLANK(INDIRECT("A10")), 0, INDIRECT(INDIRECT("A10")&amp;"!"&amp;'Технический лист'!L312&amp;'Технический лист'!O70))+IF(ISBLANK(INDIRECT("A11")), 0, INDIRECT(INDIRECT("A11")&amp;"!"&amp;'Технический лист'!L312&amp;'Технический лист'!O70))+IF(ISBLANK(INDIRECT("A12")), 0, INDIRECT(INDIRECT("A12")&amp;"!"&amp;'Технический лист'!L312&amp;'Технический лист'!O70))</f>
        <v>0</v>
      </c>
      <c r="M79" s="53">
        <f>IF(ISBLANK(INDIRECT("A3")), 0, INDIRECT(INDIRECT("A3")&amp;"!"&amp;'Технический лист'!M312&amp;'Технический лист'!P70))+IF(ISBLANK(INDIRECT("A4")), 0, INDIRECT(INDIRECT("A4")&amp;"!"&amp;'Технический лист'!M312&amp;'Технический лист'!P70))+IF(ISBLANK(INDIRECT("A5")), 0, INDIRECT(INDIRECT("A5")&amp;"!"&amp;'Технический лист'!M312&amp;'Технический лист'!P70))+IF(ISBLANK(INDIRECT("A6")), 0, INDIRECT(INDIRECT("A6")&amp;"!"&amp;'Технический лист'!M312&amp;'Технический лист'!P70))+IF(ISBLANK(INDIRECT("A7")), 0, INDIRECT(INDIRECT("A7")&amp;"!"&amp;'Технический лист'!M312&amp;'Технический лист'!P70))+IF(ISBLANK(INDIRECT("A8")), 0, INDIRECT(INDIRECT("A8")&amp;"!"&amp;'Технический лист'!M312&amp;'Технический лист'!P70))+IF(ISBLANK(INDIRECT("A9")), 0, INDIRECT(INDIRECT("A9")&amp;"!"&amp;'Технический лист'!M312&amp;'Технический лист'!P70))+IF(ISBLANK(INDIRECT("A10")), 0, INDIRECT(INDIRECT("A10")&amp;"!"&amp;'Технический лист'!M312&amp;'Технический лист'!P70))+IF(ISBLANK(INDIRECT("A11")), 0, INDIRECT(INDIRECT("A11")&amp;"!"&amp;'Технический лист'!M312&amp;'Технический лист'!P70))+IF(ISBLANK(INDIRECT("A12")), 0, INDIRECT(INDIRECT("A12")&amp;"!"&amp;'Технический лист'!M312&amp;'Технический лист'!P70))</f>
        <v>0</v>
      </c>
    </row>
    <row r="80" hidden="1">
      <c r="A80" s="66"/>
      <c r="B80" s="51">
        <f>IF(ISBLANK(INDIRECT("A3")), 0, INDIRECT(INDIRECT("A3")&amp;"!"&amp;'Технический лист'!B313&amp;'Технический лист'!E71))+IF(ISBLANK(INDIRECT("A4")), 0, INDIRECT(INDIRECT("A4")&amp;"!"&amp;'Технический лист'!B313&amp;'Технический лист'!E71))+IF(ISBLANK(INDIRECT("A5")), 0, INDIRECT(INDIRECT("A5")&amp;"!"&amp;'Технический лист'!B313&amp;'Технический лист'!E71))+IF(ISBLANK(INDIRECT("A6")), 0, INDIRECT(INDIRECT("A6")&amp;"!"&amp;'Технический лист'!B313&amp;'Технический лист'!E71))+IF(ISBLANK(INDIRECT("A7")), 0, INDIRECT(INDIRECT("A7")&amp;"!"&amp;'Технический лист'!B313&amp;'Технический лист'!E71))+IF(ISBLANK(INDIRECT("A8")), 0, INDIRECT(INDIRECT("A8")&amp;"!"&amp;'Технический лист'!B313&amp;'Технический лист'!E71))+IF(ISBLANK(INDIRECT("A9")), 0, INDIRECT(INDIRECT("A9")&amp;"!"&amp;'Технический лист'!B313&amp;'Технический лист'!E71))+IF(ISBLANK(INDIRECT("A10")), 0, INDIRECT(INDIRECT("A10")&amp;"!"&amp;'Технический лист'!B313&amp;'Технический лист'!E71))+IF(ISBLANK(INDIRECT("A11")), 0, INDIRECT(INDIRECT("A11")&amp;"!"&amp;'Технический лист'!B313&amp;'Технический лист'!E71))+IF(ISBLANK(INDIRECT("A12")), 0, INDIRECT(INDIRECT("A12")&amp;"!"&amp;'Технический лист'!B313&amp;'Технический лист'!E71))</f>
        <v>0</v>
      </c>
      <c r="C80" s="51">
        <f>IF(ISBLANK(INDIRECT("A3")), 0, INDIRECT(INDIRECT("A3")&amp;"!"&amp;'Технический лист'!C313&amp;'Технический лист'!F71))+IF(ISBLANK(INDIRECT("A4")), 0, INDIRECT(INDIRECT("A4")&amp;"!"&amp;'Технический лист'!C313&amp;'Технический лист'!F71))+IF(ISBLANK(INDIRECT("A5")), 0, INDIRECT(INDIRECT("A5")&amp;"!"&amp;'Технический лист'!C313&amp;'Технический лист'!F71))+IF(ISBLANK(INDIRECT("A6")), 0, INDIRECT(INDIRECT("A6")&amp;"!"&amp;'Технический лист'!C313&amp;'Технический лист'!F71))+IF(ISBLANK(INDIRECT("A7")), 0, INDIRECT(INDIRECT("A7")&amp;"!"&amp;'Технический лист'!C313&amp;'Технический лист'!F71))+IF(ISBLANK(INDIRECT("A8")), 0, INDIRECT(INDIRECT("A8")&amp;"!"&amp;'Технический лист'!C313&amp;'Технический лист'!F71))+IF(ISBLANK(INDIRECT("A9")), 0, INDIRECT(INDIRECT("A9")&amp;"!"&amp;'Технический лист'!C313&amp;'Технический лист'!F71))+IF(ISBLANK(INDIRECT("A10")), 0, INDIRECT(INDIRECT("A10")&amp;"!"&amp;'Технический лист'!C313&amp;'Технический лист'!F71))+IF(ISBLANK(INDIRECT("A11")), 0, INDIRECT(INDIRECT("A11")&amp;"!"&amp;'Технический лист'!C313&amp;'Технический лист'!F71))+IF(ISBLANK(INDIRECT("A12")), 0, INDIRECT(INDIRECT("A12")&amp;"!"&amp;'Технический лист'!C313&amp;'Технический лист'!F71))</f>
        <v>0</v>
      </c>
      <c r="D80" s="51">
        <f>IF(ISBLANK(INDIRECT("A3")), 0, INDIRECT(INDIRECT("A3")&amp;"!"&amp;'Технический лист'!D313&amp;'Технический лист'!G71))+IF(ISBLANK(INDIRECT("A4")), 0, INDIRECT(INDIRECT("A4")&amp;"!"&amp;'Технический лист'!D313&amp;'Технический лист'!G71))+IF(ISBLANK(INDIRECT("A5")), 0, INDIRECT(INDIRECT("A5")&amp;"!"&amp;'Технический лист'!D313&amp;'Технический лист'!G71))+IF(ISBLANK(INDIRECT("A6")), 0, INDIRECT(INDIRECT("A6")&amp;"!"&amp;'Технический лист'!D313&amp;'Технический лист'!G71))+IF(ISBLANK(INDIRECT("A7")), 0, INDIRECT(INDIRECT("A7")&amp;"!"&amp;'Технический лист'!D313&amp;'Технический лист'!G71))+IF(ISBLANK(INDIRECT("A8")), 0, INDIRECT(INDIRECT("A8")&amp;"!"&amp;'Технический лист'!D313&amp;'Технический лист'!G71))+IF(ISBLANK(INDIRECT("A9")), 0, INDIRECT(INDIRECT("A9")&amp;"!"&amp;'Технический лист'!D313&amp;'Технический лист'!G71))+IF(ISBLANK(INDIRECT("A10")), 0, INDIRECT(INDIRECT("A10")&amp;"!"&amp;'Технический лист'!D313&amp;'Технический лист'!G71))+IF(ISBLANK(INDIRECT("A11")), 0, INDIRECT(INDIRECT("A11")&amp;"!"&amp;'Технический лист'!D313&amp;'Технический лист'!G71))+IF(ISBLANK(INDIRECT("A12")), 0, INDIRECT(INDIRECT("A12")&amp;"!"&amp;'Технический лист'!D313&amp;'Технический лист'!G71))</f>
        <v>0</v>
      </c>
      <c r="E80" s="51">
        <f>IF(ISBLANK(INDIRECT("A3")), 0, INDIRECT(INDIRECT("A3")&amp;"!"&amp;'Технический лист'!E313&amp;'Технический лист'!H71))+IF(ISBLANK(INDIRECT("A4")), 0, INDIRECT(INDIRECT("A4")&amp;"!"&amp;'Технический лист'!E313&amp;'Технический лист'!H71))+IF(ISBLANK(INDIRECT("A5")), 0, INDIRECT(INDIRECT("A5")&amp;"!"&amp;'Технический лист'!E313&amp;'Технический лист'!H71))+IF(ISBLANK(INDIRECT("A6")), 0, INDIRECT(INDIRECT("A6")&amp;"!"&amp;'Технический лист'!E313&amp;'Технический лист'!H71))+IF(ISBLANK(INDIRECT("A7")), 0, INDIRECT(INDIRECT("A7")&amp;"!"&amp;'Технический лист'!E313&amp;'Технический лист'!H71))+IF(ISBLANK(INDIRECT("A8")), 0, INDIRECT(INDIRECT("A8")&amp;"!"&amp;'Технический лист'!E313&amp;'Технический лист'!H71))+IF(ISBLANK(INDIRECT("A9")), 0, INDIRECT(INDIRECT("A9")&amp;"!"&amp;'Технический лист'!E313&amp;'Технический лист'!H71))+IF(ISBLANK(INDIRECT("A10")), 0, INDIRECT(INDIRECT("A10")&amp;"!"&amp;'Технический лист'!E313&amp;'Технический лист'!H71))+IF(ISBLANK(INDIRECT("A11")), 0, INDIRECT(INDIRECT("A11")&amp;"!"&amp;'Технический лист'!E313&amp;'Технический лист'!H71))+IF(ISBLANK(INDIRECT("A12")), 0, INDIRECT(INDIRECT("A12")&amp;"!"&amp;'Технический лист'!E313&amp;'Технический лист'!H71))</f>
        <v>0</v>
      </c>
      <c r="F80" s="51">
        <f>IF(ISBLANK(INDIRECT("A3")), 0, INDIRECT(INDIRECT("A3")&amp;"!"&amp;'Технический лист'!F313&amp;'Технический лист'!I71))+IF(ISBLANK(INDIRECT("A4")), 0, INDIRECT(INDIRECT("A4")&amp;"!"&amp;'Технический лист'!F313&amp;'Технический лист'!I71))+IF(ISBLANK(INDIRECT("A5")), 0, INDIRECT(INDIRECT("A5")&amp;"!"&amp;'Технический лист'!F313&amp;'Технический лист'!I71))+IF(ISBLANK(INDIRECT("A6")), 0, INDIRECT(INDIRECT("A6")&amp;"!"&amp;'Технический лист'!F313&amp;'Технический лист'!I71))+IF(ISBLANK(INDIRECT("A7")), 0, INDIRECT(INDIRECT("A7")&amp;"!"&amp;'Технический лист'!F313&amp;'Технический лист'!I71))+IF(ISBLANK(INDIRECT("A8")), 0, INDIRECT(INDIRECT("A8")&amp;"!"&amp;'Технический лист'!F313&amp;'Технический лист'!I71))+IF(ISBLANK(INDIRECT("A9")), 0, INDIRECT(INDIRECT("A9")&amp;"!"&amp;'Технический лист'!F313&amp;'Технический лист'!I71))+IF(ISBLANK(INDIRECT("A10")), 0, INDIRECT(INDIRECT("A10")&amp;"!"&amp;'Технический лист'!F313&amp;'Технический лист'!I71))+IF(ISBLANK(INDIRECT("A11")), 0, INDIRECT(INDIRECT("A11")&amp;"!"&amp;'Технический лист'!F313&amp;'Технический лист'!I71))+IF(ISBLANK(INDIRECT("A12")), 0, INDIRECT(INDIRECT("A12")&amp;"!"&amp;'Технический лист'!F313&amp;'Технический лист'!I71))</f>
        <v>0</v>
      </c>
      <c r="G80" s="51">
        <f>IF(ISBLANK(INDIRECT("A3")), 0, INDIRECT(INDIRECT("A3")&amp;"!"&amp;'Технический лист'!G313&amp;'Технический лист'!J71))+IF(ISBLANK(INDIRECT("A4")), 0, INDIRECT(INDIRECT("A4")&amp;"!"&amp;'Технический лист'!G313&amp;'Технический лист'!J71))+IF(ISBLANK(INDIRECT("A5")), 0, INDIRECT(INDIRECT("A5")&amp;"!"&amp;'Технический лист'!G313&amp;'Технический лист'!J71))+IF(ISBLANK(INDIRECT("A6")), 0, INDIRECT(INDIRECT("A6")&amp;"!"&amp;'Технический лист'!G313&amp;'Технический лист'!J71))+IF(ISBLANK(INDIRECT("A7")), 0, INDIRECT(INDIRECT("A7")&amp;"!"&amp;'Технический лист'!G313&amp;'Технический лист'!J71))+IF(ISBLANK(INDIRECT("A8")), 0, INDIRECT(INDIRECT("A8")&amp;"!"&amp;'Технический лист'!G313&amp;'Технический лист'!J71))+IF(ISBLANK(INDIRECT("A9")), 0, INDIRECT(INDIRECT("A9")&amp;"!"&amp;'Технический лист'!G313&amp;'Технический лист'!J71))+IF(ISBLANK(INDIRECT("A10")), 0, INDIRECT(INDIRECT("A10")&amp;"!"&amp;'Технический лист'!G313&amp;'Технический лист'!J71))+IF(ISBLANK(INDIRECT("A11")), 0, INDIRECT(INDIRECT("A11")&amp;"!"&amp;'Технический лист'!G313&amp;'Технический лист'!J71))+IF(ISBLANK(INDIRECT("A12")), 0, INDIRECT(INDIRECT("A12")&amp;"!"&amp;'Технический лист'!G313&amp;'Технический лист'!J71))</f>
        <v>0</v>
      </c>
      <c r="H80" s="51">
        <f>IF(ISBLANK(INDIRECT("A3")), 0, INDIRECT(INDIRECT("A3")&amp;"!"&amp;'Технический лист'!H313&amp;'Технический лист'!K71))+IF(ISBLANK(INDIRECT("A4")), 0, INDIRECT(INDIRECT("A4")&amp;"!"&amp;'Технический лист'!H313&amp;'Технический лист'!K71))+IF(ISBLANK(INDIRECT("A5")), 0, INDIRECT(INDIRECT("A5")&amp;"!"&amp;'Технический лист'!H313&amp;'Технический лист'!K71))+IF(ISBLANK(INDIRECT("A6")), 0, INDIRECT(INDIRECT("A6")&amp;"!"&amp;'Технический лист'!H313&amp;'Технический лист'!K71))+IF(ISBLANK(INDIRECT("A7")), 0, INDIRECT(INDIRECT("A7")&amp;"!"&amp;'Технический лист'!H313&amp;'Технический лист'!K71))+IF(ISBLANK(INDIRECT("A8")), 0, INDIRECT(INDIRECT("A8")&amp;"!"&amp;'Технический лист'!H313&amp;'Технический лист'!K71))+IF(ISBLANK(INDIRECT("A9")), 0, INDIRECT(INDIRECT("A9")&amp;"!"&amp;'Технический лист'!H313&amp;'Технический лист'!K71))+IF(ISBLANK(INDIRECT("A10")), 0, INDIRECT(INDIRECT("A10")&amp;"!"&amp;'Технический лист'!H313&amp;'Технический лист'!K71))+IF(ISBLANK(INDIRECT("A11")), 0, INDIRECT(INDIRECT("A11")&amp;"!"&amp;'Технический лист'!H313&amp;'Технический лист'!K71))+IF(ISBLANK(INDIRECT("A12")), 0, INDIRECT(INDIRECT("A12")&amp;"!"&amp;'Технический лист'!H313&amp;'Технический лист'!K71))</f>
        <v>0</v>
      </c>
      <c r="I80" s="51">
        <f>IF(ISBLANK(INDIRECT("A3")), 0, INDIRECT(INDIRECT("A3")&amp;"!"&amp;'Технический лист'!I313&amp;'Технический лист'!L71))+IF(ISBLANK(INDIRECT("A4")), 0, INDIRECT(INDIRECT("A4")&amp;"!"&amp;'Технический лист'!I313&amp;'Технический лист'!L71))+IF(ISBLANK(INDIRECT("A5")), 0, INDIRECT(INDIRECT("A5")&amp;"!"&amp;'Технический лист'!I313&amp;'Технический лист'!L71))+IF(ISBLANK(INDIRECT("A6")), 0, INDIRECT(INDIRECT("A6")&amp;"!"&amp;'Технический лист'!I313&amp;'Технический лист'!L71))+IF(ISBLANK(INDIRECT("A7")), 0, INDIRECT(INDIRECT("A7")&amp;"!"&amp;'Технический лист'!I313&amp;'Технический лист'!L71))+IF(ISBLANK(INDIRECT("A8")), 0, INDIRECT(INDIRECT("A8")&amp;"!"&amp;'Технический лист'!I313&amp;'Технический лист'!L71))+IF(ISBLANK(INDIRECT("A9")), 0, INDIRECT(INDIRECT("A9")&amp;"!"&amp;'Технический лист'!I313&amp;'Технический лист'!L71))+IF(ISBLANK(INDIRECT("A10")), 0, INDIRECT(INDIRECT("A10")&amp;"!"&amp;'Технический лист'!I313&amp;'Технический лист'!L71))+IF(ISBLANK(INDIRECT("A11")), 0, INDIRECT(INDIRECT("A11")&amp;"!"&amp;'Технический лист'!I313&amp;'Технический лист'!L71))+IF(ISBLANK(INDIRECT("A12")), 0, INDIRECT(INDIRECT("A12")&amp;"!"&amp;'Технический лист'!I313&amp;'Технический лист'!L71))</f>
        <v>0</v>
      </c>
      <c r="J80" s="51">
        <f>IF(ISBLANK(INDIRECT("A3")), 0, INDIRECT(INDIRECT("A3")&amp;"!"&amp;'Технический лист'!J313&amp;'Технический лист'!M71))+IF(ISBLANK(INDIRECT("A4")), 0, INDIRECT(INDIRECT("A4")&amp;"!"&amp;'Технический лист'!J313&amp;'Технический лист'!M71))+IF(ISBLANK(INDIRECT("A5")), 0, INDIRECT(INDIRECT("A5")&amp;"!"&amp;'Технический лист'!J313&amp;'Технический лист'!M71))+IF(ISBLANK(INDIRECT("A6")), 0, INDIRECT(INDIRECT("A6")&amp;"!"&amp;'Технический лист'!J313&amp;'Технический лист'!M71))+IF(ISBLANK(INDIRECT("A7")), 0, INDIRECT(INDIRECT("A7")&amp;"!"&amp;'Технический лист'!J313&amp;'Технический лист'!M71))+IF(ISBLANK(INDIRECT("A8")), 0, INDIRECT(INDIRECT("A8")&amp;"!"&amp;'Технический лист'!J313&amp;'Технический лист'!M71))+IF(ISBLANK(INDIRECT("A9")), 0, INDIRECT(INDIRECT("A9")&amp;"!"&amp;'Технический лист'!J313&amp;'Технический лист'!M71))+IF(ISBLANK(INDIRECT("A10")), 0, INDIRECT(INDIRECT("A10")&amp;"!"&amp;'Технический лист'!J313&amp;'Технический лист'!M71))+IF(ISBLANK(INDIRECT("A11")), 0, INDIRECT(INDIRECT("A11")&amp;"!"&amp;'Технический лист'!J313&amp;'Технический лист'!M71))+IF(ISBLANK(INDIRECT("A12")), 0, INDIRECT(INDIRECT("A12")&amp;"!"&amp;'Технический лист'!J313&amp;'Технический лист'!M71))</f>
        <v>0</v>
      </c>
      <c r="K80" s="51">
        <f>IF(ISBLANK(INDIRECT("A3")), 0, INDIRECT(INDIRECT("A3")&amp;"!"&amp;'Технический лист'!K313&amp;'Технический лист'!N71))+IF(ISBLANK(INDIRECT("A4")), 0, INDIRECT(INDIRECT("A4")&amp;"!"&amp;'Технический лист'!K313&amp;'Технический лист'!N71))+IF(ISBLANK(INDIRECT("A5")), 0, INDIRECT(INDIRECT("A5")&amp;"!"&amp;'Технический лист'!K313&amp;'Технический лист'!N71))+IF(ISBLANK(INDIRECT("A6")), 0, INDIRECT(INDIRECT("A6")&amp;"!"&amp;'Технический лист'!K313&amp;'Технический лист'!N71))+IF(ISBLANK(INDIRECT("A7")), 0, INDIRECT(INDIRECT("A7")&amp;"!"&amp;'Технический лист'!K313&amp;'Технический лист'!N71))+IF(ISBLANK(INDIRECT("A8")), 0, INDIRECT(INDIRECT("A8")&amp;"!"&amp;'Технический лист'!K313&amp;'Технический лист'!N71))+IF(ISBLANK(INDIRECT("A9")), 0, INDIRECT(INDIRECT("A9")&amp;"!"&amp;'Технический лист'!K313&amp;'Технический лист'!N71))+IF(ISBLANK(INDIRECT("A10")), 0, INDIRECT(INDIRECT("A10")&amp;"!"&amp;'Технический лист'!K313&amp;'Технический лист'!N71))+IF(ISBLANK(INDIRECT("A11")), 0, INDIRECT(INDIRECT("A11")&amp;"!"&amp;'Технический лист'!K313&amp;'Технический лист'!N71))+IF(ISBLANK(INDIRECT("A12")), 0, INDIRECT(INDIRECT("A12")&amp;"!"&amp;'Технический лист'!K313&amp;'Технический лист'!N71))</f>
        <v>0</v>
      </c>
      <c r="L80" s="51">
        <f>IF(ISBLANK(INDIRECT("A3")), 0, INDIRECT(INDIRECT("A3")&amp;"!"&amp;'Технический лист'!L313&amp;'Технический лист'!O71))+IF(ISBLANK(INDIRECT("A4")), 0, INDIRECT(INDIRECT("A4")&amp;"!"&amp;'Технический лист'!L313&amp;'Технический лист'!O71))+IF(ISBLANK(INDIRECT("A5")), 0, INDIRECT(INDIRECT("A5")&amp;"!"&amp;'Технический лист'!L313&amp;'Технический лист'!O71))+IF(ISBLANK(INDIRECT("A6")), 0, INDIRECT(INDIRECT("A6")&amp;"!"&amp;'Технический лист'!L313&amp;'Технический лист'!O71))+IF(ISBLANK(INDIRECT("A7")), 0, INDIRECT(INDIRECT("A7")&amp;"!"&amp;'Технический лист'!L313&amp;'Технический лист'!O71))+IF(ISBLANK(INDIRECT("A8")), 0, INDIRECT(INDIRECT("A8")&amp;"!"&amp;'Технический лист'!L313&amp;'Технический лист'!O71))+IF(ISBLANK(INDIRECT("A9")), 0, INDIRECT(INDIRECT("A9")&amp;"!"&amp;'Технический лист'!L313&amp;'Технический лист'!O71))+IF(ISBLANK(INDIRECT("A10")), 0, INDIRECT(INDIRECT("A10")&amp;"!"&amp;'Технический лист'!L313&amp;'Технический лист'!O71))+IF(ISBLANK(INDIRECT("A11")), 0, INDIRECT(INDIRECT("A11")&amp;"!"&amp;'Технический лист'!L313&amp;'Технический лист'!O71))+IF(ISBLANK(INDIRECT("A12")), 0, INDIRECT(INDIRECT("A12")&amp;"!"&amp;'Технический лист'!L313&amp;'Технический лист'!O71))</f>
        <v>0</v>
      </c>
      <c r="M80" s="53">
        <f>IF(ISBLANK(INDIRECT("A3")), 0, INDIRECT(INDIRECT("A3")&amp;"!"&amp;'Технический лист'!M313&amp;'Технический лист'!P71))+IF(ISBLANK(INDIRECT("A4")), 0, INDIRECT(INDIRECT("A4")&amp;"!"&amp;'Технический лист'!M313&amp;'Технический лист'!P71))+IF(ISBLANK(INDIRECT("A5")), 0, INDIRECT(INDIRECT("A5")&amp;"!"&amp;'Технический лист'!M313&amp;'Технический лист'!P71))+IF(ISBLANK(INDIRECT("A6")), 0, INDIRECT(INDIRECT("A6")&amp;"!"&amp;'Технический лист'!M313&amp;'Технический лист'!P71))+IF(ISBLANK(INDIRECT("A7")), 0, INDIRECT(INDIRECT("A7")&amp;"!"&amp;'Технический лист'!M313&amp;'Технический лист'!P71))+IF(ISBLANK(INDIRECT("A8")), 0, INDIRECT(INDIRECT("A8")&amp;"!"&amp;'Технический лист'!M313&amp;'Технический лист'!P71))+IF(ISBLANK(INDIRECT("A9")), 0, INDIRECT(INDIRECT("A9")&amp;"!"&amp;'Технический лист'!M313&amp;'Технический лист'!P71))+IF(ISBLANK(INDIRECT("A10")), 0, INDIRECT(INDIRECT("A10")&amp;"!"&amp;'Технический лист'!M313&amp;'Технический лист'!P71))+IF(ISBLANK(INDIRECT("A11")), 0, INDIRECT(INDIRECT("A11")&amp;"!"&amp;'Технический лист'!M313&amp;'Технический лист'!P71))+IF(ISBLANK(INDIRECT("A12")), 0, INDIRECT(INDIRECT("A12")&amp;"!"&amp;'Технический лист'!M313&amp;'Технический лист'!P71))</f>
        <v>0</v>
      </c>
    </row>
    <row r="81" hidden="1">
      <c r="A81" s="66"/>
      <c r="B81" s="51">
        <f>IF(ISBLANK(INDIRECT("A3")), 0, INDIRECT(INDIRECT("A3")&amp;"!"&amp;'Технический лист'!B314&amp;'Технический лист'!E72))+IF(ISBLANK(INDIRECT("A4")), 0, INDIRECT(INDIRECT("A4")&amp;"!"&amp;'Технический лист'!B314&amp;'Технический лист'!E72))+IF(ISBLANK(INDIRECT("A5")), 0, INDIRECT(INDIRECT("A5")&amp;"!"&amp;'Технический лист'!B314&amp;'Технический лист'!E72))+IF(ISBLANK(INDIRECT("A6")), 0, INDIRECT(INDIRECT("A6")&amp;"!"&amp;'Технический лист'!B314&amp;'Технический лист'!E72))+IF(ISBLANK(INDIRECT("A7")), 0, INDIRECT(INDIRECT("A7")&amp;"!"&amp;'Технический лист'!B314&amp;'Технический лист'!E72))+IF(ISBLANK(INDIRECT("A8")), 0, INDIRECT(INDIRECT("A8")&amp;"!"&amp;'Технический лист'!B314&amp;'Технический лист'!E72))+IF(ISBLANK(INDIRECT("A9")), 0, INDIRECT(INDIRECT("A9")&amp;"!"&amp;'Технический лист'!B314&amp;'Технический лист'!E72))+IF(ISBLANK(INDIRECT("A10")), 0, INDIRECT(INDIRECT("A10")&amp;"!"&amp;'Технический лист'!B314&amp;'Технический лист'!E72))+IF(ISBLANK(INDIRECT("A11")), 0, INDIRECT(INDIRECT("A11")&amp;"!"&amp;'Технический лист'!B314&amp;'Технический лист'!E72))+IF(ISBLANK(INDIRECT("A12")), 0, INDIRECT(INDIRECT("A12")&amp;"!"&amp;'Технический лист'!B314&amp;'Технический лист'!E72))</f>
        <v>0</v>
      </c>
      <c r="C81" s="51">
        <f>IF(ISBLANK(INDIRECT("A3")), 0, INDIRECT(INDIRECT("A3")&amp;"!"&amp;'Технический лист'!C314&amp;'Технический лист'!F72))+IF(ISBLANK(INDIRECT("A4")), 0, INDIRECT(INDIRECT("A4")&amp;"!"&amp;'Технический лист'!C314&amp;'Технический лист'!F72))+IF(ISBLANK(INDIRECT("A5")), 0, INDIRECT(INDIRECT("A5")&amp;"!"&amp;'Технический лист'!C314&amp;'Технический лист'!F72))+IF(ISBLANK(INDIRECT("A6")), 0, INDIRECT(INDIRECT("A6")&amp;"!"&amp;'Технический лист'!C314&amp;'Технический лист'!F72))+IF(ISBLANK(INDIRECT("A7")), 0, INDIRECT(INDIRECT("A7")&amp;"!"&amp;'Технический лист'!C314&amp;'Технический лист'!F72))+IF(ISBLANK(INDIRECT("A8")), 0, INDIRECT(INDIRECT("A8")&amp;"!"&amp;'Технический лист'!C314&amp;'Технический лист'!F72))+IF(ISBLANK(INDIRECT("A9")), 0, INDIRECT(INDIRECT("A9")&amp;"!"&amp;'Технический лист'!C314&amp;'Технический лист'!F72))+IF(ISBLANK(INDIRECT("A10")), 0, INDIRECT(INDIRECT("A10")&amp;"!"&amp;'Технический лист'!C314&amp;'Технический лист'!F72))+IF(ISBLANK(INDIRECT("A11")), 0, INDIRECT(INDIRECT("A11")&amp;"!"&amp;'Технический лист'!C314&amp;'Технический лист'!F72))+IF(ISBLANK(INDIRECT("A12")), 0, INDIRECT(INDIRECT("A12")&amp;"!"&amp;'Технический лист'!C314&amp;'Технический лист'!F72))</f>
        <v>0</v>
      </c>
      <c r="D81" s="51">
        <f>IF(ISBLANK(INDIRECT("A3")), 0, INDIRECT(INDIRECT("A3")&amp;"!"&amp;'Технический лист'!D314&amp;'Технический лист'!G72))+IF(ISBLANK(INDIRECT("A4")), 0, INDIRECT(INDIRECT("A4")&amp;"!"&amp;'Технический лист'!D314&amp;'Технический лист'!G72))+IF(ISBLANK(INDIRECT("A5")), 0, INDIRECT(INDIRECT("A5")&amp;"!"&amp;'Технический лист'!D314&amp;'Технический лист'!G72))+IF(ISBLANK(INDIRECT("A6")), 0, INDIRECT(INDIRECT("A6")&amp;"!"&amp;'Технический лист'!D314&amp;'Технический лист'!G72))+IF(ISBLANK(INDIRECT("A7")), 0, INDIRECT(INDIRECT("A7")&amp;"!"&amp;'Технический лист'!D314&amp;'Технический лист'!G72))+IF(ISBLANK(INDIRECT("A8")), 0, INDIRECT(INDIRECT("A8")&amp;"!"&amp;'Технический лист'!D314&amp;'Технический лист'!G72))+IF(ISBLANK(INDIRECT("A9")), 0, INDIRECT(INDIRECT("A9")&amp;"!"&amp;'Технический лист'!D314&amp;'Технический лист'!G72))+IF(ISBLANK(INDIRECT("A10")), 0, INDIRECT(INDIRECT("A10")&amp;"!"&amp;'Технический лист'!D314&amp;'Технический лист'!G72))+IF(ISBLANK(INDIRECT("A11")), 0, INDIRECT(INDIRECT("A11")&amp;"!"&amp;'Технический лист'!D314&amp;'Технический лист'!G72))+IF(ISBLANK(INDIRECT("A12")), 0, INDIRECT(INDIRECT("A12")&amp;"!"&amp;'Технический лист'!D314&amp;'Технический лист'!G72))</f>
        <v>0</v>
      </c>
      <c r="E81" s="51">
        <f>IF(ISBLANK(INDIRECT("A3")), 0, INDIRECT(INDIRECT("A3")&amp;"!"&amp;'Технический лист'!E314&amp;'Технический лист'!H72))+IF(ISBLANK(INDIRECT("A4")), 0, INDIRECT(INDIRECT("A4")&amp;"!"&amp;'Технический лист'!E314&amp;'Технический лист'!H72))+IF(ISBLANK(INDIRECT("A5")), 0, INDIRECT(INDIRECT("A5")&amp;"!"&amp;'Технический лист'!E314&amp;'Технический лист'!H72))+IF(ISBLANK(INDIRECT("A6")), 0, INDIRECT(INDIRECT("A6")&amp;"!"&amp;'Технический лист'!E314&amp;'Технический лист'!H72))+IF(ISBLANK(INDIRECT("A7")), 0, INDIRECT(INDIRECT("A7")&amp;"!"&amp;'Технический лист'!E314&amp;'Технический лист'!H72))+IF(ISBLANK(INDIRECT("A8")), 0, INDIRECT(INDIRECT("A8")&amp;"!"&amp;'Технический лист'!E314&amp;'Технический лист'!H72))+IF(ISBLANK(INDIRECT("A9")), 0, INDIRECT(INDIRECT("A9")&amp;"!"&amp;'Технический лист'!E314&amp;'Технический лист'!H72))+IF(ISBLANK(INDIRECT("A10")), 0, INDIRECT(INDIRECT("A10")&amp;"!"&amp;'Технический лист'!E314&amp;'Технический лист'!H72))+IF(ISBLANK(INDIRECT("A11")), 0, INDIRECT(INDIRECT("A11")&amp;"!"&amp;'Технический лист'!E314&amp;'Технический лист'!H72))+IF(ISBLANK(INDIRECT("A12")), 0, INDIRECT(INDIRECT("A12")&amp;"!"&amp;'Технический лист'!E314&amp;'Технический лист'!H72))</f>
        <v>0</v>
      </c>
      <c r="F81" s="51">
        <f>IF(ISBLANK(INDIRECT("A3")), 0, INDIRECT(INDIRECT("A3")&amp;"!"&amp;'Технический лист'!F314&amp;'Технический лист'!I72))+IF(ISBLANK(INDIRECT("A4")), 0, INDIRECT(INDIRECT("A4")&amp;"!"&amp;'Технический лист'!F314&amp;'Технический лист'!I72))+IF(ISBLANK(INDIRECT("A5")), 0, INDIRECT(INDIRECT("A5")&amp;"!"&amp;'Технический лист'!F314&amp;'Технический лист'!I72))+IF(ISBLANK(INDIRECT("A6")), 0, INDIRECT(INDIRECT("A6")&amp;"!"&amp;'Технический лист'!F314&amp;'Технический лист'!I72))+IF(ISBLANK(INDIRECT("A7")), 0, INDIRECT(INDIRECT("A7")&amp;"!"&amp;'Технический лист'!F314&amp;'Технический лист'!I72))+IF(ISBLANK(INDIRECT("A8")), 0, INDIRECT(INDIRECT("A8")&amp;"!"&amp;'Технический лист'!F314&amp;'Технический лист'!I72))+IF(ISBLANK(INDIRECT("A9")), 0, INDIRECT(INDIRECT("A9")&amp;"!"&amp;'Технический лист'!F314&amp;'Технический лист'!I72))+IF(ISBLANK(INDIRECT("A10")), 0, INDIRECT(INDIRECT("A10")&amp;"!"&amp;'Технический лист'!F314&amp;'Технический лист'!I72))+IF(ISBLANK(INDIRECT("A11")), 0, INDIRECT(INDIRECT("A11")&amp;"!"&amp;'Технический лист'!F314&amp;'Технический лист'!I72))+IF(ISBLANK(INDIRECT("A12")), 0, INDIRECT(INDIRECT("A12")&amp;"!"&amp;'Технический лист'!F314&amp;'Технический лист'!I72))</f>
        <v>0</v>
      </c>
      <c r="G81" s="51">
        <f>IF(ISBLANK(INDIRECT("A3")), 0, INDIRECT(INDIRECT("A3")&amp;"!"&amp;'Технический лист'!G314&amp;'Технический лист'!J72))+IF(ISBLANK(INDIRECT("A4")), 0, INDIRECT(INDIRECT("A4")&amp;"!"&amp;'Технический лист'!G314&amp;'Технический лист'!J72))+IF(ISBLANK(INDIRECT("A5")), 0, INDIRECT(INDIRECT("A5")&amp;"!"&amp;'Технический лист'!G314&amp;'Технический лист'!J72))+IF(ISBLANK(INDIRECT("A6")), 0, INDIRECT(INDIRECT("A6")&amp;"!"&amp;'Технический лист'!G314&amp;'Технический лист'!J72))+IF(ISBLANK(INDIRECT("A7")), 0, INDIRECT(INDIRECT("A7")&amp;"!"&amp;'Технический лист'!G314&amp;'Технический лист'!J72))+IF(ISBLANK(INDIRECT("A8")), 0, INDIRECT(INDIRECT("A8")&amp;"!"&amp;'Технический лист'!G314&amp;'Технический лист'!J72))+IF(ISBLANK(INDIRECT("A9")), 0, INDIRECT(INDIRECT("A9")&amp;"!"&amp;'Технический лист'!G314&amp;'Технический лист'!J72))+IF(ISBLANK(INDIRECT("A10")), 0, INDIRECT(INDIRECT("A10")&amp;"!"&amp;'Технический лист'!G314&amp;'Технический лист'!J72))+IF(ISBLANK(INDIRECT("A11")), 0, INDIRECT(INDIRECT("A11")&amp;"!"&amp;'Технический лист'!G314&amp;'Технический лист'!J72))+IF(ISBLANK(INDIRECT("A12")), 0, INDIRECT(INDIRECT("A12")&amp;"!"&amp;'Технический лист'!G314&amp;'Технический лист'!J72))</f>
        <v>0</v>
      </c>
      <c r="H81" s="51">
        <f>IF(ISBLANK(INDIRECT("A3")), 0, INDIRECT(INDIRECT("A3")&amp;"!"&amp;'Технический лист'!H314&amp;'Технический лист'!K72))+IF(ISBLANK(INDIRECT("A4")), 0, INDIRECT(INDIRECT("A4")&amp;"!"&amp;'Технический лист'!H314&amp;'Технический лист'!K72))+IF(ISBLANK(INDIRECT("A5")), 0, INDIRECT(INDIRECT("A5")&amp;"!"&amp;'Технический лист'!H314&amp;'Технический лист'!K72))+IF(ISBLANK(INDIRECT("A6")), 0, INDIRECT(INDIRECT("A6")&amp;"!"&amp;'Технический лист'!H314&amp;'Технический лист'!K72))+IF(ISBLANK(INDIRECT("A7")), 0, INDIRECT(INDIRECT("A7")&amp;"!"&amp;'Технический лист'!H314&amp;'Технический лист'!K72))+IF(ISBLANK(INDIRECT("A8")), 0, INDIRECT(INDIRECT("A8")&amp;"!"&amp;'Технический лист'!H314&amp;'Технический лист'!K72))+IF(ISBLANK(INDIRECT("A9")), 0, INDIRECT(INDIRECT("A9")&amp;"!"&amp;'Технический лист'!H314&amp;'Технический лист'!K72))+IF(ISBLANK(INDIRECT("A10")), 0, INDIRECT(INDIRECT("A10")&amp;"!"&amp;'Технический лист'!H314&amp;'Технический лист'!K72))+IF(ISBLANK(INDIRECT("A11")), 0, INDIRECT(INDIRECT("A11")&amp;"!"&amp;'Технический лист'!H314&amp;'Технический лист'!K72))+IF(ISBLANK(INDIRECT("A12")), 0, INDIRECT(INDIRECT("A12")&amp;"!"&amp;'Технический лист'!H314&amp;'Технический лист'!K72))</f>
        <v>0</v>
      </c>
      <c r="I81" s="51">
        <f>IF(ISBLANK(INDIRECT("A3")), 0, INDIRECT(INDIRECT("A3")&amp;"!"&amp;'Технический лист'!I314&amp;'Технический лист'!L72))+IF(ISBLANK(INDIRECT("A4")), 0, INDIRECT(INDIRECT("A4")&amp;"!"&amp;'Технический лист'!I314&amp;'Технический лист'!L72))+IF(ISBLANK(INDIRECT("A5")), 0, INDIRECT(INDIRECT("A5")&amp;"!"&amp;'Технический лист'!I314&amp;'Технический лист'!L72))+IF(ISBLANK(INDIRECT("A6")), 0, INDIRECT(INDIRECT("A6")&amp;"!"&amp;'Технический лист'!I314&amp;'Технический лист'!L72))+IF(ISBLANK(INDIRECT("A7")), 0, INDIRECT(INDIRECT("A7")&amp;"!"&amp;'Технический лист'!I314&amp;'Технический лист'!L72))+IF(ISBLANK(INDIRECT("A8")), 0, INDIRECT(INDIRECT("A8")&amp;"!"&amp;'Технический лист'!I314&amp;'Технический лист'!L72))+IF(ISBLANK(INDIRECT("A9")), 0, INDIRECT(INDIRECT("A9")&amp;"!"&amp;'Технический лист'!I314&amp;'Технический лист'!L72))+IF(ISBLANK(INDIRECT("A10")), 0, INDIRECT(INDIRECT("A10")&amp;"!"&amp;'Технический лист'!I314&amp;'Технический лист'!L72))+IF(ISBLANK(INDIRECT("A11")), 0, INDIRECT(INDIRECT("A11")&amp;"!"&amp;'Технический лист'!I314&amp;'Технический лист'!L72))+IF(ISBLANK(INDIRECT("A12")), 0, INDIRECT(INDIRECT("A12")&amp;"!"&amp;'Технический лист'!I314&amp;'Технический лист'!L72))</f>
        <v>0</v>
      </c>
      <c r="J81" s="51">
        <f>IF(ISBLANK(INDIRECT("A3")), 0, INDIRECT(INDIRECT("A3")&amp;"!"&amp;'Технический лист'!J314&amp;'Технический лист'!M72))+IF(ISBLANK(INDIRECT("A4")), 0, INDIRECT(INDIRECT("A4")&amp;"!"&amp;'Технический лист'!J314&amp;'Технический лист'!M72))+IF(ISBLANK(INDIRECT("A5")), 0, INDIRECT(INDIRECT("A5")&amp;"!"&amp;'Технический лист'!J314&amp;'Технический лист'!M72))+IF(ISBLANK(INDIRECT("A6")), 0, INDIRECT(INDIRECT("A6")&amp;"!"&amp;'Технический лист'!J314&amp;'Технический лист'!M72))+IF(ISBLANK(INDIRECT("A7")), 0, INDIRECT(INDIRECT("A7")&amp;"!"&amp;'Технический лист'!J314&amp;'Технический лист'!M72))+IF(ISBLANK(INDIRECT("A8")), 0, INDIRECT(INDIRECT("A8")&amp;"!"&amp;'Технический лист'!J314&amp;'Технический лист'!M72))+IF(ISBLANK(INDIRECT("A9")), 0, INDIRECT(INDIRECT("A9")&amp;"!"&amp;'Технический лист'!J314&amp;'Технический лист'!M72))+IF(ISBLANK(INDIRECT("A10")), 0, INDIRECT(INDIRECT("A10")&amp;"!"&amp;'Технический лист'!J314&amp;'Технический лист'!M72))+IF(ISBLANK(INDIRECT("A11")), 0, INDIRECT(INDIRECT("A11")&amp;"!"&amp;'Технический лист'!J314&amp;'Технический лист'!M72))+IF(ISBLANK(INDIRECT("A12")), 0, INDIRECT(INDIRECT("A12")&amp;"!"&amp;'Технический лист'!J314&amp;'Технический лист'!M72))</f>
        <v>0</v>
      </c>
      <c r="K81" s="51">
        <f>IF(ISBLANK(INDIRECT("A3")), 0, INDIRECT(INDIRECT("A3")&amp;"!"&amp;'Технический лист'!K314&amp;'Технический лист'!N72))+IF(ISBLANK(INDIRECT("A4")), 0, INDIRECT(INDIRECT("A4")&amp;"!"&amp;'Технический лист'!K314&amp;'Технический лист'!N72))+IF(ISBLANK(INDIRECT("A5")), 0, INDIRECT(INDIRECT("A5")&amp;"!"&amp;'Технический лист'!K314&amp;'Технический лист'!N72))+IF(ISBLANK(INDIRECT("A6")), 0, INDIRECT(INDIRECT("A6")&amp;"!"&amp;'Технический лист'!K314&amp;'Технический лист'!N72))+IF(ISBLANK(INDIRECT("A7")), 0, INDIRECT(INDIRECT("A7")&amp;"!"&amp;'Технический лист'!K314&amp;'Технический лист'!N72))+IF(ISBLANK(INDIRECT("A8")), 0, INDIRECT(INDIRECT("A8")&amp;"!"&amp;'Технический лист'!K314&amp;'Технический лист'!N72))+IF(ISBLANK(INDIRECT("A9")), 0, INDIRECT(INDIRECT("A9")&amp;"!"&amp;'Технический лист'!K314&amp;'Технический лист'!N72))+IF(ISBLANK(INDIRECT("A10")), 0, INDIRECT(INDIRECT("A10")&amp;"!"&amp;'Технический лист'!K314&amp;'Технический лист'!N72))+IF(ISBLANK(INDIRECT("A11")), 0, INDIRECT(INDIRECT("A11")&amp;"!"&amp;'Технический лист'!K314&amp;'Технический лист'!N72))+IF(ISBLANK(INDIRECT("A12")), 0, INDIRECT(INDIRECT("A12")&amp;"!"&amp;'Технический лист'!K314&amp;'Технический лист'!N72))</f>
        <v>0</v>
      </c>
      <c r="L81" s="51">
        <f>IF(ISBLANK(INDIRECT("A3")), 0, INDIRECT(INDIRECT("A3")&amp;"!"&amp;'Технический лист'!L314&amp;'Технический лист'!O72))+IF(ISBLANK(INDIRECT("A4")), 0, INDIRECT(INDIRECT("A4")&amp;"!"&amp;'Технический лист'!L314&amp;'Технический лист'!O72))+IF(ISBLANK(INDIRECT("A5")), 0, INDIRECT(INDIRECT("A5")&amp;"!"&amp;'Технический лист'!L314&amp;'Технический лист'!O72))+IF(ISBLANK(INDIRECT("A6")), 0, INDIRECT(INDIRECT("A6")&amp;"!"&amp;'Технический лист'!L314&amp;'Технический лист'!O72))+IF(ISBLANK(INDIRECT("A7")), 0, INDIRECT(INDIRECT("A7")&amp;"!"&amp;'Технический лист'!L314&amp;'Технический лист'!O72))+IF(ISBLANK(INDIRECT("A8")), 0, INDIRECT(INDIRECT("A8")&amp;"!"&amp;'Технический лист'!L314&amp;'Технический лист'!O72))+IF(ISBLANK(INDIRECT("A9")), 0, INDIRECT(INDIRECT("A9")&amp;"!"&amp;'Технический лист'!L314&amp;'Технический лист'!O72))+IF(ISBLANK(INDIRECT("A10")), 0, INDIRECT(INDIRECT("A10")&amp;"!"&amp;'Технический лист'!L314&amp;'Технический лист'!O72))+IF(ISBLANK(INDIRECT("A11")), 0, INDIRECT(INDIRECT("A11")&amp;"!"&amp;'Технический лист'!L314&amp;'Технический лист'!O72))+IF(ISBLANK(INDIRECT("A12")), 0, INDIRECT(INDIRECT("A12")&amp;"!"&amp;'Технический лист'!L314&amp;'Технический лист'!O72))</f>
        <v>0</v>
      </c>
      <c r="M81" s="53">
        <f>IF(ISBLANK(INDIRECT("A3")), 0, INDIRECT(INDIRECT("A3")&amp;"!"&amp;'Технический лист'!M314&amp;'Технический лист'!P72))+IF(ISBLANK(INDIRECT("A4")), 0, INDIRECT(INDIRECT("A4")&amp;"!"&amp;'Технический лист'!M314&amp;'Технический лист'!P72))+IF(ISBLANK(INDIRECT("A5")), 0, INDIRECT(INDIRECT("A5")&amp;"!"&amp;'Технический лист'!M314&amp;'Технический лист'!P72))+IF(ISBLANK(INDIRECT("A6")), 0, INDIRECT(INDIRECT("A6")&amp;"!"&amp;'Технический лист'!M314&amp;'Технический лист'!P72))+IF(ISBLANK(INDIRECT("A7")), 0, INDIRECT(INDIRECT("A7")&amp;"!"&amp;'Технический лист'!M314&amp;'Технический лист'!P72))+IF(ISBLANK(INDIRECT("A8")), 0, INDIRECT(INDIRECT("A8")&amp;"!"&amp;'Технический лист'!M314&amp;'Технический лист'!P72))+IF(ISBLANK(INDIRECT("A9")), 0, INDIRECT(INDIRECT("A9")&amp;"!"&amp;'Технический лист'!M314&amp;'Технический лист'!P72))+IF(ISBLANK(INDIRECT("A10")), 0, INDIRECT(INDIRECT("A10")&amp;"!"&amp;'Технический лист'!M314&amp;'Технический лист'!P72))+IF(ISBLANK(INDIRECT("A11")), 0, INDIRECT(INDIRECT("A11")&amp;"!"&amp;'Технический лист'!M314&amp;'Технический лист'!P72))+IF(ISBLANK(INDIRECT("A12")), 0, INDIRECT(INDIRECT("A12")&amp;"!"&amp;'Технический лист'!M314&amp;'Технический лист'!P72))</f>
        <v>0</v>
      </c>
    </row>
    <row r="82" hidden="1">
      <c r="A82" s="66"/>
      <c r="B82" s="51">
        <f>IF(ISBLANK(INDIRECT("A3")), 0, INDIRECT(INDIRECT("A3")&amp;"!"&amp;'Технический лист'!B315&amp;'Технический лист'!E73))+IF(ISBLANK(INDIRECT("A4")), 0, INDIRECT(INDIRECT("A4")&amp;"!"&amp;'Технический лист'!B315&amp;'Технический лист'!E73))+IF(ISBLANK(INDIRECT("A5")), 0, INDIRECT(INDIRECT("A5")&amp;"!"&amp;'Технический лист'!B315&amp;'Технический лист'!E73))+IF(ISBLANK(INDIRECT("A6")), 0, INDIRECT(INDIRECT("A6")&amp;"!"&amp;'Технический лист'!B315&amp;'Технический лист'!E73))+IF(ISBLANK(INDIRECT("A7")), 0, INDIRECT(INDIRECT("A7")&amp;"!"&amp;'Технический лист'!B315&amp;'Технический лист'!E73))+IF(ISBLANK(INDIRECT("A8")), 0, INDIRECT(INDIRECT("A8")&amp;"!"&amp;'Технический лист'!B315&amp;'Технический лист'!E73))+IF(ISBLANK(INDIRECT("A9")), 0, INDIRECT(INDIRECT("A9")&amp;"!"&amp;'Технический лист'!B315&amp;'Технический лист'!E73))+IF(ISBLANK(INDIRECT("A10")), 0, INDIRECT(INDIRECT("A10")&amp;"!"&amp;'Технический лист'!B315&amp;'Технический лист'!E73))+IF(ISBLANK(INDIRECT("A11")), 0, INDIRECT(INDIRECT("A11")&amp;"!"&amp;'Технический лист'!B315&amp;'Технический лист'!E73))+IF(ISBLANK(INDIRECT("A12")), 0, INDIRECT(INDIRECT("A12")&amp;"!"&amp;'Технический лист'!B315&amp;'Технический лист'!E73))</f>
        <v>0</v>
      </c>
      <c r="C82" s="51">
        <f>IF(ISBLANK(INDIRECT("A3")), 0, INDIRECT(INDIRECT("A3")&amp;"!"&amp;'Технический лист'!C315&amp;'Технический лист'!F73))+IF(ISBLANK(INDIRECT("A4")), 0, INDIRECT(INDIRECT("A4")&amp;"!"&amp;'Технический лист'!C315&amp;'Технический лист'!F73))+IF(ISBLANK(INDIRECT("A5")), 0, INDIRECT(INDIRECT("A5")&amp;"!"&amp;'Технический лист'!C315&amp;'Технический лист'!F73))+IF(ISBLANK(INDIRECT("A6")), 0, INDIRECT(INDIRECT("A6")&amp;"!"&amp;'Технический лист'!C315&amp;'Технический лист'!F73))+IF(ISBLANK(INDIRECT("A7")), 0, INDIRECT(INDIRECT("A7")&amp;"!"&amp;'Технический лист'!C315&amp;'Технический лист'!F73))+IF(ISBLANK(INDIRECT("A8")), 0, INDIRECT(INDIRECT("A8")&amp;"!"&amp;'Технический лист'!C315&amp;'Технический лист'!F73))+IF(ISBLANK(INDIRECT("A9")), 0, INDIRECT(INDIRECT("A9")&amp;"!"&amp;'Технический лист'!C315&amp;'Технический лист'!F73))+IF(ISBLANK(INDIRECT("A10")), 0, INDIRECT(INDIRECT("A10")&amp;"!"&amp;'Технический лист'!C315&amp;'Технический лист'!F73))+IF(ISBLANK(INDIRECT("A11")), 0, INDIRECT(INDIRECT("A11")&amp;"!"&amp;'Технический лист'!C315&amp;'Технический лист'!F73))+IF(ISBLANK(INDIRECT("A12")), 0, INDIRECT(INDIRECT("A12")&amp;"!"&amp;'Технический лист'!C315&amp;'Технический лист'!F73))</f>
        <v>0</v>
      </c>
      <c r="D82" s="51">
        <f>IF(ISBLANK(INDIRECT("A3")), 0, INDIRECT(INDIRECT("A3")&amp;"!"&amp;'Технический лист'!D315&amp;'Технический лист'!G73))+IF(ISBLANK(INDIRECT("A4")), 0, INDIRECT(INDIRECT("A4")&amp;"!"&amp;'Технический лист'!D315&amp;'Технический лист'!G73))+IF(ISBLANK(INDIRECT("A5")), 0, INDIRECT(INDIRECT("A5")&amp;"!"&amp;'Технический лист'!D315&amp;'Технический лист'!G73))+IF(ISBLANK(INDIRECT("A6")), 0, INDIRECT(INDIRECT("A6")&amp;"!"&amp;'Технический лист'!D315&amp;'Технический лист'!G73))+IF(ISBLANK(INDIRECT("A7")), 0, INDIRECT(INDIRECT("A7")&amp;"!"&amp;'Технический лист'!D315&amp;'Технический лист'!G73))+IF(ISBLANK(INDIRECT("A8")), 0, INDIRECT(INDIRECT("A8")&amp;"!"&amp;'Технический лист'!D315&amp;'Технический лист'!G73))+IF(ISBLANK(INDIRECT("A9")), 0, INDIRECT(INDIRECT("A9")&amp;"!"&amp;'Технический лист'!D315&amp;'Технический лист'!G73))+IF(ISBLANK(INDIRECT("A10")), 0, INDIRECT(INDIRECT("A10")&amp;"!"&amp;'Технический лист'!D315&amp;'Технический лист'!G73))+IF(ISBLANK(INDIRECT("A11")), 0, INDIRECT(INDIRECT("A11")&amp;"!"&amp;'Технический лист'!D315&amp;'Технический лист'!G73))+IF(ISBLANK(INDIRECT("A12")), 0, INDIRECT(INDIRECT("A12")&amp;"!"&amp;'Технический лист'!D315&amp;'Технический лист'!G73))</f>
        <v>0</v>
      </c>
      <c r="E82" s="51">
        <f>IF(ISBLANK(INDIRECT("A3")), 0, INDIRECT(INDIRECT("A3")&amp;"!"&amp;'Технический лист'!E315&amp;'Технический лист'!H73))+IF(ISBLANK(INDIRECT("A4")), 0, INDIRECT(INDIRECT("A4")&amp;"!"&amp;'Технический лист'!E315&amp;'Технический лист'!H73))+IF(ISBLANK(INDIRECT("A5")), 0, INDIRECT(INDIRECT("A5")&amp;"!"&amp;'Технический лист'!E315&amp;'Технический лист'!H73))+IF(ISBLANK(INDIRECT("A6")), 0, INDIRECT(INDIRECT("A6")&amp;"!"&amp;'Технический лист'!E315&amp;'Технический лист'!H73))+IF(ISBLANK(INDIRECT("A7")), 0, INDIRECT(INDIRECT("A7")&amp;"!"&amp;'Технический лист'!E315&amp;'Технический лист'!H73))+IF(ISBLANK(INDIRECT("A8")), 0, INDIRECT(INDIRECT("A8")&amp;"!"&amp;'Технический лист'!E315&amp;'Технический лист'!H73))+IF(ISBLANK(INDIRECT("A9")), 0, INDIRECT(INDIRECT("A9")&amp;"!"&amp;'Технический лист'!E315&amp;'Технический лист'!H73))+IF(ISBLANK(INDIRECT("A10")), 0, INDIRECT(INDIRECT("A10")&amp;"!"&amp;'Технический лист'!E315&amp;'Технический лист'!H73))+IF(ISBLANK(INDIRECT("A11")), 0, INDIRECT(INDIRECT("A11")&amp;"!"&amp;'Технический лист'!E315&amp;'Технический лист'!H73))+IF(ISBLANK(INDIRECT("A12")), 0, INDIRECT(INDIRECT("A12")&amp;"!"&amp;'Технический лист'!E315&amp;'Технический лист'!H73))</f>
        <v>0</v>
      </c>
      <c r="F82" s="51">
        <f>IF(ISBLANK(INDIRECT("A3")), 0, INDIRECT(INDIRECT("A3")&amp;"!"&amp;'Технический лист'!F315&amp;'Технический лист'!I73))+IF(ISBLANK(INDIRECT("A4")), 0, INDIRECT(INDIRECT("A4")&amp;"!"&amp;'Технический лист'!F315&amp;'Технический лист'!I73))+IF(ISBLANK(INDIRECT("A5")), 0, INDIRECT(INDIRECT("A5")&amp;"!"&amp;'Технический лист'!F315&amp;'Технический лист'!I73))+IF(ISBLANK(INDIRECT("A6")), 0, INDIRECT(INDIRECT("A6")&amp;"!"&amp;'Технический лист'!F315&amp;'Технический лист'!I73))+IF(ISBLANK(INDIRECT("A7")), 0, INDIRECT(INDIRECT("A7")&amp;"!"&amp;'Технический лист'!F315&amp;'Технический лист'!I73))+IF(ISBLANK(INDIRECT("A8")), 0, INDIRECT(INDIRECT("A8")&amp;"!"&amp;'Технический лист'!F315&amp;'Технический лист'!I73))+IF(ISBLANK(INDIRECT("A9")), 0, INDIRECT(INDIRECT("A9")&amp;"!"&amp;'Технический лист'!F315&amp;'Технический лист'!I73))+IF(ISBLANK(INDIRECT("A10")), 0, INDIRECT(INDIRECT("A10")&amp;"!"&amp;'Технический лист'!F315&amp;'Технический лист'!I73))+IF(ISBLANK(INDIRECT("A11")), 0, INDIRECT(INDIRECT("A11")&amp;"!"&amp;'Технический лист'!F315&amp;'Технический лист'!I73))+IF(ISBLANK(INDIRECT("A12")), 0, INDIRECT(INDIRECT("A12")&amp;"!"&amp;'Технический лист'!F315&amp;'Технический лист'!I73))</f>
        <v>0</v>
      </c>
      <c r="G82" s="51">
        <f>IF(ISBLANK(INDIRECT("A3")), 0, INDIRECT(INDIRECT("A3")&amp;"!"&amp;'Технический лист'!G315&amp;'Технический лист'!J73))+IF(ISBLANK(INDIRECT("A4")), 0, INDIRECT(INDIRECT("A4")&amp;"!"&amp;'Технический лист'!G315&amp;'Технический лист'!J73))+IF(ISBLANK(INDIRECT("A5")), 0, INDIRECT(INDIRECT("A5")&amp;"!"&amp;'Технический лист'!G315&amp;'Технический лист'!J73))+IF(ISBLANK(INDIRECT("A6")), 0, INDIRECT(INDIRECT("A6")&amp;"!"&amp;'Технический лист'!G315&amp;'Технический лист'!J73))+IF(ISBLANK(INDIRECT("A7")), 0, INDIRECT(INDIRECT("A7")&amp;"!"&amp;'Технический лист'!G315&amp;'Технический лист'!J73))+IF(ISBLANK(INDIRECT("A8")), 0, INDIRECT(INDIRECT("A8")&amp;"!"&amp;'Технический лист'!G315&amp;'Технический лист'!J73))+IF(ISBLANK(INDIRECT("A9")), 0, INDIRECT(INDIRECT("A9")&amp;"!"&amp;'Технический лист'!G315&amp;'Технический лист'!J73))+IF(ISBLANK(INDIRECT("A10")), 0, INDIRECT(INDIRECT("A10")&amp;"!"&amp;'Технический лист'!G315&amp;'Технический лист'!J73))+IF(ISBLANK(INDIRECT("A11")), 0, INDIRECT(INDIRECT("A11")&amp;"!"&amp;'Технический лист'!G315&amp;'Технический лист'!J73))+IF(ISBLANK(INDIRECT("A12")), 0, INDIRECT(INDIRECT("A12")&amp;"!"&amp;'Технический лист'!G315&amp;'Технический лист'!J73))</f>
        <v>0</v>
      </c>
      <c r="H82" s="51">
        <f>IF(ISBLANK(INDIRECT("A3")), 0, INDIRECT(INDIRECT("A3")&amp;"!"&amp;'Технический лист'!H315&amp;'Технический лист'!K73))+IF(ISBLANK(INDIRECT("A4")), 0, INDIRECT(INDIRECT("A4")&amp;"!"&amp;'Технический лист'!H315&amp;'Технический лист'!K73))+IF(ISBLANK(INDIRECT("A5")), 0, INDIRECT(INDIRECT("A5")&amp;"!"&amp;'Технический лист'!H315&amp;'Технический лист'!K73))+IF(ISBLANK(INDIRECT("A6")), 0, INDIRECT(INDIRECT("A6")&amp;"!"&amp;'Технический лист'!H315&amp;'Технический лист'!K73))+IF(ISBLANK(INDIRECT("A7")), 0, INDIRECT(INDIRECT("A7")&amp;"!"&amp;'Технический лист'!H315&amp;'Технический лист'!K73))+IF(ISBLANK(INDIRECT("A8")), 0, INDIRECT(INDIRECT("A8")&amp;"!"&amp;'Технический лист'!H315&amp;'Технический лист'!K73))+IF(ISBLANK(INDIRECT("A9")), 0, INDIRECT(INDIRECT("A9")&amp;"!"&amp;'Технический лист'!H315&amp;'Технический лист'!K73))+IF(ISBLANK(INDIRECT("A10")), 0, INDIRECT(INDIRECT("A10")&amp;"!"&amp;'Технический лист'!H315&amp;'Технический лист'!K73))+IF(ISBLANK(INDIRECT("A11")), 0, INDIRECT(INDIRECT("A11")&amp;"!"&amp;'Технический лист'!H315&amp;'Технический лист'!K73))+IF(ISBLANK(INDIRECT("A12")), 0, INDIRECT(INDIRECT("A12")&amp;"!"&amp;'Технический лист'!H315&amp;'Технический лист'!K73))</f>
        <v>0</v>
      </c>
      <c r="I82" s="51">
        <f>IF(ISBLANK(INDIRECT("A3")), 0, INDIRECT(INDIRECT("A3")&amp;"!"&amp;'Технический лист'!I315&amp;'Технический лист'!L73))+IF(ISBLANK(INDIRECT("A4")), 0, INDIRECT(INDIRECT("A4")&amp;"!"&amp;'Технический лист'!I315&amp;'Технический лист'!L73))+IF(ISBLANK(INDIRECT("A5")), 0, INDIRECT(INDIRECT("A5")&amp;"!"&amp;'Технический лист'!I315&amp;'Технический лист'!L73))+IF(ISBLANK(INDIRECT("A6")), 0, INDIRECT(INDIRECT("A6")&amp;"!"&amp;'Технический лист'!I315&amp;'Технический лист'!L73))+IF(ISBLANK(INDIRECT("A7")), 0, INDIRECT(INDIRECT("A7")&amp;"!"&amp;'Технический лист'!I315&amp;'Технический лист'!L73))+IF(ISBLANK(INDIRECT("A8")), 0, INDIRECT(INDIRECT("A8")&amp;"!"&amp;'Технический лист'!I315&amp;'Технический лист'!L73))+IF(ISBLANK(INDIRECT("A9")), 0, INDIRECT(INDIRECT("A9")&amp;"!"&amp;'Технический лист'!I315&amp;'Технический лист'!L73))+IF(ISBLANK(INDIRECT("A10")), 0, INDIRECT(INDIRECT("A10")&amp;"!"&amp;'Технический лист'!I315&amp;'Технический лист'!L73))+IF(ISBLANK(INDIRECT("A11")), 0, INDIRECT(INDIRECT("A11")&amp;"!"&amp;'Технический лист'!I315&amp;'Технический лист'!L73))+IF(ISBLANK(INDIRECT("A12")), 0, INDIRECT(INDIRECT("A12")&amp;"!"&amp;'Технический лист'!I315&amp;'Технический лист'!L73))</f>
        <v>0</v>
      </c>
      <c r="J82" s="51">
        <f>IF(ISBLANK(INDIRECT("A3")), 0, INDIRECT(INDIRECT("A3")&amp;"!"&amp;'Технический лист'!J315&amp;'Технический лист'!M73))+IF(ISBLANK(INDIRECT("A4")), 0, INDIRECT(INDIRECT("A4")&amp;"!"&amp;'Технический лист'!J315&amp;'Технический лист'!M73))+IF(ISBLANK(INDIRECT("A5")), 0, INDIRECT(INDIRECT("A5")&amp;"!"&amp;'Технический лист'!J315&amp;'Технический лист'!M73))+IF(ISBLANK(INDIRECT("A6")), 0, INDIRECT(INDIRECT("A6")&amp;"!"&amp;'Технический лист'!J315&amp;'Технический лист'!M73))+IF(ISBLANK(INDIRECT("A7")), 0, INDIRECT(INDIRECT("A7")&amp;"!"&amp;'Технический лист'!J315&amp;'Технический лист'!M73))+IF(ISBLANK(INDIRECT("A8")), 0, INDIRECT(INDIRECT("A8")&amp;"!"&amp;'Технический лист'!J315&amp;'Технический лист'!M73))+IF(ISBLANK(INDIRECT("A9")), 0, INDIRECT(INDIRECT("A9")&amp;"!"&amp;'Технический лист'!J315&amp;'Технический лист'!M73))+IF(ISBLANK(INDIRECT("A10")), 0, INDIRECT(INDIRECT("A10")&amp;"!"&amp;'Технический лист'!J315&amp;'Технический лист'!M73))+IF(ISBLANK(INDIRECT("A11")), 0, INDIRECT(INDIRECT("A11")&amp;"!"&amp;'Технический лист'!J315&amp;'Технический лист'!M73))+IF(ISBLANK(INDIRECT("A12")), 0, INDIRECT(INDIRECT("A12")&amp;"!"&amp;'Технический лист'!J315&amp;'Технический лист'!M73))</f>
        <v>0</v>
      </c>
      <c r="K82" s="51">
        <f>IF(ISBLANK(INDIRECT("A3")), 0, INDIRECT(INDIRECT("A3")&amp;"!"&amp;'Технический лист'!K315&amp;'Технический лист'!N73))+IF(ISBLANK(INDIRECT("A4")), 0, INDIRECT(INDIRECT("A4")&amp;"!"&amp;'Технический лист'!K315&amp;'Технический лист'!N73))+IF(ISBLANK(INDIRECT("A5")), 0, INDIRECT(INDIRECT("A5")&amp;"!"&amp;'Технический лист'!K315&amp;'Технический лист'!N73))+IF(ISBLANK(INDIRECT("A6")), 0, INDIRECT(INDIRECT("A6")&amp;"!"&amp;'Технический лист'!K315&amp;'Технический лист'!N73))+IF(ISBLANK(INDIRECT("A7")), 0, INDIRECT(INDIRECT("A7")&amp;"!"&amp;'Технический лист'!K315&amp;'Технический лист'!N73))+IF(ISBLANK(INDIRECT("A8")), 0, INDIRECT(INDIRECT("A8")&amp;"!"&amp;'Технический лист'!K315&amp;'Технический лист'!N73))+IF(ISBLANK(INDIRECT("A9")), 0, INDIRECT(INDIRECT("A9")&amp;"!"&amp;'Технический лист'!K315&amp;'Технический лист'!N73))+IF(ISBLANK(INDIRECT("A10")), 0, INDIRECT(INDIRECT("A10")&amp;"!"&amp;'Технический лист'!K315&amp;'Технический лист'!N73))+IF(ISBLANK(INDIRECT("A11")), 0, INDIRECT(INDIRECT("A11")&amp;"!"&amp;'Технический лист'!K315&amp;'Технический лист'!N73))+IF(ISBLANK(INDIRECT("A12")), 0, INDIRECT(INDIRECT("A12")&amp;"!"&amp;'Технический лист'!K315&amp;'Технический лист'!N73))</f>
        <v>0</v>
      </c>
      <c r="L82" s="51">
        <f>IF(ISBLANK(INDIRECT("A3")), 0, INDIRECT(INDIRECT("A3")&amp;"!"&amp;'Технический лист'!L315&amp;'Технический лист'!O73))+IF(ISBLANK(INDIRECT("A4")), 0, INDIRECT(INDIRECT("A4")&amp;"!"&amp;'Технический лист'!L315&amp;'Технический лист'!O73))+IF(ISBLANK(INDIRECT("A5")), 0, INDIRECT(INDIRECT("A5")&amp;"!"&amp;'Технический лист'!L315&amp;'Технический лист'!O73))+IF(ISBLANK(INDIRECT("A6")), 0, INDIRECT(INDIRECT("A6")&amp;"!"&amp;'Технический лист'!L315&amp;'Технический лист'!O73))+IF(ISBLANK(INDIRECT("A7")), 0, INDIRECT(INDIRECT("A7")&amp;"!"&amp;'Технический лист'!L315&amp;'Технический лист'!O73))+IF(ISBLANK(INDIRECT("A8")), 0, INDIRECT(INDIRECT("A8")&amp;"!"&amp;'Технический лист'!L315&amp;'Технический лист'!O73))+IF(ISBLANK(INDIRECT("A9")), 0, INDIRECT(INDIRECT("A9")&amp;"!"&amp;'Технический лист'!L315&amp;'Технический лист'!O73))+IF(ISBLANK(INDIRECT("A10")), 0, INDIRECT(INDIRECT("A10")&amp;"!"&amp;'Технический лист'!L315&amp;'Технический лист'!O73))+IF(ISBLANK(INDIRECT("A11")), 0, INDIRECT(INDIRECT("A11")&amp;"!"&amp;'Технический лист'!L315&amp;'Технический лист'!O73))+IF(ISBLANK(INDIRECT("A12")), 0, INDIRECT(INDIRECT("A12")&amp;"!"&amp;'Технический лист'!L315&amp;'Технический лист'!O73))</f>
        <v>0</v>
      </c>
      <c r="M82" s="53">
        <f>IF(ISBLANK(INDIRECT("A3")), 0, INDIRECT(INDIRECT("A3")&amp;"!"&amp;'Технический лист'!M315&amp;'Технический лист'!P73))+IF(ISBLANK(INDIRECT("A4")), 0, INDIRECT(INDIRECT("A4")&amp;"!"&amp;'Технический лист'!M315&amp;'Технический лист'!P73))+IF(ISBLANK(INDIRECT("A5")), 0, INDIRECT(INDIRECT("A5")&amp;"!"&amp;'Технический лист'!M315&amp;'Технический лист'!P73))+IF(ISBLANK(INDIRECT("A6")), 0, INDIRECT(INDIRECT("A6")&amp;"!"&amp;'Технический лист'!M315&amp;'Технический лист'!P73))+IF(ISBLANK(INDIRECT("A7")), 0, INDIRECT(INDIRECT("A7")&amp;"!"&amp;'Технический лист'!M315&amp;'Технический лист'!P73))+IF(ISBLANK(INDIRECT("A8")), 0, INDIRECT(INDIRECT("A8")&amp;"!"&amp;'Технический лист'!M315&amp;'Технический лист'!P73))+IF(ISBLANK(INDIRECT("A9")), 0, INDIRECT(INDIRECT("A9")&amp;"!"&amp;'Технический лист'!M315&amp;'Технический лист'!P73))+IF(ISBLANK(INDIRECT("A10")), 0, INDIRECT(INDIRECT("A10")&amp;"!"&amp;'Технический лист'!M315&amp;'Технический лист'!P73))+IF(ISBLANK(INDIRECT("A11")), 0, INDIRECT(INDIRECT("A11")&amp;"!"&amp;'Технический лист'!M315&amp;'Технический лист'!P73))+IF(ISBLANK(INDIRECT("A12")), 0, INDIRECT(INDIRECT("A12")&amp;"!"&amp;'Технический лист'!M315&amp;'Технический лист'!P73))</f>
        <v>0</v>
      </c>
    </row>
    <row r="83" hidden="1">
      <c r="A83" s="66"/>
      <c r="B83" s="51">
        <f>IF(ISBLANK(INDIRECT("A3")), 0, INDIRECT(INDIRECT("A3")&amp;"!"&amp;'Технический лист'!B316&amp;'Технический лист'!E74))+IF(ISBLANK(INDIRECT("A4")), 0, INDIRECT(INDIRECT("A4")&amp;"!"&amp;'Технический лист'!B316&amp;'Технический лист'!E74))+IF(ISBLANK(INDIRECT("A5")), 0, INDIRECT(INDIRECT("A5")&amp;"!"&amp;'Технический лист'!B316&amp;'Технический лист'!E74))+IF(ISBLANK(INDIRECT("A6")), 0, INDIRECT(INDIRECT("A6")&amp;"!"&amp;'Технический лист'!B316&amp;'Технический лист'!E74))+IF(ISBLANK(INDIRECT("A7")), 0, INDIRECT(INDIRECT("A7")&amp;"!"&amp;'Технический лист'!B316&amp;'Технический лист'!E74))+IF(ISBLANK(INDIRECT("A8")), 0, INDIRECT(INDIRECT("A8")&amp;"!"&amp;'Технический лист'!B316&amp;'Технический лист'!E74))+IF(ISBLANK(INDIRECT("A9")), 0, INDIRECT(INDIRECT("A9")&amp;"!"&amp;'Технический лист'!B316&amp;'Технический лист'!E74))+IF(ISBLANK(INDIRECT("A10")), 0, INDIRECT(INDIRECT("A10")&amp;"!"&amp;'Технический лист'!B316&amp;'Технический лист'!E74))+IF(ISBLANK(INDIRECT("A11")), 0, INDIRECT(INDIRECT("A11")&amp;"!"&amp;'Технический лист'!B316&amp;'Технический лист'!E74))+IF(ISBLANK(INDIRECT("A12")), 0, INDIRECT(INDIRECT("A12")&amp;"!"&amp;'Технический лист'!B316&amp;'Технический лист'!E74))</f>
        <v>0</v>
      </c>
      <c r="C83" s="51">
        <f>IF(ISBLANK(INDIRECT("A3")), 0, INDIRECT(INDIRECT("A3")&amp;"!"&amp;'Технический лист'!C316&amp;'Технический лист'!F74))+IF(ISBLANK(INDIRECT("A4")), 0, INDIRECT(INDIRECT("A4")&amp;"!"&amp;'Технический лист'!C316&amp;'Технический лист'!F74))+IF(ISBLANK(INDIRECT("A5")), 0, INDIRECT(INDIRECT("A5")&amp;"!"&amp;'Технический лист'!C316&amp;'Технический лист'!F74))+IF(ISBLANK(INDIRECT("A6")), 0, INDIRECT(INDIRECT("A6")&amp;"!"&amp;'Технический лист'!C316&amp;'Технический лист'!F74))+IF(ISBLANK(INDIRECT("A7")), 0, INDIRECT(INDIRECT("A7")&amp;"!"&amp;'Технический лист'!C316&amp;'Технический лист'!F74))+IF(ISBLANK(INDIRECT("A8")), 0, INDIRECT(INDIRECT("A8")&amp;"!"&amp;'Технический лист'!C316&amp;'Технический лист'!F74))+IF(ISBLANK(INDIRECT("A9")), 0, INDIRECT(INDIRECT("A9")&amp;"!"&amp;'Технический лист'!C316&amp;'Технический лист'!F74))+IF(ISBLANK(INDIRECT("A10")), 0, INDIRECT(INDIRECT("A10")&amp;"!"&amp;'Технический лист'!C316&amp;'Технический лист'!F74))+IF(ISBLANK(INDIRECT("A11")), 0, INDIRECT(INDIRECT("A11")&amp;"!"&amp;'Технический лист'!C316&amp;'Технический лист'!F74))+IF(ISBLANK(INDIRECT("A12")), 0, INDIRECT(INDIRECT("A12")&amp;"!"&amp;'Технический лист'!C316&amp;'Технический лист'!F74))</f>
        <v>0</v>
      </c>
      <c r="D83" s="51">
        <f>IF(ISBLANK(INDIRECT("A3")), 0, INDIRECT(INDIRECT("A3")&amp;"!"&amp;'Технический лист'!D316&amp;'Технический лист'!G74))+IF(ISBLANK(INDIRECT("A4")), 0, INDIRECT(INDIRECT("A4")&amp;"!"&amp;'Технический лист'!D316&amp;'Технический лист'!G74))+IF(ISBLANK(INDIRECT("A5")), 0, INDIRECT(INDIRECT("A5")&amp;"!"&amp;'Технический лист'!D316&amp;'Технический лист'!G74))+IF(ISBLANK(INDIRECT("A6")), 0, INDIRECT(INDIRECT("A6")&amp;"!"&amp;'Технический лист'!D316&amp;'Технический лист'!G74))+IF(ISBLANK(INDIRECT("A7")), 0, INDIRECT(INDIRECT("A7")&amp;"!"&amp;'Технический лист'!D316&amp;'Технический лист'!G74))+IF(ISBLANK(INDIRECT("A8")), 0, INDIRECT(INDIRECT("A8")&amp;"!"&amp;'Технический лист'!D316&amp;'Технический лист'!G74))+IF(ISBLANK(INDIRECT("A9")), 0, INDIRECT(INDIRECT("A9")&amp;"!"&amp;'Технический лист'!D316&amp;'Технический лист'!G74))+IF(ISBLANK(INDIRECT("A10")), 0, INDIRECT(INDIRECT("A10")&amp;"!"&amp;'Технический лист'!D316&amp;'Технический лист'!G74))+IF(ISBLANK(INDIRECT("A11")), 0, INDIRECT(INDIRECT("A11")&amp;"!"&amp;'Технический лист'!D316&amp;'Технический лист'!G74))+IF(ISBLANK(INDIRECT("A12")), 0, INDIRECT(INDIRECT("A12")&amp;"!"&amp;'Технический лист'!D316&amp;'Технический лист'!G74))</f>
        <v>0</v>
      </c>
      <c r="E83" s="51">
        <f>IF(ISBLANK(INDIRECT("A3")), 0, INDIRECT(INDIRECT("A3")&amp;"!"&amp;'Технический лист'!E316&amp;'Технический лист'!H74))+IF(ISBLANK(INDIRECT("A4")), 0, INDIRECT(INDIRECT("A4")&amp;"!"&amp;'Технический лист'!E316&amp;'Технический лист'!H74))+IF(ISBLANK(INDIRECT("A5")), 0, INDIRECT(INDIRECT("A5")&amp;"!"&amp;'Технический лист'!E316&amp;'Технический лист'!H74))+IF(ISBLANK(INDIRECT("A6")), 0, INDIRECT(INDIRECT("A6")&amp;"!"&amp;'Технический лист'!E316&amp;'Технический лист'!H74))+IF(ISBLANK(INDIRECT("A7")), 0, INDIRECT(INDIRECT("A7")&amp;"!"&amp;'Технический лист'!E316&amp;'Технический лист'!H74))+IF(ISBLANK(INDIRECT("A8")), 0, INDIRECT(INDIRECT("A8")&amp;"!"&amp;'Технический лист'!E316&amp;'Технический лист'!H74))+IF(ISBLANK(INDIRECT("A9")), 0, INDIRECT(INDIRECT("A9")&amp;"!"&amp;'Технический лист'!E316&amp;'Технический лист'!H74))+IF(ISBLANK(INDIRECT("A10")), 0, INDIRECT(INDIRECT("A10")&amp;"!"&amp;'Технический лист'!E316&amp;'Технический лист'!H74))+IF(ISBLANK(INDIRECT("A11")), 0, INDIRECT(INDIRECT("A11")&amp;"!"&amp;'Технический лист'!E316&amp;'Технический лист'!H74))+IF(ISBLANK(INDIRECT("A12")), 0, INDIRECT(INDIRECT("A12")&amp;"!"&amp;'Технический лист'!E316&amp;'Технический лист'!H74))</f>
        <v>0</v>
      </c>
      <c r="F83" s="51">
        <f>IF(ISBLANK(INDIRECT("A3")), 0, INDIRECT(INDIRECT("A3")&amp;"!"&amp;'Технический лист'!F316&amp;'Технический лист'!I74))+IF(ISBLANK(INDIRECT("A4")), 0, INDIRECT(INDIRECT("A4")&amp;"!"&amp;'Технический лист'!F316&amp;'Технический лист'!I74))+IF(ISBLANK(INDIRECT("A5")), 0, INDIRECT(INDIRECT("A5")&amp;"!"&amp;'Технический лист'!F316&amp;'Технический лист'!I74))+IF(ISBLANK(INDIRECT("A6")), 0, INDIRECT(INDIRECT("A6")&amp;"!"&amp;'Технический лист'!F316&amp;'Технический лист'!I74))+IF(ISBLANK(INDIRECT("A7")), 0, INDIRECT(INDIRECT("A7")&amp;"!"&amp;'Технический лист'!F316&amp;'Технический лист'!I74))+IF(ISBLANK(INDIRECT("A8")), 0, INDIRECT(INDIRECT("A8")&amp;"!"&amp;'Технический лист'!F316&amp;'Технический лист'!I74))+IF(ISBLANK(INDIRECT("A9")), 0, INDIRECT(INDIRECT("A9")&amp;"!"&amp;'Технический лист'!F316&amp;'Технический лист'!I74))+IF(ISBLANK(INDIRECT("A10")), 0, INDIRECT(INDIRECT("A10")&amp;"!"&amp;'Технический лист'!F316&amp;'Технический лист'!I74))+IF(ISBLANK(INDIRECT("A11")), 0, INDIRECT(INDIRECT("A11")&amp;"!"&amp;'Технический лист'!F316&amp;'Технический лист'!I74))+IF(ISBLANK(INDIRECT("A12")), 0, INDIRECT(INDIRECT("A12")&amp;"!"&amp;'Технический лист'!F316&amp;'Технический лист'!I74))</f>
        <v>0</v>
      </c>
      <c r="G83" s="51">
        <f>IF(ISBLANK(INDIRECT("A3")), 0, INDIRECT(INDIRECT("A3")&amp;"!"&amp;'Технический лист'!G316&amp;'Технический лист'!J74))+IF(ISBLANK(INDIRECT("A4")), 0, INDIRECT(INDIRECT("A4")&amp;"!"&amp;'Технический лист'!G316&amp;'Технический лист'!J74))+IF(ISBLANK(INDIRECT("A5")), 0, INDIRECT(INDIRECT("A5")&amp;"!"&amp;'Технический лист'!G316&amp;'Технический лист'!J74))+IF(ISBLANK(INDIRECT("A6")), 0, INDIRECT(INDIRECT("A6")&amp;"!"&amp;'Технический лист'!G316&amp;'Технический лист'!J74))+IF(ISBLANK(INDIRECT("A7")), 0, INDIRECT(INDIRECT("A7")&amp;"!"&amp;'Технический лист'!G316&amp;'Технический лист'!J74))+IF(ISBLANK(INDIRECT("A8")), 0, INDIRECT(INDIRECT("A8")&amp;"!"&amp;'Технический лист'!G316&amp;'Технический лист'!J74))+IF(ISBLANK(INDIRECT("A9")), 0, INDIRECT(INDIRECT("A9")&amp;"!"&amp;'Технический лист'!G316&amp;'Технический лист'!J74))+IF(ISBLANK(INDIRECT("A10")), 0, INDIRECT(INDIRECT("A10")&amp;"!"&amp;'Технический лист'!G316&amp;'Технический лист'!J74))+IF(ISBLANK(INDIRECT("A11")), 0, INDIRECT(INDIRECT("A11")&amp;"!"&amp;'Технический лист'!G316&amp;'Технический лист'!J74))+IF(ISBLANK(INDIRECT("A12")), 0, INDIRECT(INDIRECT("A12")&amp;"!"&amp;'Технический лист'!G316&amp;'Технический лист'!J74))</f>
        <v>0</v>
      </c>
      <c r="H83" s="51">
        <f>IF(ISBLANK(INDIRECT("A3")), 0, INDIRECT(INDIRECT("A3")&amp;"!"&amp;'Технический лист'!H316&amp;'Технический лист'!K74))+IF(ISBLANK(INDIRECT("A4")), 0, INDIRECT(INDIRECT("A4")&amp;"!"&amp;'Технический лист'!H316&amp;'Технический лист'!K74))+IF(ISBLANK(INDIRECT("A5")), 0, INDIRECT(INDIRECT("A5")&amp;"!"&amp;'Технический лист'!H316&amp;'Технический лист'!K74))+IF(ISBLANK(INDIRECT("A6")), 0, INDIRECT(INDIRECT("A6")&amp;"!"&amp;'Технический лист'!H316&amp;'Технический лист'!K74))+IF(ISBLANK(INDIRECT("A7")), 0, INDIRECT(INDIRECT("A7")&amp;"!"&amp;'Технический лист'!H316&amp;'Технический лист'!K74))+IF(ISBLANK(INDIRECT("A8")), 0, INDIRECT(INDIRECT("A8")&amp;"!"&amp;'Технический лист'!H316&amp;'Технический лист'!K74))+IF(ISBLANK(INDIRECT("A9")), 0, INDIRECT(INDIRECT("A9")&amp;"!"&amp;'Технический лист'!H316&amp;'Технический лист'!K74))+IF(ISBLANK(INDIRECT("A10")), 0, INDIRECT(INDIRECT("A10")&amp;"!"&amp;'Технический лист'!H316&amp;'Технический лист'!K74))+IF(ISBLANK(INDIRECT("A11")), 0, INDIRECT(INDIRECT("A11")&amp;"!"&amp;'Технический лист'!H316&amp;'Технический лист'!K74))+IF(ISBLANK(INDIRECT("A12")), 0, INDIRECT(INDIRECT("A12")&amp;"!"&amp;'Технический лист'!H316&amp;'Технический лист'!K74))</f>
        <v>0</v>
      </c>
      <c r="I83" s="51">
        <f>IF(ISBLANK(INDIRECT("A3")), 0, INDIRECT(INDIRECT("A3")&amp;"!"&amp;'Технический лист'!I316&amp;'Технический лист'!L74))+IF(ISBLANK(INDIRECT("A4")), 0, INDIRECT(INDIRECT("A4")&amp;"!"&amp;'Технический лист'!I316&amp;'Технический лист'!L74))+IF(ISBLANK(INDIRECT("A5")), 0, INDIRECT(INDIRECT("A5")&amp;"!"&amp;'Технический лист'!I316&amp;'Технический лист'!L74))+IF(ISBLANK(INDIRECT("A6")), 0, INDIRECT(INDIRECT("A6")&amp;"!"&amp;'Технический лист'!I316&amp;'Технический лист'!L74))+IF(ISBLANK(INDIRECT("A7")), 0, INDIRECT(INDIRECT("A7")&amp;"!"&amp;'Технический лист'!I316&amp;'Технический лист'!L74))+IF(ISBLANK(INDIRECT("A8")), 0, INDIRECT(INDIRECT("A8")&amp;"!"&amp;'Технический лист'!I316&amp;'Технический лист'!L74))+IF(ISBLANK(INDIRECT("A9")), 0, INDIRECT(INDIRECT("A9")&amp;"!"&amp;'Технический лист'!I316&amp;'Технический лист'!L74))+IF(ISBLANK(INDIRECT("A10")), 0, INDIRECT(INDIRECT("A10")&amp;"!"&amp;'Технический лист'!I316&amp;'Технический лист'!L74))+IF(ISBLANK(INDIRECT("A11")), 0, INDIRECT(INDIRECT("A11")&amp;"!"&amp;'Технический лист'!I316&amp;'Технический лист'!L74))+IF(ISBLANK(INDIRECT("A12")), 0, INDIRECT(INDIRECT("A12")&amp;"!"&amp;'Технический лист'!I316&amp;'Технический лист'!L74))</f>
        <v>0</v>
      </c>
      <c r="J83" s="51">
        <f>IF(ISBLANK(INDIRECT("A3")), 0, INDIRECT(INDIRECT("A3")&amp;"!"&amp;'Технический лист'!J316&amp;'Технический лист'!M74))+IF(ISBLANK(INDIRECT("A4")), 0, INDIRECT(INDIRECT("A4")&amp;"!"&amp;'Технический лист'!J316&amp;'Технический лист'!M74))+IF(ISBLANK(INDIRECT("A5")), 0, INDIRECT(INDIRECT("A5")&amp;"!"&amp;'Технический лист'!J316&amp;'Технический лист'!M74))+IF(ISBLANK(INDIRECT("A6")), 0, INDIRECT(INDIRECT("A6")&amp;"!"&amp;'Технический лист'!J316&amp;'Технический лист'!M74))+IF(ISBLANK(INDIRECT("A7")), 0, INDIRECT(INDIRECT("A7")&amp;"!"&amp;'Технический лист'!J316&amp;'Технический лист'!M74))+IF(ISBLANK(INDIRECT("A8")), 0, INDIRECT(INDIRECT("A8")&amp;"!"&amp;'Технический лист'!J316&amp;'Технический лист'!M74))+IF(ISBLANK(INDIRECT("A9")), 0, INDIRECT(INDIRECT("A9")&amp;"!"&amp;'Технический лист'!J316&amp;'Технический лист'!M74))+IF(ISBLANK(INDIRECT("A10")), 0, INDIRECT(INDIRECT("A10")&amp;"!"&amp;'Технический лист'!J316&amp;'Технический лист'!M74))+IF(ISBLANK(INDIRECT("A11")), 0, INDIRECT(INDIRECT("A11")&amp;"!"&amp;'Технический лист'!J316&amp;'Технический лист'!M74))+IF(ISBLANK(INDIRECT("A12")), 0, INDIRECT(INDIRECT("A12")&amp;"!"&amp;'Технический лист'!J316&amp;'Технический лист'!M74))</f>
        <v>0</v>
      </c>
      <c r="K83" s="51">
        <f>IF(ISBLANK(INDIRECT("A3")), 0, INDIRECT(INDIRECT("A3")&amp;"!"&amp;'Технический лист'!K316&amp;'Технический лист'!N74))+IF(ISBLANK(INDIRECT("A4")), 0, INDIRECT(INDIRECT("A4")&amp;"!"&amp;'Технический лист'!K316&amp;'Технический лист'!N74))+IF(ISBLANK(INDIRECT("A5")), 0, INDIRECT(INDIRECT("A5")&amp;"!"&amp;'Технический лист'!K316&amp;'Технический лист'!N74))+IF(ISBLANK(INDIRECT("A6")), 0, INDIRECT(INDIRECT("A6")&amp;"!"&amp;'Технический лист'!K316&amp;'Технический лист'!N74))+IF(ISBLANK(INDIRECT("A7")), 0, INDIRECT(INDIRECT("A7")&amp;"!"&amp;'Технический лист'!K316&amp;'Технический лист'!N74))+IF(ISBLANK(INDIRECT("A8")), 0, INDIRECT(INDIRECT("A8")&amp;"!"&amp;'Технический лист'!K316&amp;'Технический лист'!N74))+IF(ISBLANK(INDIRECT("A9")), 0, INDIRECT(INDIRECT("A9")&amp;"!"&amp;'Технический лист'!K316&amp;'Технический лист'!N74))+IF(ISBLANK(INDIRECT("A10")), 0, INDIRECT(INDIRECT("A10")&amp;"!"&amp;'Технический лист'!K316&amp;'Технический лист'!N74))+IF(ISBLANK(INDIRECT("A11")), 0, INDIRECT(INDIRECT("A11")&amp;"!"&amp;'Технический лист'!K316&amp;'Технический лист'!N74))+IF(ISBLANK(INDIRECT("A12")), 0, INDIRECT(INDIRECT("A12")&amp;"!"&amp;'Технический лист'!K316&amp;'Технический лист'!N74))</f>
        <v>0</v>
      </c>
      <c r="L83" s="51">
        <f>IF(ISBLANK(INDIRECT("A3")), 0, INDIRECT(INDIRECT("A3")&amp;"!"&amp;'Технический лист'!L316&amp;'Технический лист'!O74))+IF(ISBLANK(INDIRECT("A4")), 0, INDIRECT(INDIRECT("A4")&amp;"!"&amp;'Технический лист'!L316&amp;'Технический лист'!O74))+IF(ISBLANK(INDIRECT("A5")), 0, INDIRECT(INDIRECT("A5")&amp;"!"&amp;'Технический лист'!L316&amp;'Технический лист'!O74))+IF(ISBLANK(INDIRECT("A6")), 0, INDIRECT(INDIRECT("A6")&amp;"!"&amp;'Технический лист'!L316&amp;'Технический лист'!O74))+IF(ISBLANK(INDIRECT("A7")), 0, INDIRECT(INDIRECT("A7")&amp;"!"&amp;'Технический лист'!L316&amp;'Технический лист'!O74))+IF(ISBLANK(INDIRECT("A8")), 0, INDIRECT(INDIRECT("A8")&amp;"!"&amp;'Технический лист'!L316&amp;'Технический лист'!O74))+IF(ISBLANK(INDIRECT("A9")), 0, INDIRECT(INDIRECT("A9")&amp;"!"&amp;'Технический лист'!L316&amp;'Технический лист'!O74))+IF(ISBLANK(INDIRECT("A10")), 0, INDIRECT(INDIRECT("A10")&amp;"!"&amp;'Технический лист'!L316&amp;'Технический лист'!O74))+IF(ISBLANK(INDIRECT("A11")), 0, INDIRECT(INDIRECT("A11")&amp;"!"&amp;'Технический лист'!L316&amp;'Технический лист'!O74))+IF(ISBLANK(INDIRECT("A12")), 0, INDIRECT(INDIRECT("A12")&amp;"!"&amp;'Технический лист'!L316&amp;'Технический лист'!O74))</f>
        <v>0</v>
      </c>
      <c r="M83" s="53">
        <f>IF(ISBLANK(INDIRECT("A3")), 0, INDIRECT(INDIRECT("A3")&amp;"!"&amp;'Технический лист'!M316&amp;'Технический лист'!P74))+IF(ISBLANK(INDIRECT("A4")), 0, INDIRECT(INDIRECT("A4")&amp;"!"&amp;'Технический лист'!M316&amp;'Технический лист'!P74))+IF(ISBLANK(INDIRECT("A5")), 0, INDIRECT(INDIRECT("A5")&amp;"!"&amp;'Технический лист'!M316&amp;'Технический лист'!P74))+IF(ISBLANK(INDIRECT("A6")), 0, INDIRECT(INDIRECT("A6")&amp;"!"&amp;'Технический лист'!M316&amp;'Технический лист'!P74))+IF(ISBLANK(INDIRECT("A7")), 0, INDIRECT(INDIRECT("A7")&amp;"!"&amp;'Технический лист'!M316&amp;'Технический лист'!P74))+IF(ISBLANK(INDIRECT("A8")), 0, INDIRECT(INDIRECT("A8")&amp;"!"&amp;'Технический лист'!M316&amp;'Технический лист'!P74))+IF(ISBLANK(INDIRECT("A9")), 0, INDIRECT(INDIRECT("A9")&amp;"!"&amp;'Технический лист'!M316&amp;'Технический лист'!P74))+IF(ISBLANK(INDIRECT("A10")), 0, INDIRECT(INDIRECT("A10")&amp;"!"&amp;'Технический лист'!M316&amp;'Технический лист'!P74))+IF(ISBLANK(INDIRECT("A11")), 0, INDIRECT(INDIRECT("A11")&amp;"!"&amp;'Технический лист'!M316&amp;'Технический лист'!P74))+IF(ISBLANK(INDIRECT("A12")), 0, INDIRECT(INDIRECT("A12")&amp;"!"&amp;'Технический лист'!M316&amp;'Технический лист'!P74))</f>
        <v>0</v>
      </c>
    </row>
    <row r="84" hidden="1">
      <c r="A84" s="66"/>
      <c r="B84" s="51">
        <f>IF(ISBLANK(INDIRECT("A3")), 0, INDIRECT(INDIRECT("A3")&amp;"!"&amp;'Технический лист'!B317&amp;'Технический лист'!E75))+IF(ISBLANK(INDIRECT("A4")), 0, INDIRECT(INDIRECT("A4")&amp;"!"&amp;'Технический лист'!B317&amp;'Технический лист'!E75))+IF(ISBLANK(INDIRECT("A5")), 0, INDIRECT(INDIRECT("A5")&amp;"!"&amp;'Технический лист'!B317&amp;'Технический лист'!E75))+IF(ISBLANK(INDIRECT("A6")), 0, INDIRECT(INDIRECT("A6")&amp;"!"&amp;'Технический лист'!B317&amp;'Технический лист'!E75))+IF(ISBLANK(INDIRECT("A7")), 0, INDIRECT(INDIRECT("A7")&amp;"!"&amp;'Технический лист'!B317&amp;'Технический лист'!E75))+IF(ISBLANK(INDIRECT("A8")), 0, INDIRECT(INDIRECT("A8")&amp;"!"&amp;'Технический лист'!B317&amp;'Технический лист'!E75))+IF(ISBLANK(INDIRECT("A9")), 0, INDIRECT(INDIRECT("A9")&amp;"!"&amp;'Технический лист'!B317&amp;'Технический лист'!E75))+IF(ISBLANK(INDIRECT("A10")), 0, INDIRECT(INDIRECT("A10")&amp;"!"&amp;'Технический лист'!B317&amp;'Технический лист'!E75))+IF(ISBLANK(INDIRECT("A11")), 0, INDIRECT(INDIRECT("A11")&amp;"!"&amp;'Технический лист'!B317&amp;'Технический лист'!E75))+IF(ISBLANK(INDIRECT("A12")), 0, INDIRECT(INDIRECT("A12")&amp;"!"&amp;'Технический лист'!B317&amp;'Технический лист'!E75))</f>
        <v>0</v>
      </c>
      <c r="C84" s="51">
        <f>IF(ISBLANK(INDIRECT("A3")), 0, INDIRECT(INDIRECT("A3")&amp;"!"&amp;'Технический лист'!C317&amp;'Технический лист'!F75))+IF(ISBLANK(INDIRECT("A4")), 0, INDIRECT(INDIRECT("A4")&amp;"!"&amp;'Технический лист'!C317&amp;'Технический лист'!F75))+IF(ISBLANK(INDIRECT("A5")), 0, INDIRECT(INDIRECT("A5")&amp;"!"&amp;'Технический лист'!C317&amp;'Технический лист'!F75))+IF(ISBLANK(INDIRECT("A6")), 0, INDIRECT(INDIRECT("A6")&amp;"!"&amp;'Технический лист'!C317&amp;'Технический лист'!F75))+IF(ISBLANK(INDIRECT("A7")), 0, INDIRECT(INDIRECT("A7")&amp;"!"&amp;'Технический лист'!C317&amp;'Технический лист'!F75))+IF(ISBLANK(INDIRECT("A8")), 0, INDIRECT(INDIRECT("A8")&amp;"!"&amp;'Технический лист'!C317&amp;'Технический лист'!F75))+IF(ISBLANK(INDIRECT("A9")), 0, INDIRECT(INDIRECT("A9")&amp;"!"&amp;'Технический лист'!C317&amp;'Технический лист'!F75))+IF(ISBLANK(INDIRECT("A10")), 0, INDIRECT(INDIRECT("A10")&amp;"!"&amp;'Технический лист'!C317&amp;'Технический лист'!F75))+IF(ISBLANK(INDIRECT("A11")), 0, INDIRECT(INDIRECT("A11")&amp;"!"&amp;'Технический лист'!C317&amp;'Технический лист'!F75))+IF(ISBLANK(INDIRECT("A12")), 0, INDIRECT(INDIRECT("A12")&amp;"!"&amp;'Технический лист'!C317&amp;'Технический лист'!F75))</f>
        <v>0</v>
      </c>
      <c r="D84" s="51">
        <f>IF(ISBLANK(INDIRECT("A3")), 0, INDIRECT(INDIRECT("A3")&amp;"!"&amp;'Технический лист'!D317&amp;'Технический лист'!G75))+IF(ISBLANK(INDIRECT("A4")), 0, INDIRECT(INDIRECT("A4")&amp;"!"&amp;'Технический лист'!D317&amp;'Технический лист'!G75))+IF(ISBLANK(INDIRECT("A5")), 0, INDIRECT(INDIRECT("A5")&amp;"!"&amp;'Технический лист'!D317&amp;'Технический лист'!G75))+IF(ISBLANK(INDIRECT("A6")), 0, INDIRECT(INDIRECT("A6")&amp;"!"&amp;'Технический лист'!D317&amp;'Технический лист'!G75))+IF(ISBLANK(INDIRECT("A7")), 0, INDIRECT(INDIRECT("A7")&amp;"!"&amp;'Технический лист'!D317&amp;'Технический лист'!G75))+IF(ISBLANK(INDIRECT("A8")), 0, INDIRECT(INDIRECT("A8")&amp;"!"&amp;'Технический лист'!D317&amp;'Технический лист'!G75))+IF(ISBLANK(INDIRECT("A9")), 0, INDIRECT(INDIRECT("A9")&amp;"!"&amp;'Технический лист'!D317&amp;'Технический лист'!G75))+IF(ISBLANK(INDIRECT("A10")), 0, INDIRECT(INDIRECT("A10")&amp;"!"&amp;'Технический лист'!D317&amp;'Технический лист'!G75))+IF(ISBLANK(INDIRECT("A11")), 0, INDIRECT(INDIRECT("A11")&amp;"!"&amp;'Технический лист'!D317&amp;'Технический лист'!G75))+IF(ISBLANK(INDIRECT("A12")), 0, INDIRECT(INDIRECT("A12")&amp;"!"&amp;'Технический лист'!D317&amp;'Технический лист'!G75))</f>
        <v>0</v>
      </c>
      <c r="E84" s="51">
        <f>IF(ISBLANK(INDIRECT("A3")), 0, INDIRECT(INDIRECT("A3")&amp;"!"&amp;'Технический лист'!E317&amp;'Технический лист'!H75))+IF(ISBLANK(INDIRECT("A4")), 0, INDIRECT(INDIRECT("A4")&amp;"!"&amp;'Технический лист'!E317&amp;'Технический лист'!H75))+IF(ISBLANK(INDIRECT("A5")), 0, INDIRECT(INDIRECT("A5")&amp;"!"&amp;'Технический лист'!E317&amp;'Технический лист'!H75))+IF(ISBLANK(INDIRECT("A6")), 0, INDIRECT(INDIRECT("A6")&amp;"!"&amp;'Технический лист'!E317&amp;'Технический лист'!H75))+IF(ISBLANK(INDIRECT("A7")), 0, INDIRECT(INDIRECT("A7")&amp;"!"&amp;'Технический лист'!E317&amp;'Технический лист'!H75))+IF(ISBLANK(INDIRECT("A8")), 0, INDIRECT(INDIRECT("A8")&amp;"!"&amp;'Технический лист'!E317&amp;'Технический лист'!H75))+IF(ISBLANK(INDIRECT("A9")), 0, INDIRECT(INDIRECT("A9")&amp;"!"&amp;'Технический лист'!E317&amp;'Технический лист'!H75))+IF(ISBLANK(INDIRECT("A10")), 0, INDIRECT(INDIRECT("A10")&amp;"!"&amp;'Технический лист'!E317&amp;'Технический лист'!H75))+IF(ISBLANK(INDIRECT("A11")), 0, INDIRECT(INDIRECT("A11")&amp;"!"&amp;'Технический лист'!E317&amp;'Технический лист'!H75))+IF(ISBLANK(INDIRECT("A12")), 0, INDIRECT(INDIRECT("A12")&amp;"!"&amp;'Технический лист'!E317&amp;'Технический лист'!H75))</f>
        <v>0</v>
      </c>
      <c r="F84" s="51">
        <f>IF(ISBLANK(INDIRECT("A3")), 0, INDIRECT(INDIRECT("A3")&amp;"!"&amp;'Технический лист'!F317&amp;'Технический лист'!I75))+IF(ISBLANK(INDIRECT("A4")), 0, INDIRECT(INDIRECT("A4")&amp;"!"&amp;'Технический лист'!F317&amp;'Технический лист'!I75))+IF(ISBLANK(INDIRECT("A5")), 0, INDIRECT(INDIRECT("A5")&amp;"!"&amp;'Технический лист'!F317&amp;'Технический лист'!I75))+IF(ISBLANK(INDIRECT("A6")), 0, INDIRECT(INDIRECT("A6")&amp;"!"&amp;'Технический лист'!F317&amp;'Технический лист'!I75))+IF(ISBLANK(INDIRECT("A7")), 0, INDIRECT(INDIRECT("A7")&amp;"!"&amp;'Технический лист'!F317&amp;'Технический лист'!I75))+IF(ISBLANK(INDIRECT("A8")), 0, INDIRECT(INDIRECT("A8")&amp;"!"&amp;'Технический лист'!F317&amp;'Технический лист'!I75))+IF(ISBLANK(INDIRECT("A9")), 0, INDIRECT(INDIRECT("A9")&amp;"!"&amp;'Технический лист'!F317&amp;'Технический лист'!I75))+IF(ISBLANK(INDIRECT("A10")), 0, INDIRECT(INDIRECT("A10")&amp;"!"&amp;'Технический лист'!F317&amp;'Технический лист'!I75))+IF(ISBLANK(INDIRECT("A11")), 0, INDIRECT(INDIRECT("A11")&amp;"!"&amp;'Технический лист'!F317&amp;'Технический лист'!I75))+IF(ISBLANK(INDIRECT("A12")), 0, INDIRECT(INDIRECT("A12")&amp;"!"&amp;'Технический лист'!F317&amp;'Технический лист'!I75))</f>
        <v>0</v>
      </c>
      <c r="G84" s="51">
        <f>IF(ISBLANK(INDIRECT("A3")), 0, INDIRECT(INDIRECT("A3")&amp;"!"&amp;'Технический лист'!G317&amp;'Технический лист'!J75))+IF(ISBLANK(INDIRECT("A4")), 0, INDIRECT(INDIRECT("A4")&amp;"!"&amp;'Технический лист'!G317&amp;'Технический лист'!J75))+IF(ISBLANK(INDIRECT("A5")), 0, INDIRECT(INDIRECT("A5")&amp;"!"&amp;'Технический лист'!G317&amp;'Технический лист'!J75))+IF(ISBLANK(INDIRECT("A6")), 0, INDIRECT(INDIRECT("A6")&amp;"!"&amp;'Технический лист'!G317&amp;'Технический лист'!J75))+IF(ISBLANK(INDIRECT("A7")), 0, INDIRECT(INDIRECT("A7")&amp;"!"&amp;'Технический лист'!G317&amp;'Технический лист'!J75))+IF(ISBLANK(INDIRECT("A8")), 0, INDIRECT(INDIRECT("A8")&amp;"!"&amp;'Технический лист'!G317&amp;'Технический лист'!J75))+IF(ISBLANK(INDIRECT("A9")), 0, INDIRECT(INDIRECT("A9")&amp;"!"&amp;'Технический лист'!G317&amp;'Технический лист'!J75))+IF(ISBLANK(INDIRECT("A10")), 0, INDIRECT(INDIRECT("A10")&amp;"!"&amp;'Технический лист'!G317&amp;'Технический лист'!J75))+IF(ISBLANK(INDIRECT("A11")), 0, INDIRECT(INDIRECT("A11")&amp;"!"&amp;'Технический лист'!G317&amp;'Технический лист'!J75))+IF(ISBLANK(INDIRECT("A12")), 0, INDIRECT(INDIRECT("A12")&amp;"!"&amp;'Технический лист'!G317&amp;'Технический лист'!J75))</f>
        <v>0</v>
      </c>
      <c r="H84" s="51">
        <f>IF(ISBLANK(INDIRECT("A3")), 0, INDIRECT(INDIRECT("A3")&amp;"!"&amp;'Технический лист'!H317&amp;'Технический лист'!K75))+IF(ISBLANK(INDIRECT("A4")), 0, INDIRECT(INDIRECT("A4")&amp;"!"&amp;'Технический лист'!H317&amp;'Технический лист'!K75))+IF(ISBLANK(INDIRECT("A5")), 0, INDIRECT(INDIRECT("A5")&amp;"!"&amp;'Технический лист'!H317&amp;'Технический лист'!K75))+IF(ISBLANK(INDIRECT("A6")), 0, INDIRECT(INDIRECT("A6")&amp;"!"&amp;'Технический лист'!H317&amp;'Технический лист'!K75))+IF(ISBLANK(INDIRECT("A7")), 0, INDIRECT(INDIRECT("A7")&amp;"!"&amp;'Технический лист'!H317&amp;'Технический лист'!K75))+IF(ISBLANK(INDIRECT("A8")), 0, INDIRECT(INDIRECT("A8")&amp;"!"&amp;'Технический лист'!H317&amp;'Технический лист'!K75))+IF(ISBLANK(INDIRECT("A9")), 0, INDIRECT(INDIRECT("A9")&amp;"!"&amp;'Технический лист'!H317&amp;'Технический лист'!K75))+IF(ISBLANK(INDIRECT("A10")), 0, INDIRECT(INDIRECT("A10")&amp;"!"&amp;'Технический лист'!H317&amp;'Технический лист'!K75))+IF(ISBLANK(INDIRECT("A11")), 0, INDIRECT(INDIRECT("A11")&amp;"!"&amp;'Технический лист'!H317&amp;'Технический лист'!K75))+IF(ISBLANK(INDIRECT("A12")), 0, INDIRECT(INDIRECT("A12")&amp;"!"&amp;'Технический лист'!H317&amp;'Технический лист'!K75))</f>
        <v>0</v>
      </c>
      <c r="I84" s="51">
        <f>IF(ISBLANK(INDIRECT("A3")), 0, INDIRECT(INDIRECT("A3")&amp;"!"&amp;'Технический лист'!I317&amp;'Технический лист'!L75))+IF(ISBLANK(INDIRECT("A4")), 0, INDIRECT(INDIRECT("A4")&amp;"!"&amp;'Технический лист'!I317&amp;'Технический лист'!L75))+IF(ISBLANK(INDIRECT("A5")), 0, INDIRECT(INDIRECT("A5")&amp;"!"&amp;'Технический лист'!I317&amp;'Технический лист'!L75))+IF(ISBLANK(INDIRECT("A6")), 0, INDIRECT(INDIRECT("A6")&amp;"!"&amp;'Технический лист'!I317&amp;'Технический лист'!L75))+IF(ISBLANK(INDIRECT("A7")), 0, INDIRECT(INDIRECT("A7")&amp;"!"&amp;'Технический лист'!I317&amp;'Технический лист'!L75))+IF(ISBLANK(INDIRECT("A8")), 0, INDIRECT(INDIRECT("A8")&amp;"!"&amp;'Технический лист'!I317&amp;'Технический лист'!L75))+IF(ISBLANK(INDIRECT("A9")), 0, INDIRECT(INDIRECT("A9")&amp;"!"&amp;'Технический лист'!I317&amp;'Технический лист'!L75))+IF(ISBLANK(INDIRECT("A10")), 0, INDIRECT(INDIRECT("A10")&amp;"!"&amp;'Технический лист'!I317&amp;'Технический лист'!L75))+IF(ISBLANK(INDIRECT("A11")), 0, INDIRECT(INDIRECT("A11")&amp;"!"&amp;'Технический лист'!I317&amp;'Технический лист'!L75))+IF(ISBLANK(INDIRECT("A12")), 0, INDIRECT(INDIRECT("A12")&amp;"!"&amp;'Технический лист'!I317&amp;'Технический лист'!L75))</f>
        <v>0</v>
      </c>
      <c r="J84" s="51">
        <f>IF(ISBLANK(INDIRECT("A3")), 0, INDIRECT(INDIRECT("A3")&amp;"!"&amp;'Технический лист'!J317&amp;'Технический лист'!M75))+IF(ISBLANK(INDIRECT("A4")), 0, INDIRECT(INDIRECT("A4")&amp;"!"&amp;'Технический лист'!J317&amp;'Технический лист'!M75))+IF(ISBLANK(INDIRECT("A5")), 0, INDIRECT(INDIRECT("A5")&amp;"!"&amp;'Технический лист'!J317&amp;'Технический лист'!M75))+IF(ISBLANK(INDIRECT("A6")), 0, INDIRECT(INDIRECT("A6")&amp;"!"&amp;'Технический лист'!J317&amp;'Технический лист'!M75))+IF(ISBLANK(INDIRECT("A7")), 0, INDIRECT(INDIRECT("A7")&amp;"!"&amp;'Технический лист'!J317&amp;'Технический лист'!M75))+IF(ISBLANK(INDIRECT("A8")), 0, INDIRECT(INDIRECT("A8")&amp;"!"&amp;'Технический лист'!J317&amp;'Технический лист'!M75))+IF(ISBLANK(INDIRECT("A9")), 0, INDIRECT(INDIRECT("A9")&amp;"!"&amp;'Технический лист'!J317&amp;'Технический лист'!M75))+IF(ISBLANK(INDIRECT("A10")), 0, INDIRECT(INDIRECT("A10")&amp;"!"&amp;'Технический лист'!J317&amp;'Технический лист'!M75))+IF(ISBLANK(INDIRECT("A11")), 0, INDIRECT(INDIRECT("A11")&amp;"!"&amp;'Технический лист'!J317&amp;'Технический лист'!M75))+IF(ISBLANK(INDIRECT("A12")), 0, INDIRECT(INDIRECT("A12")&amp;"!"&amp;'Технический лист'!J317&amp;'Технический лист'!M75))</f>
        <v>0</v>
      </c>
      <c r="K84" s="51">
        <f>IF(ISBLANK(INDIRECT("A3")), 0, INDIRECT(INDIRECT("A3")&amp;"!"&amp;'Технический лист'!K317&amp;'Технический лист'!N75))+IF(ISBLANK(INDIRECT("A4")), 0, INDIRECT(INDIRECT("A4")&amp;"!"&amp;'Технический лист'!K317&amp;'Технический лист'!N75))+IF(ISBLANK(INDIRECT("A5")), 0, INDIRECT(INDIRECT("A5")&amp;"!"&amp;'Технический лист'!K317&amp;'Технический лист'!N75))+IF(ISBLANK(INDIRECT("A6")), 0, INDIRECT(INDIRECT("A6")&amp;"!"&amp;'Технический лист'!K317&amp;'Технический лист'!N75))+IF(ISBLANK(INDIRECT("A7")), 0, INDIRECT(INDIRECT("A7")&amp;"!"&amp;'Технический лист'!K317&amp;'Технический лист'!N75))+IF(ISBLANK(INDIRECT("A8")), 0, INDIRECT(INDIRECT("A8")&amp;"!"&amp;'Технический лист'!K317&amp;'Технический лист'!N75))+IF(ISBLANK(INDIRECT("A9")), 0, INDIRECT(INDIRECT("A9")&amp;"!"&amp;'Технический лист'!K317&amp;'Технический лист'!N75))+IF(ISBLANK(INDIRECT("A10")), 0, INDIRECT(INDIRECT("A10")&amp;"!"&amp;'Технический лист'!K317&amp;'Технический лист'!N75))+IF(ISBLANK(INDIRECT("A11")), 0, INDIRECT(INDIRECT("A11")&amp;"!"&amp;'Технический лист'!K317&amp;'Технический лист'!N75))+IF(ISBLANK(INDIRECT("A12")), 0, INDIRECT(INDIRECT("A12")&amp;"!"&amp;'Технический лист'!K317&amp;'Технический лист'!N75))</f>
        <v>0</v>
      </c>
      <c r="L84" s="51">
        <f>IF(ISBLANK(INDIRECT("A3")), 0, INDIRECT(INDIRECT("A3")&amp;"!"&amp;'Технический лист'!L317&amp;'Технический лист'!O75))+IF(ISBLANK(INDIRECT("A4")), 0, INDIRECT(INDIRECT("A4")&amp;"!"&amp;'Технический лист'!L317&amp;'Технический лист'!O75))+IF(ISBLANK(INDIRECT("A5")), 0, INDIRECT(INDIRECT("A5")&amp;"!"&amp;'Технический лист'!L317&amp;'Технический лист'!O75))+IF(ISBLANK(INDIRECT("A6")), 0, INDIRECT(INDIRECT("A6")&amp;"!"&amp;'Технический лист'!L317&amp;'Технический лист'!O75))+IF(ISBLANK(INDIRECT("A7")), 0, INDIRECT(INDIRECT("A7")&amp;"!"&amp;'Технический лист'!L317&amp;'Технический лист'!O75))+IF(ISBLANK(INDIRECT("A8")), 0, INDIRECT(INDIRECT("A8")&amp;"!"&amp;'Технический лист'!L317&amp;'Технический лист'!O75))+IF(ISBLANK(INDIRECT("A9")), 0, INDIRECT(INDIRECT("A9")&amp;"!"&amp;'Технический лист'!L317&amp;'Технический лист'!O75))+IF(ISBLANK(INDIRECT("A10")), 0, INDIRECT(INDIRECT("A10")&amp;"!"&amp;'Технический лист'!L317&amp;'Технический лист'!O75))+IF(ISBLANK(INDIRECT("A11")), 0, INDIRECT(INDIRECT("A11")&amp;"!"&amp;'Технический лист'!L317&amp;'Технический лист'!O75))+IF(ISBLANK(INDIRECT("A12")), 0, INDIRECT(INDIRECT("A12")&amp;"!"&amp;'Технический лист'!L317&amp;'Технический лист'!O75))</f>
        <v>0</v>
      </c>
      <c r="M84" s="53">
        <f>IF(ISBLANK(INDIRECT("A3")), 0, INDIRECT(INDIRECT("A3")&amp;"!"&amp;'Технический лист'!M317&amp;'Технический лист'!P75))+IF(ISBLANK(INDIRECT("A4")), 0, INDIRECT(INDIRECT("A4")&amp;"!"&amp;'Технический лист'!M317&amp;'Технический лист'!P75))+IF(ISBLANK(INDIRECT("A5")), 0, INDIRECT(INDIRECT("A5")&amp;"!"&amp;'Технический лист'!M317&amp;'Технический лист'!P75))+IF(ISBLANK(INDIRECT("A6")), 0, INDIRECT(INDIRECT("A6")&amp;"!"&amp;'Технический лист'!M317&amp;'Технический лист'!P75))+IF(ISBLANK(INDIRECT("A7")), 0, INDIRECT(INDIRECT("A7")&amp;"!"&amp;'Технический лист'!M317&amp;'Технический лист'!P75))+IF(ISBLANK(INDIRECT("A8")), 0, INDIRECT(INDIRECT("A8")&amp;"!"&amp;'Технический лист'!M317&amp;'Технический лист'!P75))+IF(ISBLANK(INDIRECT("A9")), 0, INDIRECT(INDIRECT("A9")&amp;"!"&amp;'Технический лист'!M317&amp;'Технический лист'!P75))+IF(ISBLANK(INDIRECT("A10")), 0, INDIRECT(INDIRECT("A10")&amp;"!"&amp;'Технический лист'!M317&amp;'Технический лист'!P75))+IF(ISBLANK(INDIRECT("A11")), 0, INDIRECT(INDIRECT("A11")&amp;"!"&amp;'Технический лист'!M317&amp;'Технический лист'!P75))+IF(ISBLANK(INDIRECT("A12")), 0, INDIRECT(INDIRECT("A12")&amp;"!"&amp;'Технический лист'!M317&amp;'Технический лист'!P75))</f>
        <v>0</v>
      </c>
    </row>
    <row r="85" hidden="1">
      <c r="A85" s="66"/>
      <c r="B85" s="51">
        <f>IF(ISBLANK(INDIRECT("A3")), 0, INDIRECT(INDIRECT("A3")&amp;"!"&amp;'Технический лист'!B318&amp;'Технический лист'!E76))+IF(ISBLANK(INDIRECT("A4")), 0, INDIRECT(INDIRECT("A4")&amp;"!"&amp;'Технический лист'!B318&amp;'Технический лист'!E76))+IF(ISBLANK(INDIRECT("A5")), 0, INDIRECT(INDIRECT("A5")&amp;"!"&amp;'Технический лист'!B318&amp;'Технический лист'!E76))+IF(ISBLANK(INDIRECT("A6")), 0, INDIRECT(INDIRECT("A6")&amp;"!"&amp;'Технический лист'!B318&amp;'Технический лист'!E76))+IF(ISBLANK(INDIRECT("A7")), 0, INDIRECT(INDIRECT("A7")&amp;"!"&amp;'Технический лист'!B318&amp;'Технический лист'!E76))+IF(ISBLANK(INDIRECT("A8")), 0, INDIRECT(INDIRECT("A8")&amp;"!"&amp;'Технический лист'!B318&amp;'Технический лист'!E76))+IF(ISBLANK(INDIRECT("A9")), 0, INDIRECT(INDIRECT("A9")&amp;"!"&amp;'Технический лист'!B318&amp;'Технический лист'!E76))+IF(ISBLANK(INDIRECT("A10")), 0, INDIRECT(INDIRECT("A10")&amp;"!"&amp;'Технический лист'!B318&amp;'Технический лист'!E76))+IF(ISBLANK(INDIRECT("A11")), 0, INDIRECT(INDIRECT("A11")&amp;"!"&amp;'Технический лист'!B318&amp;'Технический лист'!E76))+IF(ISBLANK(INDIRECT("A12")), 0, INDIRECT(INDIRECT("A12")&amp;"!"&amp;'Технический лист'!B318&amp;'Технический лист'!E76))</f>
        <v>0</v>
      </c>
      <c r="C85" s="51">
        <f>IF(ISBLANK(INDIRECT("A3")), 0, INDIRECT(INDIRECT("A3")&amp;"!"&amp;'Технический лист'!C318&amp;'Технический лист'!F76))+IF(ISBLANK(INDIRECT("A4")), 0, INDIRECT(INDIRECT("A4")&amp;"!"&amp;'Технический лист'!C318&amp;'Технический лист'!F76))+IF(ISBLANK(INDIRECT("A5")), 0, INDIRECT(INDIRECT("A5")&amp;"!"&amp;'Технический лист'!C318&amp;'Технический лист'!F76))+IF(ISBLANK(INDIRECT("A6")), 0, INDIRECT(INDIRECT("A6")&amp;"!"&amp;'Технический лист'!C318&amp;'Технический лист'!F76))+IF(ISBLANK(INDIRECT("A7")), 0, INDIRECT(INDIRECT("A7")&amp;"!"&amp;'Технический лист'!C318&amp;'Технический лист'!F76))+IF(ISBLANK(INDIRECT("A8")), 0, INDIRECT(INDIRECT("A8")&amp;"!"&amp;'Технический лист'!C318&amp;'Технический лист'!F76))+IF(ISBLANK(INDIRECT("A9")), 0, INDIRECT(INDIRECT("A9")&amp;"!"&amp;'Технический лист'!C318&amp;'Технический лист'!F76))+IF(ISBLANK(INDIRECT("A10")), 0, INDIRECT(INDIRECT("A10")&amp;"!"&amp;'Технический лист'!C318&amp;'Технический лист'!F76))+IF(ISBLANK(INDIRECT("A11")), 0, INDIRECT(INDIRECT("A11")&amp;"!"&amp;'Технический лист'!C318&amp;'Технический лист'!F76))+IF(ISBLANK(INDIRECT("A12")), 0, INDIRECT(INDIRECT("A12")&amp;"!"&amp;'Технический лист'!C318&amp;'Технический лист'!F76))</f>
        <v>0</v>
      </c>
      <c r="D85" s="51">
        <f>IF(ISBLANK(INDIRECT("A3")), 0, INDIRECT(INDIRECT("A3")&amp;"!"&amp;'Технический лист'!D318&amp;'Технический лист'!G76))+IF(ISBLANK(INDIRECT("A4")), 0, INDIRECT(INDIRECT("A4")&amp;"!"&amp;'Технический лист'!D318&amp;'Технический лист'!G76))+IF(ISBLANK(INDIRECT("A5")), 0, INDIRECT(INDIRECT("A5")&amp;"!"&amp;'Технический лист'!D318&amp;'Технический лист'!G76))+IF(ISBLANK(INDIRECT("A6")), 0, INDIRECT(INDIRECT("A6")&amp;"!"&amp;'Технический лист'!D318&amp;'Технический лист'!G76))+IF(ISBLANK(INDIRECT("A7")), 0, INDIRECT(INDIRECT("A7")&amp;"!"&amp;'Технический лист'!D318&amp;'Технический лист'!G76))+IF(ISBLANK(INDIRECT("A8")), 0, INDIRECT(INDIRECT("A8")&amp;"!"&amp;'Технический лист'!D318&amp;'Технический лист'!G76))+IF(ISBLANK(INDIRECT("A9")), 0, INDIRECT(INDIRECT("A9")&amp;"!"&amp;'Технический лист'!D318&amp;'Технический лист'!G76))+IF(ISBLANK(INDIRECT("A10")), 0, INDIRECT(INDIRECT("A10")&amp;"!"&amp;'Технический лист'!D318&amp;'Технический лист'!G76))+IF(ISBLANK(INDIRECT("A11")), 0, INDIRECT(INDIRECT("A11")&amp;"!"&amp;'Технический лист'!D318&amp;'Технический лист'!G76))+IF(ISBLANK(INDIRECT("A12")), 0, INDIRECT(INDIRECT("A12")&amp;"!"&amp;'Технический лист'!D318&amp;'Технический лист'!G76))</f>
        <v>0</v>
      </c>
      <c r="E85" s="51">
        <f>IF(ISBLANK(INDIRECT("A3")), 0, INDIRECT(INDIRECT("A3")&amp;"!"&amp;'Технический лист'!E318&amp;'Технический лист'!H76))+IF(ISBLANK(INDIRECT("A4")), 0, INDIRECT(INDIRECT("A4")&amp;"!"&amp;'Технический лист'!E318&amp;'Технический лист'!H76))+IF(ISBLANK(INDIRECT("A5")), 0, INDIRECT(INDIRECT("A5")&amp;"!"&amp;'Технический лист'!E318&amp;'Технический лист'!H76))+IF(ISBLANK(INDIRECT("A6")), 0, INDIRECT(INDIRECT("A6")&amp;"!"&amp;'Технический лист'!E318&amp;'Технический лист'!H76))+IF(ISBLANK(INDIRECT("A7")), 0, INDIRECT(INDIRECT("A7")&amp;"!"&amp;'Технический лист'!E318&amp;'Технический лист'!H76))+IF(ISBLANK(INDIRECT("A8")), 0, INDIRECT(INDIRECT("A8")&amp;"!"&amp;'Технический лист'!E318&amp;'Технический лист'!H76))+IF(ISBLANK(INDIRECT("A9")), 0, INDIRECT(INDIRECT("A9")&amp;"!"&amp;'Технический лист'!E318&amp;'Технический лист'!H76))+IF(ISBLANK(INDIRECT("A10")), 0, INDIRECT(INDIRECT("A10")&amp;"!"&amp;'Технический лист'!E318&amp;'Технический лист'!H76))+IF(ISBLANK(INDIRECT("A11")), 0, INDIRECT(INDIRECT("A11")&amp;"!"&amp;'Технический лист'!E318&amp;'Технический лист'!H76))+IF(ISBLANK(INDIRECT("A12")), 0, INDIRECT(INDIRECT("A12")&amp;"!"&amp;'Технический лист'!E318&amp;'Технический лист'!H76))</f>
        <v>0</v>
      </c>
      <c r="F85" s="51">
        <f>IF(ISBLANK(INDIRECT("A3")), 0, INDIRECT(INDIRECT("A3")&amp;"!"&amp;'Технический лист'!F318&amp;'Технический лист'!I76))+IF(ISBLANK(INDIRECT("A4")), 0, INDIRECT(INDIRECT("A4")&amp;"!"&amp;'Технический лист'!F318&amp;'Технический лист'!I76))+IF(ISBLANK(INDIRECT("A5")), 0, INDIRECT(INDIRECT("A5")&amp;"!"&amp;'Технический лист'!F318&amp;'Технический лист'!I76))+IF(ISBLANK(INDIRECT("A6")), 0, INDIRECT(INDIRECT("A6")&amp;"!"&amp;'Технический лист'!F318&amp;'Технический лист'!I76))+IF(ISBLANK(INDIRECT("A7")), 0, INDIRECT(INDIRECT("A7")&amp;"!"&amp;'Технический лист'!F318&amp;'Технический лист'!I76))+IF(ISBLANK(INDIRECT("A8")), 0, INDIRECT(INDIRECT("A8")&amp;"!"&amp;'Технический лист'!F318&amp;'Технический лист'!I76))+IF(ISBLANK(INDIRECT("A9")), 0, INDIRECT(INDIRECT("A9")&amp;"!"&amp;'Технический лист'!F318&amp;'Технический лист'!I76))+IF(ISBLANK(INDIRECT("A10")), 0, INDIRECT(INDIRECT("A10")&amp;"!"&amp;'Технический лист'!F318&amp;'Технический лист'!I76))+IF(ISBLANK(INDIRECT("A11")), 0, INDIRECT(INDIRECT("A11")&amp;"!"&amp;'Технический лист'!F318&amp;'Технический лист'!I76))+IF(ISBLANK(INDIRECT("A12")), 0, INDIRECT(INDIRECT("A12")&amp;"!"&amp;'Технический лист'!F318&amp;'Технический лист'!I76))</f>
        <v>0</v>
      </c>
      <c r="G85" s="51">
        <f>IF(ISBLANK(INDIRECT("A3")), 0, INDIRECT(INDIRECT("A3")&amp;"!"&amp;'Технический лист'!G318&amp;'Технический лист'!J76))+IF(ISBLANK(INDIRECT("A4")), 0, INDIRECT(INDIRECT("A4")&amp;"!"&amp;'Технический лист'!G318&amp;'Технический лист'!J76))+IF(ISBLANK(INDIRECT("A5")), 0, INDIRECT(INDIRECT("A5")&amp;"!"&amp;'Технический лист'!G318&amp;'Технический лист'!J76))+IF(ISBLANK(INDIRECT("A6")), 0, INDIRECT(INDIRECT("A6")&amp;"!"&amp;'Технический лист'!G318&amp;'Технический лист'!J76))+IF(ISBLANK(INDIRECT("A7")), 0, INDIRECT(INDIRECT("A7")&amp;"!"&amp;'Технический лист'!G318&amp;'Технический лист'!J76))+IF(ISBLANK(INDIRECT("A8")), 0, INDIRECT(INDIRECT("A8")&amp;"!"&amp;'Технический лист'!G318&amp;'Технический лист'!J76))+IF(ISBLANK(INDIRECT("A9")), 0, INDIRECT(INDIRECT("A9")&amp;"!"&amp;'Технический лист'!G318&amp;'Технический лист'!J76))+IF(ISBLANK(INDIRECT("A10")), 0, INDIRECT(INDIRECT("A10")&amp;"!"&amp;'Технический лист'!G318&amp;'Технический лист'!J76))+IF(ISBLANK(INDIRECT("A11")), 0, INDIRECT(INDIRECT("A11")&amp;"!"&amp;'Технический лист'!G318&amp;'Технический лист'!J76))+IF(ISBLANK(INDIRECT("A12")), 0, INDIRECT(INDIRECT("A12")&amp;"!"&amp;'Технический лист'!G318&amp;'Технический лист'!J76))</f>
        <v>0</v>
      </c>
      <c r="H85" s="51">
        <f>IF(ISBLANK(INDIRECT("A3")), 0, INDIRECT(INDIRECT("A3")&amp;"!"&amp;'Технический лист'!H318&amp;'Технический лист'!K76))+IF(ISBLANK(INDIRECT("A4")), 0, INDIRECT(INDIRECT("A4")&amp;"!"&amp;'Технический лист'!H318&amp;'Технический лист'!K76))+IF(ISBLANK(INDIRECT("A5")), 0, INDIRECT(INDIRECT("A5")&amp;"!"&amp;'Технический лист'!H318&amp;'Технический лист'!K76))+IF(ISBLANK(INDIRECT("A6")), 0, INDIRECT(INDIRECT("A6")&amp;"!"&amp;'Технический лист'!H318&amp;'Технический лист'!K76))+IF(ISBLANK(INDIRECT("A7")), 0, INDIRECT(INDIRECT("A7")&amp;"!"&amp;'Технический лист'!H318&amp;'Технический лист'!K76))+IF(ISBLANK(INDIRECT("A8")), 0, INDIRECT(INDIRECT("A8")&amp;"!"&amp;'Технический лист'!H318&amp;'Технический лист'!K76))+IF(ISBLANK(INDIRECT("A9")), 0, INDIRECT(INDIRECT("A9")&amp;"!"&amp;'Технический лист'!H318&amp;'Технический лист'!K76))+IF(ISBLANK(INDIRECT("A10")), 0, INDIRECT(INDIRECT("A10")&amp;"!"&amp;'Технический лист'!H318&amp;'Технический лист'!K76))+IF(ISBLANK(INDIRECT("A11")), 0, INDIRECT(INDIRECT("A11")&amp;"!"&amp;'Технический лист'!H318&amp;'Технический лист'!K76))+IF(ISBLANK(INDIRECT("A12")), 0, INDIRECT(INDIRECT("A12")&amp;"!"&amp;'Технический лист'!H318&amp;'Технический лист'!K76))</f>
        <v>0</v>
      </c>
      <c r="I85" s="51">
        <f>IF(ISBLANK(INDIRECT("A3")), 0, INDIRECT(INDIRECT("A3")&amp;"!"&amp;'Технический лист'!I318&amp;'Технический лист'!L76))+IF(ISBLANK(INDIRECT("A4")), 0, INDIRECT(INDIRECT("A4")&amp;"!"&amp;'Технический лист'!I318&amp;'Технический лист'!L76))+IF(ISBLANK(INDIRECT("A5")), 0, INDIRECT(INDIRECT("A5")&amp;"!"&amp;'Технический лист'!I318&amp;'Технический лист'!L76))+IF(ISBLANK(INDIRECT("A6")), 0, INDIRECT(INDIRECT("A6")&amp;"!"&amp;'Технический лист'!I318&amp;'Технический лист'!L76))+IF(ISBLANK(INDIRECT("A7")), 0, INDIRECT(INDIRECT("A7")&amp;"!"&amp;'Технический лист'!I318&amp;'Технический лист'!L76))+IF(ISBLANK(INDIRECT("A8")), 0, INDIRECT(INDIRECT("A8")&amp;"!"&amp;'Технический лист'!I318&amp;'Технический лист'!L76))+IF(ISBLANK(INDIRECT("A9")), 0, INDIRECT(INDIRECT("A9")&amp;"!"&amp;'Технический лист'!I318&amp;'Технический лист'!L76))+IF(ISBLANK(INDIRECT("A10")), 0, INDIRECT(INDIRECT("A10")&amp;"!"&amp;'Технический лист'!I318&amp;'Технический лист'!L76))+IF(ISBLANK(INDIRECT("A11")), 0, INDIRECT(INDIRECT("A11")&amp;"!"&amp;'Технический лист'!I318&amp;'Технический лист'!L76))+IF(ISBLANK(INDIRECT("A12")), 0, INDIRECT(INDIRECT("A12")&amp;"!"&amp;'Технический лист'!I318&amp;'Технический лист'!L76))</f>
        <v>0</v>
      </c>
      <c r="J85" s="51">
        <f>IF(ISBLANK(INDIRECT("A3")), 0, INDIRECT(INDIRECT("A3")&amp;"!"&amp;'Технический лист'!J318&amp;'Технический лист'!M76))+IF(ISBLANK(INDIRECT("A4")), 0, INDIRECT(INDIRECT("A4")&amp;"!"&amp;'Технический лист'!J318&amp;'Технический лист'!M76))+IF(ISBLANK(INDIRECT("A5")), 0, INDIRECT(INDIRECT("A5")&amp;"!"&amp;'Технический лист'!J318&amp;'Технический лист'!M76))+IF(ISBLANK(INDIRECT("A6")), 0, INDIRECT(INDIRECT("A6")&amp;"!"&amp;'Технический лист'!J318&amp;'Технический лист'!M76))+IF(ISBLANK(INDIRECT("A7")), 0, INDIRECT(INDIRECT("A7")&amp;"!"&amp;'Технический лист'!J318&amp;'Технический лист'!M76))+IF(ISBLANK(INDIRECT("A8")), 0, INDIRECT(INDIRECT("A8")&amp;"!"&amp;'Технический лист'!J318&amp;'Технический лист'!M76))+IF(ISBLANK(INDIRECT("A9")), 0, INDIRECT(INDIRECT("A9")&amp;"!"&amp;'Технический лист'!J318&amp;'Технический лист'!M76))+IF(ISBLANK(INDIRECT("A10")), 0, INDIRECT(INDIRECT("A10")&amp;"!"&amp;'Технический лист'!J318&amp;'Технический лист'!M76))+IF(ISBLANK(INDIRECT("A11")), 0, INDIRECT(INDIRECT("A11")&amp;"!"&amp;'Технический лист'!J318&amp;'Технический лист'!M76))+IF(ISBLANK(INDIRECT("A12")), 0, INDIRECT(INDIRECT("A12")&amp;"!"&amp;'Технический лист'!J318&amp;'Технический лист'!M76))</f>
        <v>0</v>
      </c>
      <c r="K85" s="51">
        <f>IF(ISBLANK(INDIRECT("A3")), 0, INDIRECT(INDIRECT("A3")&amp;"!"&amp;'Технический лист'!K318&amp;'Технический лист'!N76))+IF(ISBLANK(INDIRECT("A4")), 0, INDIRECT(INDIRECT("A4")&amp;"!"&amp;'Технический лист'!K318&amp;'Технический лист'!N76))+IF(ISBLANK(INDIRECT("A5")), 0, INDIRECT(INDIRECT("A5")&amp;"!"&amp;'Технический лист'!K318&amp;'Технический лист'!N76))+IF(ISBLANK(INDIRECT("A6")), 0, INDIRECT(INDIRECT("A6")&amp;"!"&amp;'Технический лист'!K318&amp;'Технический лист'!N76))+IF(ISBLANK(INDIRECT("A7")), 0, INDIRECT(INDIRECT("A7")&amp;"!"&amp;'Технический лист'!K318&amp;'Технический лист'!N76))+IF(ISBLANK(INDIRECT("A8")), 0, INDIRECT(INDIRECT("A8")&amp;"!"&amp;'Технический лист'!K318&amp;'Технический лист'!N76))+IF(ISBLANK(INDIRECT("A9")), 0, INDIRECT(INDIRECT("A9")&amp;"!"&amp;'Технический лист'!K318&amp;'Технический лист'!N76))+IF(ISBLANK(INDIRECT("A10")), 0, INDIRECT(INDIRECT("A10")&amp;"!"&amp;'Технический лист'!K318&amp;'Технический лист'!N76))+IF(ISBLANK(INDIRECT("A11")), 0, INDIRECT(INDIRECT("A11")&amp;"!"&amp;'Технический лист'!K318&amp;'Технический лист'!N76))+IF(ISBLANK(INDIRECT("A12")), 0, INDIRECT(INDIRECT("A12")&amp;"!"&amp;'Технический лист'!K318&amp;'Технический лист'!N76))</f>
        <v>0</v>
      </c>
      <c r="L85" s="51">
        <f>IF(ISBLANK(INDIRECT("A3")), 0, INDIRECT(INDIRECT("A3")&amp;"!"&amp;'Технический лист'!L318&amp;'Технический лист'!O76))+IF(ISBLANK(INDIRECT("A4")), 0, INDIRECT(INDIRECT("A4")&amp;"!"&amp;'Технический лист'!L318&amp;'Технический лист'!O76))+IF(ISBLANK(INDIRECT("A5")), 0, INDIRECT(INDIRECT("A5")&amp;"!"&amp;'Технический лист'!L318&amp;'Технический лист'!O76))+IF(ISBLANK(INDIRECT("A6")), 0, INDIRECT(INDIRECT("A6")&amp;"!"&amp;'Технический лист'!L318&amp;'Технический лист'!O76))+IF(ISBLANK(INDIRECT("A7")), 0, INDIRECT(INDIRECT("A7")&amp;"!"&amp;'Технический лист'!L318&amp;'Технический лист'!O76))+IF(ISBLANK(INDIRECT("A8")), 0, INDIRECT(INDIRECT("A8")&amp;"!"&amp;'Технический лист'!L318&amp;'Технический лист'!O76))+IF(ISBLANK(INDIRECT("A9")), 0, INDIRECT(INDIRECT("A9")&amp;"!"&amp;'Технический лист'!L318&amp;'Технический лист'!O76))+IF(ISBLANK(INDIRECT("A10")), 0, INDIRECT(INDIRECT("A10")&amp;"!"&amp;'Технический лист'!L318&amp;'Технический лист'!O76))+IF(ISBLANK(INDIRECT("A11")), 0, INDIRECT(INDIRECT("A11")&amp;"!"&amp;'Технический лист'!L318&amp;'Технический лист'!O76))+IF(ISBLANK(INDIRECT("A12")), 0, INDIRECT(INDIRECT("A12")&amp;"!"&amp;'Технический лист'!L318&amp;'Технический лист'!O76))</f>
        <v>0</v>
      </c>
      <c r="M85" s="53">
        <f>IF(ISBLANK(INDIRECT("A3")), 0, INDIRECT(INDIRECT("A3")&amp;"!"&amp;'Технический лист'!M318&amp;'Технический лист'!P76))+IF(ISBLANK(INDIRECT("A4")), 0, INDIRECT(INDIRECT("A4")&amp;"!"&amp;'Технический лист'!M318&amp;'Технический лист'!P76))+IF(ISBLANK(INDIRECT("A5")), 0, INDIRECT(INDIRECT("A5")&amp;"!"&amp;'Технический лист'!M318&amp;'Технический лист'!P76))+IF(ISBLANK(INDIRECT("A6")), 0, INDIRECT(INDIRECT("A6")&amp;"!"&amp;'Технический лист'!M318&amp;'Технический лист'!P76))+IF(ISBLANK(INDIRECT("A7")), 0, INDIRECT(INDIRECT("A7")&amp;"!"&amp;'Технический лист'!M318&amp;'Технический лист'!P76))+IF(ISBLANK(INDIRECT("A8")), 0, INDIRECT(INDIRECT("A8")&amp;"!"&amp;'Технический лист'!M318&amp;'Технический лист'!P76))+IF(ISBLANK(INDIRECT("A9")), 0, INDIRECT(INDIRECT("A9")&amp;"!"&amp;'Технический лист'!M318&amp;'Технический лист'!P76))+IF(ISBLANK(INDIRECT("A10")), 0, INDIRECT(INDIRECT("A10")&amp;"!"&amp;'Технический лист'!M318&amp;'Технический лист'!P76))+IF(ISBLANK(INDIRECT("A11")), 0, INDIRECT(INDIRECT("A11")&amp;"!"&amp;'Технический лист'!M318&amp;'Технический лист'!P76))+IF(ISBLANK(INDIRECT("A12")), 0, INDIRECT(INDIRECT("A12")&amp;"!"&amp;'Технический лист'!M318&amp;'Технический лист'!P76))</f>
        <v>0</v>
      </c>
    </row>
    <row r="86" hidden="1">
      <c r="A86" s="66"/>
      <c r="B86" s="51">
        <f>IF(ISBLANK(INDIRECT("A3")), 0, INDIRECT(INDIRECT("A3")&amp;"!"&amp;'Технический лист'!B319&amp;'Технический лист'!E77))+IF(ISBLANK(INDIRECT("A4")), 0, INDIRECT(INDIRECT("A4")&amp;"!"&amp;'Технический лист'!B319&amp;'Технический лист'!E77))+IF(ISBLANK(INDIRECT("A5")), 0, INDIRECT(INDIRECT("A5")&amp;"!"&amp;'Технический лист'!B319&amp;'Технический лист'!E77))+IF(ISBLANK(INDIRECT("A6")), 0, INDIRECT(INDIRECT("A6")&amp;"!"&amp;'Технический лист'!B319&amp;'Технический лист'!E77))+IF(ISBLANK(INDIRECT("A7")), 0, INDIRECT(INDIRECT("A7")&amp;"!"&amp;'Технический лист'!B319&amp;'Технический лист'!E77))+IF(ISBLANK(INDIRECT("A8")), 0, INDIRECT(INDIRECT("A8")&amp;"!"&amp;'Технический лист'!B319&amp;'Технический лист'!E77))+IF(ISBLANK(INDIRECT("A9")), 0, INDIRECT(INDIRECT("A9")&amp;"!"&amp;'Технический лист'!B319&amp;'Технический лист'!E77))+IF(ISBLANK(INDIRECT("A10")), 0, INDIRECT(INDIRECT("A10")&amp;"!"&amp;'Технический лист'!B319&amp;'Технический лист'!E77))+IF(ISBLANK(INDIRECT("A11")), 0, INDIRECT(INDIRECT("A11")&amp;"!"&amp;'Технический лист'!B319&amp;'Технический лист'!E77))+IF(ISBLANK(INDIRECT("A12")), 0, INDIRECT(INDIRECT("A12")&amp;"!"&amp;'Технический лист'!B319&amp;'Технический лист'!E77))</f>
        <v>0</v>
      </c>
      <c r="C86" s="51">
        <f>IF(ISBLANK(INDIRECT("A3")), 0, INDIRECT(INDIRECT("A3")&amp;"!"&amp;'Технический лист'!C319&amp;'Технический лист'!F77))+IF(ISBLANK(INDIRECT("A4")), 0, INDIRECT(INDIRECT("A4")&amp;"!"&amp;'Технический лист'!C319&amp;'Технический лист'!F77))+IF(ISBLANK(INDIRECT("A5")), 0, INDIRECT(INDIRECT("A5")&amp;"!"&amp;'Технический лист'!C319&amp;'Технический лист'!F77))+IF(ISBLANK(INDIRECT("A6")), 0, INDIRECT(INDIRECT("A6")&amp;"!"&amp;'Технический лист'!C319&amp;'Технический лист'!F77))+IF(ISBLANK(INDIRECT("A7")), 0, INDIRECT(INDIRECT("A7")&amp;"!"&amp;'Технический лист'!C319&amp;'Технический лист'!F77))+IF(ISBLANK(INDIRECT("A8")), 0, INDIRECT(INDIRECT("A8")&amp;"!"&amp;'Технический лист'!C319&amp;'Технический лист'!F77))+IF(ISBLANK(INDIRECT("A9")), 0, INDIRECT(INDIRECT("A9")&amp;"!"&amp;'Технический лист'!C319&amp;'Технический лист'!F77))+IF(ISBLANK(INDIRECT("A10")), 0, INDIRECT(INDIRECT("A10")&amp;"!"&amp;'Технический лист'!C319&amp;'Технический лист'!F77))+IF(ISBLANK(INDIRECT("A11")), 0, INDIRECT(INDIRECT("A11")&amp;"!"&amp;'Технический лист'!C319&amp;'Технический лист'!F77))+IF(ISBLANK(INDIRECT("A12")), 0, INDIRECT(INDIRECT("A12")&amp;"!"&amp;'Технический лист'!C319&amp;'Технический лист'!F77))</f>
        <v>0</v>
      </c>
      <c r="D86" s="51">
        <f>IF(ISBLANK(INDIRECT("A3")), 0, INDIRECT(INDIRECT("A3")&amp;"!"&amp;'Технический лист'!D319&amp;'Технический лист'!G77))+IF(ISBLANK(INDIRECT("A4")), 0, INDIRECT(INDIRECT("A4")&amp;"!"&amp;'Технический лист'!D319&amp;'Технический лист'!G77))+IF(ISBLANK(INDIRECT("A5")), 0, INDIRECT(INDIRECT("A5")&amp;"!"&amp;'Технический лист'!D319&amp;'Технический лист'!G77))+IF(ISBLANK(INDIRECT("A6")), 0, INDIRECT(INDIRECT("A6")&amp;"!"&amp;'Технический лист'!D319&amp;'Технический лист'!G77))+IF(ISBLANK(INDIRECT("A7")), 0, INDIRECT(INDIRECT("A7")&amp;"!"&amp;'Технический лист'!D319&amp;'Технический лист'!G77))+IF(ISBLANK(INDIRECT("A8")), 0, INDIRECT(INDIRECT("A8")&amp;"!"&amp;'Технический лист'!D319&amp;'Технический лист'!G77))+IF(ISBLANK(INDIRECT("A9")), 0, INDIRECT(INDIRECT("A9")&amp;"!"&amp;'Технический лист'!D319&amp;'Технический лист'!G77))+IF(ISBLANK(INDIRECT("A10")), 0, INDIRECT(INDIRECT("A10")&amp;"!"&amp;'Технический лист'!D319&amp;'Технический лист'!G77))+IF(ISBLANK(INDIRECT("A11")), 0, INDIRECT(INDIRECT("A11")&amp;"!"&amp;'Технический лист'!D319&amp;'Технический лист'!G77))+IF(ISBLANK(INDIRECT("A12")), 0, INDIRECT(INDIRECT("A12")&amp;"!"&amp;'Технический лист'!D319&amp;'Технический лист'!G77))</f>
        <v>0</v>
      </c>
      <c r="E86" s="51">
        <f>IF(ISBLANK(INDIRECT("A3")), 0, INDIRECT(INDIRECT("A3")&amp;"!"&amp;'Технический лист'!E319&amp;'Технический лист'!H77))+IF(ISBLANK(INDIRECT("A4")), 0, INDIRECT(INDIRECT("A4")&amp;"!"&amp;'Технический лист'!E319&amp;'Технический лист'!H77))+IF(ISBLANK(INDIRECT("A5")), 0, INDIRECT(INDIRECT("A5")&amp;"!"&amp;'Технический лист'!E319&amp;'Технический лист'!H77))+IF(ISBLANK(INDIRECT("A6")), 0, INDIRECT(INDIRECT("A6")&amp;"!"&amp;'Технический лист'!E319&amp;'Технический лист'!H77))+IF(ISBLANK(INDIRECT("A7")), 0, INDIRECT(INDIRECT("A7")&amp;"!"&amp;'Технический лист'!E319&amp;'Технический лист'!H77))+IF(ISBLANK(INDIRECT("A8")), 0, INDIRECT(INDIRECT("A8")&amp;"!"&amp;'Технический лист'!E319&amp;'Технический лист'!H77))+IF(ISBLANK(INDIRECT("A9")), 0, INDIRECT(INDIRECT("A9")&amp;"!"&amp;'Технический лист'!E319&amp;'Технический лист'!H77))+IF(ISBLANK(INDIRECT("A10")), 0, INDIRECT(INDIRECT("A10")&amp;"!"&amp;'Технический лист'!E319&amp;'Технический лист'!H77))+IF(ISBLANK(INDIRECT("A11")), 0, INDIRECT(INDIRECT("A11")&amp;"!"&amp;'Технический лист'!E319&amp;'Технический лист'!H77))+IF(ISBLANK(INDIRECT("A12")), 0, INDIRECT(INDIRECT("A12")&amp;"!"&amp;'Технический лист'!E319&amp;'Технический лист'!H77))</f>
        <v>0</v>
      </c>
      <c r="F86" s="51">
        <f>IF(ISBLANK(INDIRECT("A3")), 0, INDIRECT(INDIRECT("A3")&amp;"!"&amp;'Технический лист'!F319&amp;'Технический лист'!I77))+IF(ISBLANK(INDIRECT("A4")), 0, INDIRECT(INDIRECT("A4")&amp;"!"&amp;'Технический лист'!F319&amp;'Технический лист'!I77))+IF(ISBLANK(INDIRECT("A5")), 0, INDIRECT(INDIRECT("A5")&amp;"!"&amp;'Технический лист'!F319&amp;'Технический лист'!I77))+IF(ISBLANK(INDIRECT("A6")), 0, INDIRECT(INDIRECT("A6")&amp;"!"&amp;'Технический лист'!F319&amp;'Технический лист'!I77))+IF(ISBLANK(INDIRECT("A7")), 0, INDIRECT(INDIRECT("A7")&amp;"!"&amp;'Технический лист'!F319&amp;'Технический лист'!I77))+IF(ISBLANK(INDIRECT("A8")), 0, INDIRECT(INDIRECT("A8")&amp;"!"&amp;'Технический лист'!F319&amp;'Технический лист'!I77))+IF(ISBLANK(INDIRECT("A9")), 0, INDIRECT(INDIRECT("A9")&amp;"!"&amp;'Технический лист'!F319&amp;'Технический лист'!I77))+IF(ISBLANK(INDIRECT("A10")), 0, INDIRECT(INDIRECT("A10")&amp;"!"&amp;'Технический лист'!F319&amp;'Технический лист'!I77))+IF(ISBLANK(INDIRECT("A11")), 0, INDIRECT(INDIRECT("A11")&amp;"!"&amp;'Технический лист'!F319&amp;'Технический лист'!I77))+IF(ISBLANK(INDIRECT("A12")), 0, INDIRECT(INDIRECT("A12")&amp;"!"&amp;'Технический лист'!F319&amp;'Технический лист'!I77))</f>
        <v>0</v>
      </c>
      <c r="G86" s="51">
        <f>IF(ISBLANK(INDIRECT("A3")), 0, INDIRECT(INDIRECT("A3")&amp;"!"&amp;'Технический лист'!G319&amp;'Технический лист'!J77))+IF(ISBLANK(INDIRECT("A4")), 0, INDIRECT(INDIRECT("A4")&amp;"!"&amp;'Технический лист'!G319&amp;'Технический лист'!J77))+IF(ISBLANK(INDIRECT("A5")), 0, INDIRECT(INDIRECT("A5")&amp;"!"&amp;'Технический лист'!G319&amp;'Технический лист'!J77))+IF(ISBLANK(INDIRECT("A6")), 0, INDIRECT(INDIRECT("A6")&amp;"!"&amp;'Технический лист'!G319&amp;'Технический лист'!J77))+IF(ISBLANK(INDIRECT("A7")), 0, INDIRECT(INDIRECT("A7")&amp;"!"&amp;'Технический лист'!G319&amp;'Технический лист'!J77))+IF(ISBLANK(INDIRECT("A8")), 0, INDIRECT(INDIRECT("A8")&amp;"!"&amp;'Технический лист'!G319&amp;'Технический лист'!J77))+IF(ISBLANK(INDIRECT("A9")), 0, INDIRECT(INDIRECT("A9")&amp;"!"&amp;'Технический лист'!G319&amp;'Технический лист'!J77))+IF(ISBLANK(INDIRECT("A10")), 0, INDIRECT(INDIRECT("A10")&amp;"!"&amp;'Технический лист'!G319&amp;'Технический лист'!J77))+IF(ISBLANK(INDIRECT("A11")), 0, INDIRECT(INDIRECT("A11")&amp;"!"&amp;'Технический лист'!G319&amp;'Технический лист'!J77))+IF(ISBLANK(INDIRECT("A12")), 0, INDIRECT(INDIRECT("A12")&amp;"!"&amp;'Технический лист'!G319&amp;'Технический лист'!J77))</f>
        <v>0</v>
      </c>
      <c r="H86" s="51">
        <f>IF(ISBLANK(INDIRECT("A3")), 0, INDIRECT(INDIRECT("A3")&amp;"!"&amp;'Технический лист'!H319&amp;'Технический лист'!K77))+IF(ISBLANK(INDIRECT("A4")), 0, INDIRECT(INDIRECT("A4")&amp;"!"&amp;'Технический лист'!H319&amp;'Технический лист'!K77))+IF(ISBLANK(INDIRECT("A5")), 0, INDIRECT(INDIRECT("A5")&amp;"!"&amp;'Технический лист'!H319&amp;'Технический лист'!K77))+IF(ISBLANK(INDIRECT("A6")), 0, INDIRECT(INDIRECT("A6")&amp;"!"&amp;'Технический лист'!H319&amp;'Технический лист'!K77))+IF(ISBLANK(INDIRECT("A7")), 0, INDIRECT(INDIRECT("A7")&amp;"!"&amp;'Технический лист'!H319&amp;'Технический лист'!K77))+IF(ISBLANK(INDIRECT("A8")), 0, INDIRECT(INDIRECT("A8")&amp;"!"&amp;'Технический лист'!H319&amp;'Технический лист'!K77))+IF(ISBLANK(INDIRECT("A9")), 0, INDIRECT(INDIRECT("A9")&amp;"!"&amp;'Технический лист'!H319&amp;'Технический лист'!K77))+IF(ISBLANK(INDIRECT("A10")), 0, INDIRECT(INDIRECT("A10")&amp;"!"&amp;'Технический лист'!H319&amp;'Технический лист'!K77))+IF(ISBLANK(INDIRECT("A11")), 0, INDIRECT(INDIRECT("A11")&amp;"!"&amp;'Технический лист'!H319&amp;'Технический лист'!K77))+IF(ISBLANK(INDIRECT("A12")), 0, INDIRECT(INDIRECT("A12")&amp;"!"&amp;'Технический лист'!H319&amp;'Технический лист'!K77))</f>
        <v>0</v>
      </c>
      <c r="I86" s="51">
        <f>IF(ISBLANK(INDIRECT("A3")), 0, INDIRECT(INDIRECT("A3")&amp;"!"&amp;'Технический лист'!I319&amp;'Технический лист'!L77))+IF(ISBLANK(INDIRECT("A4")), 0, INDIRECT(INDIRECT("A4")&amp;"!"&amp;'Технический лист'!I319&amp;'Технический лист'!L77))+IF(ISBLANK(INDIRECT("A5")), 0, INDIRECT(INDIRECT("A5")&amp;"!"&amp;'Технический лист'!I319&amp;'Технический лист'!L77))+IF(ISBLANK(INDIRECT("A6")), 0, INDIRECT(INDIRECT("A6")&amp;"!"&amp;'Технический лист'!I319&amp;'Технический лист'!L77))+IF(ISBLANK(INDIRECT("A7")), 0, INDIRECT(INDIRECT("A7")&amp;"!"&amp;'Технический лист'!I319&amp;'Технический лист'!L77))+IF(ISBLANK(INDIRECT("A8")), 0, INDIRECT(INDIRECT("A8")&amp;"!"&amp;'Технический лист'!I319&amp;'Технический лист'!L77))+IF(ISBLANK(INDIRECT("A9")), 0, INDIRECT(INDIRECT("A9")&amp;"!"&amp;'Технический лист'!I319&amp;'Технический лист'!L77))+IF(ISBLANK(INDIRECT("A10")), 0, INDIRECT(INDIRECT("A10")&amp;"!"&amp;'Технический лист'!I319&amp;'Технический лист'!L77))+IF(ISBLANK(INDIRECT("A11")), 0, INDIRECT(INDIRECT("A11")&amp;"!"&amp;'Технический лист'!I319&amp;'Технический лист'!L77))+IF(ISBLANK(INDIRECT("A12")), 0, INDIRECT(INDIRECT("A12")&amp;"!"&amp;'Технический лист'!I319&amp;'Технический лист'!L77))</f>
        <v>0</v>
      </c>
      <c r="J86" s="51">
        <f>IF(ISBLANK(INDIRECT("A3")), 0, INDIRECT(INDIRECT("A3")&amp;"!"&amp;'Технический лист'!J319&amp;'Технический лист'!M77))+IF(ISBLANK(INDIRECT("A4")), 0, INDIRECT(INDIRECT("A4")&amp;"!"&amp;'Технический лист'!J319&amp;'Технический лист'!M77))+IF(ISBLANK(INDIRECT("A5")), 0, INDIRECT(INDIRECT("A5")&amp;"!"&amp;'Технический лист'!J319&amp;'Технический лист'!M77))+IF(ISBLANK(INDIRECT("A6")), 0, INDIRECT(INDIRECT("A6")&amp;"!"&amp;'Технический лист'!J319&amp;'Технический лист'!M77))+IF(ISBLANK(INDIRECT("A7")), 0, INDIRECT(INDIRECT("A7")&amp;"!"&amp;'Технический лист'!J319&amp;'Технический лист'!M77))+IF(ISBLANK(INDIRECT("A8")), 0, INDIRECT(INDIRECT("A8")&amp;"!"&amp;'Технический лист'!J319&amp;'Технический лист'!M77))+IF(ISBLANK(INDIRECT("A9")), 0, INDIRECT(INDIRECT("A9")&amp;"!"&amp;'Технический лист'!J319&amp;'Технический лист'!M77))+IF(ISBLANK(INDIRECT("A10")), 0, INDIRECT(INDIRECT("A10")&amp;"!"&amp;'Технический лист'!J319&amp;'Технический лист'!M77))+IF(ISBLANK(INDIRECT("A11")), 0, INDIRECT(INDIRECT("A11")&amp;"!"&amp;'Технический лист'!J319&amp;'Технический лист'!M77))+IF(ISBLANK(INDIRECT("A12")), 0, INDIRECT(INDIRECT("A12")&amp;"!"&amp;'Технический лист'!J319&amp;'Технический лист'!M77))</f>
        <v>0</v>
      </c>
      <c r="K86" s="51">
        <f>IF(ISBLANK(INDIRECT("A3")), 0, INDIRECT(INDIRECT("A3")&amp;"!"&amp;'Технический лист'!K319&amp;'Технический лист'!N77))+IF(ISBLANK(INDIRECT("A4")), 0, INDIRECT(INDIRECT("A4")&amp;"!"&amp;'Технический лист'!K319&amp;'Технический лист'!N77))+IF(ISBLANK(INDIRECT("A5")), 0, INDIRECT(INDIRECT("A5")&amp;"!"&amp;'Технический лист'!K319&amp;'Технический лист'!N77))+IF(ISBLANK(INDIRECT("A6")), 0, INDIRECT(INDIRECT("A6")&amp;"!"&amp;'Технический лист'!K319&amp;'Технический лист'!N77))+IF(ISBLANK(INDIRECT("A7")), 0, INDIRECT(INDIRECT("A7")&amp;"!"&amp;'Технический лист'!K319&amp;'Технический лист'!N77))+IF(ISBLANK(INDIRECT("A8")), 0, INDIRECT(INDIRECT("A8")&amp;"!"&amp;'Технический лист'!K319&amp;'Технический лист'!N77))+IF(ISBLANK(INDIRECT("A9")), 0, INDIRECT(INDIRECT("A9")&amp;"!"&amp;'Технический лист'!K319&amp;'Технический лист'!N77))+IF(ISBLANK(INDIRECT("A10")), 0, INDIRECT(INDIRECT("A10")&amp;"!"&amp;'Технический лист'!K319&amp;'Технический лист'!N77))+IF(ISBLANK(INDIRECT("A11")), 0, INDIRECT(INDIRECT("A11")&amp;"!"&amp;'Технический лист'!K319&amp;'Технический лист'!N77))+IF(ISBLANK(INDIRECT("A12")), 0, INDIRECT(INDIRECT("A12")&amp;"!"&amp;'Технический лист'!K319&amp;'Технический лист'!N77))</f>
        <v>0</v>
      </c>
      <c r="L86" s="51">
        <f>IF(ISBLANK(INDIRECT("A3")), 0, INDIRECT(INDIRECT("A3")&amp;"!"&amp;'Технический лист'!L319&amp;'Технический лист'!O77))+IF(ISBLANK(INDIRECT("A4")), 0, INDIRECT(INDIRECT("A4")&amp;"!"&amp;'Технический лист'!L319&amp;'Технический лист'!O77))+IF(ISBLANK(INDIRECT("A5")), 0, INDIRECT(INDIRECT("A5")&amp;"!"&amp;'Технический лист'!L319&amp;'Технический лист'!O77))+IF(ISBLANK(INDIRECT("A6")), 0, INDIRECT(INDIRECT("A6")&amp;"!"&amp;'Технический лист'!L319&amp;'Технический лист'!O77))+IF(ISBLANK(INDIRECT("A7")), 0, INDIRECT(INDIRECT("A7")&amp;"!"&amp;'Технический лист'!L319&amp;'Технический лист'!O77))+IF(ISBLANK(INDIRECT("A8")), 0, INDIRECT(INDIRECT("A8")&amp;"!"&amp;'Технический лист'!L319&amp;'Технический лист'!O77))+IF(ISBLANK(INDIRECT("A9")), 0, INDIRECT(INDIRECT("A9")&amp;"!"&amp;'Технический лист'!L319&amp;'Технический лист'!O77))+IF(ISBLANK(INDIRECT("A10")), 0, INDIRECT(INDIRECT("A10")&amp;"!"&amp;'Технический лист'!L319&amp;'Технический лист'!O77))+IF(ISBLANK(INDIRECT("A11")), 0, INDIRECT(INDIRECT("A11")&amp;"!"&amp;'Технический лист'!L319&amp;'Технический лист'!O77))+IF(ISBLANK(INDIRECT("A12")), 0, INDIRECT(INDIRECT("A12")&amp;"!"&amp;'Технический лист'!L319&amp;'Технический лист'!O77))</f>
        <v>0</v>
      </c>
      <c r="M86" s="53">
        <f>IF(ISBLANK(INDIRECT("A3")), 0, INDIRECT(INDIRECT("A3")&amp;"!"&amp;'Технический лист'!M319&amp;'Технический лист'!P77))+IF(ISBLANK(INDIRECT("A4")), 0, INDIRECT(INDIRECT("A4")&amp;"!"&amp;'Технический лист'!M319&amp;'Технический лист'!P77))+IF(ISBLANK(INDIRECT("A5")), 0, INDIRECT(INDIRECT("A5")&amp;"!"&amp;'Технический лист'!M319&amp;'Технический лист'!P77))+IF(ISBLANK(INDIRECT("A6")), 0, INDIRECT(INDIRECT("A6")&amp;"!"&amp;'Технический лист'!M319&amp;'Технический лист'!P77))+IF(ISBLANK(INDIRECT("A7")), 0, INDIRECT(INDIRECT("A7")&amp;"!"&amp;'Технический лист'!M319&amp;'Технический лист'!P77))+IF(ISBLANK(INDIRECT("A8")), 0, INDIRECT(INDIRECT("A8")&amp;"!"&amp;'Технический лист'!M319&amp;'Технический лист'!P77))+IF(ISBLANK(INDIRECT("A9")), 0, INDIRECT(INDIRECT("A9")&amp;"!"&amp;'Технический лист'!M319&amp;'Технический лист'!P77))+IF(ISBLANK(INDIRECT("A10")), 0, INDIRECT(INDIRECT("A10")&amp;"!"&amp;'Технический лист'!M319&amp;'Технический лист'!P77))+IF(ISBLANK(INDIRECT("A11")), 0, INDIRECT(INDIRECT("A11")&amp;"!"&amp;'Технический лист'!M319&amp;'Технический лист'!P77))+IF(ISBLANK(INDIRECT("A12")), 0, INDIRECT(INDIRECT("A12")&amp;"!"&amp;'Технический лист'!M319&amp;'Технический лист'!P77))</f>
        <v>0</v>
      </c>
    </row>
    <row r="87" hidden="1">
      <c r="A87" s="66"/>
      <c r="B87" s="51">
        <f>IF(ISBLANK(INDIRECT("A3")), 0, INDIRECT(INDIRECT("A3")&amp;"!"&amp;'Технический лист'!B320&amp;'Технический лист'!E78))+IF(ISBLANK(INDIRECT("A4")), 0, INDIRECT(INDIRECT("A4")&amp;"!"&amp;'Технический лист'!B320&amp;'Технический лист'!E78))+IF(ISBLANK(INDIRECT("A5")), 0, INDIRECT(INDIRECT("A5")&amp;"!"&amp;'Технический лист'!B320&amp;'Технический лист'!E78))+IF(ISBLANK(INDIRECT("A6")), 0, INDIRECT(INDIRECT("A6")&amp;"!"&amp;'Технический лист'!B320&amp;'Технический лист'!E78))+IF(ISBLANK(INDIRECT("A7")), 0, INDIRECT(INDIRECT("A7")&amp;"!"&amp;'Технический лист'!B320&amp;'Технический лист'!E78))+IF(ISBLANK(INDIRECT("A8")), 0, INDIRECT(INDIRECT("A8")&amp;"!"&amp;'Технический лист'!B320&amp;'Технический лист'!E78))+IF(ISBLANK(INDIRECT("A9")), 0, INDIRECT(INDIRECT("A9")&amp;"!"&amp;'Технический лист'!B320&amp;'Технический лист'!E78))+IF(ISBLANK(INDIRECT("A10")), 0, INDIRECT(INDIRECT("A10")&amp;"!"&amp;'Технический лист'!B320&amp;'Технический лист'!E78))+IF(ISBLANK(INDIRECT("A11")), 0, INDIRECT(INDIRECT("A11")&amp;"!"&amp;'Технический лист'!B320&amp;'Технический лист'!E78))+IF(ISBLANK(INDIRECT("A12")), 0, INDIRECT(INDIRECT("A12")&amp;"!"&amp;'Технический лист'!B320&amp;'Технический лист'!E78))</f>
        <v>0</v>
      </c>
      <c r="C87" s="51">
        <f>IF(ISBLANK(INDIRECT("A3")), 0, INDIRECT(INDIRECT("A3")&amp;"!"&amp;'Технический лист'!C320&amp;'Технический лист'!F78))+IF(ISBLANK(INDIRECT("A4")), 0, INDIRECT(INDIRECT("A4")&amp;"!"&amp;'Технический лист'!C320&amp;'Технический лист'!F78))+IF(ISBLANK(INDIRECT("A5")), 0, INDIRECT(INDIRECT("A5")&amp;"!"&amp;'Технический лист'!C320&amp;'Технический лист'!F78))+IF(ISBLANK(INDIRECT("A6")), 0, INDIRECT(INDIRECT("A6")&amp;"!"&amp;'Технический лист'!C320&amp;'Технический лист'!F78))+IF(ISBLANK(INDIRECT("A7")), 0, INDIRECT(INDIRECT("A7")&amp;"!"&amp;'Технический лист'!C320&amp;'Технический лист'!F78))+IF(ISBLANK(INDIRECT("A8")), 0, INDIRECT(INDIRECT("A8")&amp;"!"&amp;'Технический лист'!C320&amp;'Технический лист'!F78))+IF(ISBLANK(INDIRECT("A9")), 0, INDIRECT(INDIRECT("A9")&amp;"!"&amp;'Технический лист'!C320&amp;'Технический лист'!F78))+IF(ISBLANK(INDIRECT("A10")), 0, INDIRECT(INDIRECT("A10")&amp;"!"&amp;'Технический лист'!C320&amp;'Технический лист'!F78))+IF(ISBLANK(INDIRECT("A11")), 0, INDIRECT(INDIRECT("A11")&amp;"!"&amp;'Технический лист'!C320&amp;'Технический лист'!F78))+IF(ISBLANK(INDIRECT("A12")), 0, INDIRECT(INDIRECT("A12")&amp;"!"&amp;'Технический лист'!C320&amp;'Технический лист'!F78))</f>
        <v>0</v>
      </c>
      <c r="D87" s="51">
        <f>IF(ISBLANK(INDIRECT("A3")), 0, INDIRECT(INDIRECT("A3")&amp;"!"&amp;'Технический лист'!D320&amp;'Технический лист'!G78))+IF(ISBLANK(INDIRECT("A4")), 0, INDIRECT(INDIRECT("A4")&amp;"!"&amp;'Технический лист'!D320&amp;'Технический лист'!G78))+IF(ISBLANK(INDIRECT("A5")), 0, INDIRECT(INDIRECT("A5")&amp;"!"&amp;'Технический лист'!D320&amp;'Технический лист'!G78))+IF(ISBLANK(INDIRECT("A6")), 0, INDIRECT(INDIRECT("A6")&amp;"!"&amp;'Технический лист'!D320&amp;'Технический лист'!G78))+IF(ISBLANK(INDIRECT("A7")), 0, INDIRECT(INDIRECT("A7")&amp;"!"&amp;'Технический лист'!D320&amp;'Технический лист'!G78))+IF(ISBLANK(INDIRECT("A8")), 0, INDIRECT(INDIRECT("A8")&amp;"!"&amp;'Технический лист'!D320&amp;'Технический лист'!G78))+IF(ISBLANK(INDIRECT("A9")), 0, INDIRECT(INDIRECT("A9")&amp;"!"&amp;'Технический лист'!D320&amp;'Технический лист'!G78))+IF(ISBLANK(INDIRECT("A10")), 0, INDIRECT(INDIRECT("A10")&amp;"!"&amp;'Технический лист'!D320&amp;'Технический лист'!G78))+IF(ISBLANK(INDIRECT("A11")), 0, INDIRECT(INDIRECT("A11")&amp;"!"&amp;'Технический лист'!D320&amp;'Технический лист'!G78))+IF(ISBLANK(INDIRECT("A12")), 0, INDIRECT(INDIRECT("A12")&amp;"!"&amp;'Технический лист'!D320&amp;'Технический лист'!G78))</f>
        <v>0</v>
      </c>
      <c r="E87" s="51">
        <f>IF(ISBLANK(INDIRECT("A3")), 0, INDIRECT(INDIRECT("A3")&amp;"!"&amp;'Технический лист'!E320&amp;'Технический лист'!H78))+IF(ISBLANK(INDIRECT("A4")), 0, INDIRECT(INDIRECT("A4")&amp;"!"&amp;'Технический лист'!E320&amp;'Технический лист'!H78))+IF(ISBLANK(INDIRECT("A5")), 0, INDIRECT(INDIRECT("A5")&amp;"!"&amp;'Технический лист'!E320&amp;'Технический лист'!H78))+IF(ISBLANK(INDIRECT("A6")), 0, INDIRECT(INDIRECT("A6")&amp;"!"&amp;'Технический лист'!E320&amp;'Технический лист'!H78))+IF(ISBLANK(INDIRECT("A7")), 0, INDIRECT(INDIRECT("A7")&amp;"!"&amp;'Технический лист'!E320&amp;'Технический лист'!H78))+IF(ISBLANK(INDIRECT("A8")), 0, INDIRECT(INDIRECT("A8")&amp;"!"&amp;'Технический лист'!E320&amp;'Технический лист'!H78))+IF(ISBLANK(INDIRECT("A9")), 0, INDIRECT(INDIRECT("A9")&amp;"!"&amp;'Технический лист'!E320&amp;'Технический лист'!H78))+IF(ISBLANK(INDIRECT("A10")), 0, INDIRECT(INDIRECT("A10")&amp;"!"&amp;'Технический лист'!E320&amp;'Технический лист'!H78))+IF(ISBLANK(INDIRECT("A11")), 0, INDIRECT(INDIRECT("A11")&amp;"!"&amp;'Технический лист'!E320&amp;'Технический лист'!H78))+IF(ISBLANK(INDIRECT("A12")), 0, INDIRECT(INDIRECT("A12")&amp;"!"&amp;'Технический лист'!E320&amp;'Технический лист'!H78))</f>
        <v>0</v>
      </c>
      <c r="F87" s="51">
        <f>IF(ISBLANK(INDIRECT("A3")), 0, INDIRECT(INDIRECT("A3")&amp;"!"&amp;'Технический лист'!F320&amp;'Технический лист'!I78))+IF(ISBLANK(INDIRECT("A4")), 0, INDIRECT(INDIRECT("A4")&amp;"!"&amp;'Технический лист'!F320&amp;'Технический лист'!I78))+IF(ISBLANK(INDIRECT("A5")), 0, INDIRECT(INDIRECT("A5")&amp;"!"&amp;'Технический лист'!F320&amp;'Технический лист'!I78))+IF(ISBLANK(INDIRECT("A6")), 0, INDIRECT(INDIRECT("A6")&amp;"!"&amp;'Технический лист'!F320&amp;'Технический лист'!I78))+IF(ISBLANK(INDIRECT("A7")), 0, INDIRECT(INDIRECT("A7")&amp;"!"&amp;'Технический лист'!F320&amp;'Технический лист'!I78))+IF(ISBLANK(INDIRECT("A8")), 0, INDIRECT(INDIRECT("A8")&amp;"!"&amp;'Технический лист'!F320&amp;'Технический лист'!I78))+IF(ISBLANK(INDIRECT("A9")), 0, INDIRECT(INDIRECT("A9")&amp;"!"&amp;'Технический лист'!F320&amp;'Технический лист'!I78))+IF(ISBLANK(INDIRECT("A10")), 0, INDIRECT(INDIRECT("A10")&amp;"!"&amp;'Технический лист'!F320&amp;'Технический лист'!I78))+IF(ISBLANK(INDIRECT("A11")), 0, INDIRECT(INDIRECT("A11")&amp;"!"&amp;'Технический лист'!F320&amp;'Технический лист'!I78))+IF(ISBLANK(INDIRECT("A12")), 0, INDIRECT(INDIRECT("A12")&amp;"!"&amp;'Технический лист'!F320&amp;'Технический лист'!I78))</f>
        <v>0</v>
      </c>
      <c r="G87" s="51">
        <f>IF(ISBLANK(INDIRECT("A3")), 0, INDIRECT(INDIRECT("A3")&amp;"!"&amp;'Технический лист'!G320&amp;'Технический лист'!J78))+IF(ISBLANK(INDIRECT("A4")), 0, INDIRECT(INDIRECT("A4")&amp;"!"&amp;'Технический лист'!G320&amp;'Технический лист'!J78))+IF(ISBLANK(INDIRECT("A5")), 0, INDIRECT(INDIRECT("A5")&amp;"!"&amp;'Технический лист'!G320&amp;'Технический лист'!J78))+IF(ISBLANK(INDIRECT("A6")), 0, INDIRECT(INDIRECT("A6")&amp;"!"&amp;'Технический лист'!G320&amp;'Технический лист'!J78))+IF(ISBLANK(INDIRECT("A7")), 0, INDIRECT(INDIRECT("A7")&amp;"!"&amp;'Технический лист'!G320&amp;'Технический лист'!J78))+IF(ISBLANK(INDIRECT("A8")), 0, INDIRECT(INDIRECT("A8")&amp;"!"&amp;'Технический лист'!G320&amp;'Технический лист'!J78))+IF(ISBLANK(INDIRECT("A9")), 0, INDIRECT(INDIRECT("A9")&amp;"!"&amp;'Технический лист'!G320&amp;'Технический лист'!J78))+IF(ISBLANK(INDIRECT("A10")), 0, INDIRECT(INDIRECT("A10")&amp;"!"&amp;'Технический лист'!G320&amp;'Технический лист'!J78))+IF(ISBLANK(INDIRECT("A11")), 0, INDIRECT(INDIRECT("A11")&amp;"!"&amp;'Технический лист'!G320&amp;'Технический лист'!J78))+IF(ISBLANK(INDIRECT("A12")), 0, INDIRECT(INDIRECT("A12")&amp;"!"&amp;'Технический лист'!G320&amp;'Технический лист'!J78))</f>
        <v>0</v>
      </c>
      <c r="H87" s="51">
        <f>IF(ISBLANK(INDIRECT("A3")), 0, INDIRECT(INDIRECT("A3")&amp;"!"&amp;'Технический лист'!H320&amp;'Технический лист'!K78))+IF(ISBLANK(INDIRECT("A4")), 0, INDIRECT(INDIRECT("A4")&amp;"!"&amp;'Технический лист'!H320&amp;'Технический лист'!K78))+IF(ISBLANK(INDIRECT("A5")), 0, INDIRECT(INDIRECT("A5")&amp;"!"&amp;'Технический лист'!H320&amp;'Технический лист'!K78))+IF(ISBLANK(INDIRECT("A6")), 0, INDIRECT(INDIRECT("A6")&amp;"!"&amp;'Технический лист'!H320&amp;'Технический лист'!K78))+IF(ISBLANK(INDIRECT("A7")), 0, INDIRECT(INDIRECT("A7")&amp;"!"&amp;'Технический лист'!H320&amp;'Технический лист'!K78))+IF(ISBLANK(INDIRECT("A8")), 0, INDIRECT(INDIRECT("A8")&amp;"!"&amp;'Технический лист'!H320&amp;'Технический лист'!K78))+IF(ISBLANK(INDIRECT("A9")), 0, INDIRECT(INDIRECT("A9")&amp;"!"&amp;'Технический лист'!H320&amp;'Технический лист'!K78))+IF(ISBLANK(INDIRECT("A10")), 0, INDIRECT(INDIRECT("A10")&amp;"!"&amp;'Технический лист'!H320&amp;'Технический лист'!K78))+IF(ISBLANK(INDIRECT("A11")), 0, INDIRECT(INDIRECT("A11")&amp;"!"&amp;'Технический лист'!H320&amp;'Технический лист'!K78))+IF(ISBLANK(INDIRECT("A12")), 0, INDIRECT(INDIRECT("A12")&amp;"!"&amp;'Технический лист'!H320&amp;'Технический лист'!K78))</f>
        <v>0</v>
      </c>
      <c r="I87" s="51">
        <f>IF(ISBLANK(INDIRECT("A3")), 0, INDIRECT(INDIRECT("A3")&amp;"!"&amp;'Технический лист'!I320&amp;'Технический лист'!L78))+IF(ISBLANK(INDIRECT("A4")), 0, INDIRECT(INDIRECT("A4")&amp;"!"&amp;'Технический лист'!I320&amp;'Технический лист'!L78))+IF(ISBLANK(INDIRECT("A5")), 0, INDIRECT(INDIRECT("A5")&amp;"!"&amp;'Технический лист'!I320&amp;'Технический лист'!L78))+IF(ISBLANK(INDIRECT("A6")), 0, INDIRECT(INDIRECT("A6")&amp;"!"&amp;'Технический лист'!I320&amp;'Технический лист'!L78))+IF(ISBLANK(INDIRECT("A7")), 0, INDIRECT(INDIRECT("A7")&amp;"!"&amp;'Технический лист'!I320&amp;'Технический лист'!L78))+IF(ISBLANK(INDIRECT("A8")), 0, INDIRECT(INDIRECT("A8")&amp;"!"&amp;'Технический лист'!I320&amp;'Технический лист'!L78))+IF(ISBLANK(INDIRECT("A9")), 0, INDIRECT(INDIRECT("A9")&amp;"!"&amp;'Технический лист'!I320&amp;'Технический лист'!L78))+IF(ISBLANK(INDIRECT("A10")), 0, INDIRECT(INDIRECT("A10")&amp;"!"&amp;'Технический лист'!I320&amp;'Технический лист'!L78))+IF(ISBLANK(INDIRECT("A11")), 0, INDIRECT(INDIRECT("A11")&amp;"!"&amp;'Технический лист'!I320&amp;'Технический лист'!L78))+IF(ISBLANK(INDIRECT("A12")), 0, INDIRECT(INDIRECT("A12")&amp;"!"&amp;'Технический лист'!I320&amp;'Технический лист'!L78))</f>
        <v>0</v>
      </c>
      <c r="J87" s="51">
        <f>IF(ISBLANK(INDIRECT("A3")), 0, INDIRECT(INDIRECT("A3")&amp;"!"&amp;'Технический лист'!J320&amp;'Технический лист'!M78))+IF(ISBLANK(INDIRECT("A4")), 0, INDIRECT(INDIRECT("A4")&amp;"!"&amp;'Технический лист'!J320&amp;'Технический лист'!M78))+IF(ISBLANK(INDIRECT("A5")), 0, INDIRECT(INDIRECT("A5")&amp;"!"&amp;'Технический лист'!J320&amp;'Технический лист'!M78))+IF(ISBLANK(INDIRECT("A6")), 0, INDIRECT(INDIRECT("A6")&amp;"!"&amp;'Технический лист'!J320&amp;'Технический лист'!M78))+IF(ISBLANK(INDIRECT("A7")), 0, INDIRECT(INDIRECT("A7")&amp;"!"&amp;'Технический лист'!J320&amp;'Технический лист'!M78))+IF(ISBLANK(INDIRECT("A8")), 0, INDIRECT(INDIRECT("A8")&amp;"!"&amp;'Технический лист'!J320&amp;'Технический лист'!M78))+IF(ISBLANK(INDIRECT("A9")), 0, INDIRECT(INDIRECT("A9")&amp;"!"&amp;'Технический лист'!J320&amp;'Технический лист'!M78))+IF(ISBLANK(INDIRECT("A10")), 0, INDIRECT(INDIRECT("A10")&amp;"!"&amp;'Технический лист'!J320&amp;'Технический лист'!M78))+IF(ISBLANK(INDIRECT("A11")), 0, INDIRECT(INDIRECT("A11")&amp;"!"&amp;'Технический лист'!J320&amp;'Технический лист'!M78))+IF(ISBLANK(INDIRECT("A12")), 0, INDIRECT(INDIRECT("A12")&amp;"!"&amp;'Технический лист'!J320&amp;'Технический лист'!M78))</f>
        <v>0</v>
      </c>
      <c r="K87" s="51">
        <f>IF(ISBLANK(INDIRECT("A3")), 0, INDIRECT(INDIRECT("A3")&amp;"!"&amp;'Технический лист'!K320&amp;'Технический лист'!N78))+IF(ISBLANK(INDIRECT("A4")), 0, INDIRECT(INDIRECT("A4")&amp;"!"&amp;'Технический лист'!K320&amp;'Технический лист'!N78))+IF(ISBLANK(INDIRECT("A5")), 0, INDIRECT(INDIRECT("A5")&amp;"!"&amp;'Технический лист'!K320&amp;'Технический лист'!N78))+IF(ISBLANK(INDIRECT("A6")), 0, INDIRECT(INDIRECT("A6")&amp;"!"&amp;'Технический лист'!K320&amp;'Технический лист'!N78))+IF(ISBLANK(INDIRECT("A7")), 0, INDIRECT(INDIRECT("A7")&amp;"!"&amp;'Технический лист'!K320&amp;'Технический лист'!N78))+IF(ISBLANK(INDIRECT("A8")), 0, INDIRECT(INDIRECT("A8")&amp;"!"&amp;'Технический лист'!K320&amp;'Технический лист'!N78))+IF(ISBLANK(INDIRECT("A9")), 0, INDIRECT(INDIRECT("A9")&amp;"!"&amp;'Технический лист'!K320&amp;'Технический лист'!N78))+IF(ISBLANK(INDIRECT("A10")), 0, INDIRECT(INDIRECT("A10")&amp;"!"&amp;'Технический лист'!K320&amp;'Технический лист'!N78))+IF(ISBLANK(INDIRECT("A11")), 0, INDIRECT(INDIRECT("A11")&amp;"!"&amp;'Технический лист'!K320&amp;'Технический лист'!N78))+IF(ISBLANK(INDIRECT("A12")), 0, INDIRECT(INDIRECT("A12")&amp;"!"&amp;'Технический лист'!K320&amp;'Технический лист'!N78))</f>
        <v>0</v>
      </c>
      <c r="L87" s="51">
        <f>IF(ISBLANK(INDIRECT("A3")), 0, INDIRECT(INDIRECT("A3")&amp;"!"&amp;'Технический лист'!L320&amp;'Технический лист'!O78))+IF(ISBLANK(INDIRECT("A4")), 0, INDIRECT(INDIRECT("A4")&amp;"!"&amp;'Технический лист'!L320&amp;'Технический лист'!O78))+IF(ISBLANK(INDIRECT("A5")), 0, INDIRECT(INDIRECT("A5")&amp;"!"&amp;'Технический лист'!L320&amp;'Технический лист'!O78))+IF(ISBLANK(INDIRECT("A6")), 0, INDIRECT(INDIRECT("A6")&amp;"!"&amp;'Технический лист'!L320&amp;'Технический лист'!O78))+IF(ISBLANK(INDIRECT("A7")), 0, INDIRECT(INDIRECT("A7")&amp;"!"&amp;'Технический лист'!L320&amp;'Технический лист'!O78))+IF(ISBLANK(INDIRECT("A8")), 0, INDIRECT(INDIRECT("A8")&amp;"!"&amp;'Технический лист'!L320&amp;'Технический лист'!O78))+IF(ISBLANK(INDIRECT("A9")), 0, INDIRECT(INDIRECT("A9")&amp;"!"&amp;'Технический лист'!L320&amp;'Технический лист'!O78))+IF(ISBLANK(INDIRECT("A10")), 0, INDIRECT(INDIRECT("A10")&amp;"!"&amp;'Технический лист'!L320&amp;'Технический лист'!O78))+IF(ISBLANK(INDIRECT("A11")), 0, INDIRECT(INDIRECT("A11")&amp;"!"&amp;'Технический лист'!L320&amp;'Технический лист'!O78))+IF(ISBLANK(INDIRECT("A12")), 0, INDIRECT(INDIRECT("A12")&amp;"!"&amp;'Технический лист'!L320&amp;'Технический лист'!O78))</f>
        <v>0</v>
      </c>
      <c r="M87" s="53">
        <f>IF(ISBLANK(INDIRECT("A3")), 0, INDIRECT(INDIRECT("A3")&amp;"!"&amp;'Технический лист'!M320&amp;'Технический лист'!P78))+IF(ISBLANK(INDIRECT("A4")), 0, INDIRECT(INDIRECT("A4")&amp;"!"&amp;'Технический лист'!M320&amp;'Технический лист'!P78))+IF(ISBLANK(INDIRECT("A5")), 0, INDIRECT(INDIRECT("A5")&amp;"!"&amp;'Технический лист'!M320&amp;'Технический лист'!P78))+IF(ISBLANK(INDIRECT("A6")), 0, INDIRECT(INDIRECT("A6")&amp;"!"&amp;'Технический лист'!M320&amp;'Технический лист'!P78))+IF(ISBLANK(INDIRECT("A7")), 0, INDIRECT(INDIRECT("A7")&amp;"!"&amp;'Технический лист'!M320&amp;'Технический лист'!P78))+IF(ISBLANK(INDIRECT("A8")), 0, INDIRECT(INDIRECT("A8")&amp;"!"&amp;'Технический лист'!M320&amp;'Технический лист'!P78))+IF(ISBLANK(INDIRECT("A9")), 0, INDIRECT(INDIRECT("A9")&amp;"!"&amp;'Технический лист'!M320&amp;'Технический лист'!P78))+IF(ISBLANK(INDIRECT("A10")), 0, INDIRECT(INDIRECT("A10")&amp;"!"&amp;'Технический лист'!M320&amp;'Технический лист'!P78))+IF(ISBLANK(INDIRECT("A11")), 0, INDIRECT(INDIRECT("A11")&amp;"!"&amp;'Технический лист'!M320&amp;'Технический лист'!P78))+IF(ISBLANK(INDIRECT("A12")), 0, INDIRECT(INDIRECT("A12")&amp;"!"&amp;'Технический лист'!M320&amp;'Технический лист'!P78))</f>
        <v>0</v>
      </c>
    </row>
    <row r="88" hidden="1">
      <c r="A88" s="66"/>
      <c r="B88" s="51">
        <f>IF(ISBLANK(INDIRECT("A3")), 0, INDIRECT(INDIRECT("A3")&amp;"!"&amp;'Технический лист'!B321&amp;'Технический лист'!E79))+IF(ISBLANK(INDIRECT("A4")), 0, INDIRECT(INDIRECT("A4")&amp;"!"&amp;'Технический лист'!B321&amp;'Технический лист'!E79))+IF(ISBLANK(INDIRECT("A5")), 0, INDIRECT(INDIRECT("A5")&amp;"!"&amp;'Технический лист'!B321&amp;'Технический лист'!E79))+IF(ISBLANK(INDIRECT("A6")), 0, INDIRECT(INDIRECT("A6")&amp;"!"&amp;'Технический лист'!B321&amp;'Технический лист'!E79))+IF(ISBLANK(INDIRECT("A7")), 0, INDIRECT(INDIRECT("A7")&amp;"!"&amp;'Технический лист'!B321&amp;'Технический лист'!E79))+IF(ISBLANK(INDIRECT("A8")), 0, INDIRECT(INDIRECT("A8")&amp;"!"&amp;'Технический лист'!B321&amp;'Технический лист'!E79))+IF(ISBLANK(INDIRECT("A9")), 0, INDIRECT(INDIRECT("A9")&amp;"!"&amp;'Технический лист'!B321&amp;'Технический лист'!E79))+IF(ISBLANK(INDIRECT("A10")), 0, INDIRECT(INDIRECT("A10")&amp;"!"&amp;'Технический лист'!B321&amp;'Технический лист'!E79))+IF(ISBLANK(INDIRECT("A11")), 0, INDIRECT(INDIRECT("A11")&amp;"!"&amp;'Технический лист'!B321&amp;'Технический лист'!E79))+IF(ISBLANK(INDIRECT("A12")), 0, INDIRECT(INDIRECT("A12")&amp;"!"&amp;'Технический лист'!B321&amp;'Технический лист'!E79))</f>
        <v>0</v>
      </c>
      <c r="C88" s="51">
        <f>IF(ISBLANK(INDIRECT("A3")), 0, INDIRECT(INDIRECT("A3")&amp;"!"&amp;'Технический лист'!C321&amp;'Технический лист'!F79))+IF(ISBLANK(INDIRECT("A4")), 0, INDIRECT(INDIRECT("A4")&amp;"!"&amp;'Технический лист'!C321&amp;'Технический лист'!F79))+IF(ISBLANK(INDIRECT("A5")), 0, INDIRECT(INDIRECT("A5")&amp;"!"&amp;'Технический лист'!C321&amp;'Технический лист'!F79))+IF(ISBLANK(INDIRECT("A6")), 0, INDIRECT(INDIRECT("A6")&amp;"!"&amp;'Технический лист'!C321&amp;'Технический лист'!F79))+IF(ISBLANK(INDIRECT("A7")), 0, INDIRECT(INDIRECT("A7")&amp;"!"&amp;'Технический лист'!C321&amp;'Технический лист'!F79))+IF(ISBLANK(INDIRECT("A8")), 0, INDIRECT(INDIRECT("A8")&amp;"!"&amp;'Технический лист'!C321&amp;'Технический лист'!F79))+IF(ISBLANK(INDIRECT("A9")), 0, INDIRECT(INDIRECT("A9")&amp;"!"&amp;'Технический лист'!C321&amp;'Технический лист'!F79))+IF(ISBLANK(INDIRECT("A10")), 0, INDIRECT(INDIRECT("A10")&amp;"!"&amp;'Технический лист'!C321&amp;'Технический лист'!F79))+IF(ISBLANK(INDIRECT("A11")), 0, INDIRECT(INDIRECT("A11")&amp;"!"&amp;'Технический лист'!C321&amp;'Технический лист'!F79))+IF(ISBLANK(INDIRECT("A12")), 0, INDIRECT(INDIRECT("A12")&amp;"!"&amp;'Технический лист'!C321&amp;'Технический лист'!F79))</f>
        <v>0</v>
      </c>
      <c r="D88" s="51">
        <f>IF(ISBLANK(INDIRECT("A3")), 0, INDIRECT(INDIRECT("A3")&amp;"!"&amp;'Технический лист'!D321&amp;'Технический лист'!G79))+IF(ISBLANK(INDIRECT("A4")), 0, INDIRECT(INDIRECT("A4")&amp;"!"&amp;'Технический лист'!D321&amp;'Технический лист'!G79))+IF(ISBLANK(INDIRECT("A5")), 0, INDIRECT(INDIRECT("A5")&amp;"!"&amp;'Технический лист'!D321&amp;'Технический лист'!G79))+IF(ISBLANK(INDIRECT("A6")), 0, INDIRECT(INDIRECT("A6")&amp;"!"&amp;'Технический лист'!D321&amp;'Технический лист'!G79))+IF(ISBLANK(INDIRECT("A7")), 0, INDIRECT(INDIRECT("A7")&amp;"!"&amp;'Технический лист'!D321&amp;'Технический лист'!G79))+IF(ISBLANK(INDIRECT("A8")), 0, INDIRECT(INDIRECT("A8")&amp;"!"&amp;'Технический лист'!D321&amp;'Технический лист'!G79))+IF(ISBLANK(INDIRECT("A9")), 0, INDIRECT(INDIRECT("A9")&amp;"!"&amp;'Технический лист'!D321&amp;'Технический лист'!G79))+IF(ISBLANK(INDIRECT("A10")), 0, INDIRECT(INDIRECT("A10")&amp;"!"&amp;'Технический лист'!D321&amp;'Технический лист'!G79))+IF(ISBLANK(INDIRECT("A11")), 0, INDIRECT(INDIRECT("A11")&amp;"!"&amp;'Технический лист'!D321&amp;'Технический лист'!G79))+IF(ISBLANK(INDIRECT("A12")), 0, INDIRECT(INDIRECT("A12")&amp;"!"&amp;'Технический лист'!D321&amp;'Технический лист'!G79))</f>
        <v>0</v>
      </c>
      <c r="E88" s="51">
        <f>IF(ISBLANK(INDIRECT("A3")), 0, INDIRECT(INDIRECT("A3")&amp;"!"&amp;'Технический лист'!E321&amp;'Технический лист'!H79))+IF(ISBLANK(INDIRECT("A4")), 0, INDIRECT(INDIRECT("A4")&amp;"!"&amp;'Технический лист'!E321&amp;'Технический лист'!H79))+IF(ISBLANK(INDIRECT("A5")), 0, INDIRECT(INDIRECT("A5")&amp;"!"&amp;'Технический лист'!E321&amp;'Технический лист'!H79))+IF(ISBLANK(INDIRECT("A6")), 0, INDIRECT(INDIRECT("A6")&amp;"!"&amp;'Технический лист'!E321&amp;'Технический лист'!H79))+IF(ISBLANK(INDIRECT("A7")), 0, INDIRECT(INDIRECT("A7")&amp;"!"&amp;'Технический лист'!E321&amp;'Технический лист'!H79))+IF(ISBLANK(INDIRECT("A8")), 0, INDIRECT(INDIRECT("A8")&amp;"!"&amp;'Технический лист'!E321&amp;'Технический лист'!H79))+IF(ISBLANK(INDIRECT("A9")), 0, INDIRECT(INDIRECT("A9")&amp;"!"&amp;'Технический лист'!E321&amp;'Технический лист'!H79))+IF(ISBLANK(INDIRECT("A10")), 0, INDIRECT(INDIRECT("A10")&amp;"!"&amp;'Технический лист'!E321&amp;'Технический лист'!H79))+IF(ISBLANK(INDIRECT("A11")), 0, INDIRECT(INDIRECT("A11")&amp;"!"&amp;'Технический лист'!E321&amp;'Технический лист'!H79))+IF(ISBLANK(INDIRECT("A12")), 0, INDIRECT(INDIRECT("A12")&amp;"!"&amp;'Технический лист'!E321&amp;'Технический лист'!H79))</f>
        <v>0</v>
      </c>
      <c r="F88" s="51">
        <f>IF(ISBLANK(INDIRECT("A3")), 0, INDIRECT(INDIRECT("A3")&amp;"!"&amp;'Технический лист'!F321&amp;'Технический лист'!I79))+IF(ISBLANK(INDIRECT("A4")), 0, INDIRECT(INDIRECT("A4")&amp;"!"&amp;'Технический лист'!F321&amp;'Технический лист'!I79))+IF(ISBLANK(INDIRECT("A5")), 0, INDIRECT(INDIRECT("A5")&amp;"!"&amp;'Технический лист'!F321&amp;'Технический лист'!I79))+IF(ISBLANK(INDIRECT("A6")), 0, INDIRECT(INDIRECT("A6")&amp;"!"&amp;'Технический лист'!F321&amp;'Технический лист'!I79))+IF(ISBLANK(INDIRECT("A7")), 0, INDIRECT(INDIRECT("A7")&amp;"!"&amp;'Технический лист'!F321&amp;'Технический лист'!I79))+IF(ISBLANK(INDIRECT("A8")), 0, INDIRECT(INDIRECT("A8")&amp;"!"&amp;'Технический лист'!F321&amp;'Технический лист'!I79))+IF(ISBLANK(INDIRECT("A9")), 0, INDIRECT(INDIRECT("A9")&amp;"!"&amp;'Технический лист'!F321&amp;'Технический лист'!I79))+IF(ISBLANK(INDIRECT("A10")), 0, INDIRECT(INDIRECT("A10")&amp;"!"&amp;'Технический лист'!F321&amp;'Технический лист'!I79))+IF(ISBLANK(INDIRECT("A11")), 0, INDIRECT(INDIRECT("A11")&amp;"!"&amp;'Технический лист'!F321&amp;'Технический лист'!I79))+IF(ISBLANK(INDIRECT("A12")), 0, INDIRECT(INDIRECT("A12")&amp;"!"&amp;'Технический лист'!F321&amp;'Технический лист'!I79))</f>
        <v>0</v>
      </c>
      <c r="G88" s="51">
        <f>IF(ISBLANK(INDIRECT("A3")), 0, INDIRECT(INDIRECT("A3")&amp;"!"&amp;'Технический лист'!G321&amp;'Технический лист'!J79))+IF(ISBLANK(INDIRECT("A4")), 0, INDIRECT(INDIRECT("A4")&amp;"!"&amp;'Технический лист'!G321&amp;'Технический лист'!J79))+IF(ISBLANK(INDIRECT("A5")), 0, INDIRECT(INDIRECT("A5")&amp;"!"&amp;'Технический лист'!G321&amp;'Технический лист'!J79))+IF(ISBLANK(INDIRECT("A6")), 0, INDIRECT(INDIRECT("A6")&amp;"!"&amp;'Технический лист'!G321&amp;'Технический лист'!J79))+IF(ISBLANK(INDIRECT("A7")), 0, INDIRECT(INDIRECT("A7")&amp;"!"&amp;'Технический лист'!G321&amp;'Технический лист'!J79))+IF(ISBLANK(INDIRECT("A8")), 0, INDIRECT(INDIRECT("A8")&amp;"!"&amp;'Технический лист'!G321&amp;'Технический лист'!J79))+IF(ISBLANK(INDIRECT("A9")), 0, INDIRECT(INDIRECT("A9")&amp;"!"&amp;'Технический лист'!G321&amp;'Технический лист'!J79))+IF(ISBLANK(INDIRECT("A10")), 0, INDIRECT(INDIRECT("A10")&amp;"!"&amp;'Технический лист'!G321&amp;'Технический лист'!J79))+IF(ISBLANK(INDIRECT("A11")), 0, INDIRECT(INDIRECT("A11")&amp;"!"&amp;'Технический лист'!G321&amp;'Технический лист'!J79))+IF(ISBLANK(INDIRECT("A12")), 0, INDIRECT(INDIRECT("A12")&amp;"!"&amp;'Технический лист'!G321&amp;'Технический лист'!J79))</f>
        <v>0</v>
      </c>
      <c r="H88" s="51">
        <f>IF(ISBLANK(INDIRECT("A3")), 0, INDIRECT(INDIRECT("A3")&amp;"!"&amp;'Технический лист'!H321&amp;'Технический лист'!K79))+IF(ISBLANK(INDIRECT("A4")), 0, INDIRECT(INDIRECT("A4")&amp;"!"&amp;'Технический лист'!H321&amp;'Технический лист'!K79))+IF(ISBLANK(INDIRECT("A5")), 0, INDIRECT(INDIRECT("A5")&amp;"!"&amp;'Технический лист'!H321&amp;'Технический лист'!K79))+IF(ISBLANK(INDIRECT("A6")), 0, INDIRECT(INDIRECT("A6")&amp;"!"&amp;'Технический лист'!H321&amp;'Технический лист'!K79))+IF(ISBLANK(INDIRECT("A7")), 0, INDIRECT(INDIRECT("A7")&amp;"!"&amp;'Технический лист'!H321&amp;'Технический лист'!K79))+IF(ISBLANK(INDIRECT("A8")), 0, INDIRECT(INDIRECT("A8")&amp;"!"&amp;'Технический лист'!H321&amp;'Технический лист'!K79))+IF(ISBLANK(INDIRECT("A9")), 0, INDIRECT(INDIRECT("A9")&amp;"!"&amp;'Технический лист'!H321&amp;'Технический лист'!K79))+IF(ISBLANK(INDIRECT("A10")), 0, INDIRECT(INDIRECT("A10")&amp;"!"&amp;'Технический лист'!H321&amp;'Технический лист'!K79))+IF(ISBLANK(INDIRECT("A11")), 0, INDIRECT(INDIRECT("A11")&amp;"!"&amp;'Технический лист'!H321&amp;'Технический лист'!K79))+IF(ISBLANK(INDIRECT("A12")), 0, INDIRECT(INDIRECT("A12")&amp;"!"&amp;'Технический лист'!H321&amp;'Технический лист'!K79))</f>
        <v>0</v>
      </c>
      <c r="I88" s="51">
        <f>IF(ISBLANK(INDIRECT("A3")), 0, INDIRECT(INDIRECT("A3")&amp;"!"&amp;'Технический лист'!I321&amp;'Технический лист'!L79))+IF(ISBLANK(INDIRECT("A4")), 0, INDIRECT(INDIRECT("A4")&amp;"!"&amp;'Технический лист'!I321&amp;'Технический лист'!L79))+IF(ISBLANK(INDIRECT("A5")), 0, INDIRECT(INDIRECT("A5")&amp;"!"&amp;'Технический лист'!I321&amp;'Технический лист'!L79))+IF(ISBLANK(INDIRECT("A6")), 0, INDIRECT(INDIRECT("A6")&amp;"!"&amp;'Технический лист'!I321&amp;'Технический лист'!L79))+IF(ISBLANK(INDIRECT("A7")), 0, INDIRECT(INDIRECT("A7")&amp;"!"&amp;'Технический лист'!I321&amp;'Технический лист'!L79))+IF(ISBLANK(INDIRECT("A8")), 0, INDIRECT(INDIRECT("A8")&amp;"!"&amp;'Технический лист'!I321&amp;'Технический лист'!L79))+IF(ISBLANK(INDIRECT("A9")), 0, INDIRECT(INDIRECT("A9")&amp;"!"&amp;'Технический лист'!I321&amp;'Технический лист'!L79))+IF(ISBLANK(INDIRECT("A10")), 0, INDIRECT(INDIRECT("A10")&amp;"!"&amp;'Технический лист'!I321&amp;'Технический лист'!L79))+IF(ISBLANK(INDIRECT("A11")), 0, INDIRECT(INDIRECT("A11")&amp;"!"&amp;'Технический лист'!I321&amp;'Технический лист'!L79))+IF(ISBLANK(INDIRECT("A12")), 0, INDIRECT(INDIRECT("A12")&amp;"!"&amp;'Технический лист'!I321&amp;'Технический лист'!L79))</f>
        <v>0</v>
      </c>
      <c r="J88" s="51">
        <f>IF(ISBLANK(INDIRECT("A3")), 0, INDIRECT(INDIRECT("A3")&amp;"!"&amp;'Технический лист'!J321&amp;'Технический лист'!M79))+IF(ISBLANK(INDIRECT("A4")), 0, INDIRECT(INDIRECT("A4")&amp;"!"&amp;'Технический лист'!J321&amp;'Технический лист'!M79))+IF(ISBLANK(INDIRECT("A5")), 0, INDIRECT(INDIRECT("A5")&amp;"!"&amp;'Технический лист'!J321&amp;'Технический лист'!M79))+IF(ISBLANK(INDIRECT("A6")), 0, INDIRECT(INDIRECT("A6")&amp;"!"&amp;'Технический лист'!J321&amp;'Технический лист'!M79))+IF(ISBLANK(INDIRECT("A7")), 0, INDIRECT(INDIRECT("A7")&amp;"!"&amp;'Технический лист'!J321&amp;'Технический лист'!M79))+IF(ISBLANK(INDIRECT("A8")), 0, INDIRECT(INDIRECT("A8")&amp;"!"&amp;'Технический лист'!J321&amp;'Технический лист'!M79))+IF(ISBLANK(INDIRECT("A9")), 0, INDIRECT(INDIRECT("A9")&amp;"!"&amp;'Технический лист'!J321&amp;'Технический лист'!M79))+IF(ISBLANK(INDIRECT("A10")), 0, INDIRECT(INDIRECT("A10")&amp;"!"&amp;'Технический лист'!J321&amp;'Технический лист'!M79))+IF(ISBLANK(INDIRECT("A11")), 0, INDIRECT(INDIRECT("A11")&amp;"!"&amp;'Технический лист'!J321&amp;'Технический лист'!M79))+IF(ISBLANK(INDIRECT("A12")), 0, INDIRECT(INDIRECT("A12")&amp;"!"&amp;'Технический лист'!J321&amp;'Технический лист'!M79))</f>
        <v>0</v>
      </c>
      <c r="K88" s="51">
        <f>IF(ISBLANK(INDIRECT("A3")), 0, INDIRECT(INDIRECT("A3")&amp;"!"&amp;'Технический лист'!K321&amp;'Технический лист'!N79))+IF(ISBLANK(INDIRECT("A4")), 0, INDIRECT(INDIRECT("A4")&amp;"!"&amp;'Технический лист'!K321&amp;'Технический лист'!N79))+IF(ISBLANK(INDIRECT("A5")), 0, INDIRECT(INDIRECT("A5")&amp;"!"&amp;'Технический лист'!K321&amp;'Технический лист'!N79))+IF(ISBLANK(INDIRECT("A6")), 0, INDIRECT(INDIRECT("A6")&amp;"!"&amp;'Технический лист'!K321&amp;'Технический лист'!N79))+IF(ISBLANK(INDIRECT("A7")), 0, INDIRECT(INDIRECT("A7")&amp;"!"&amp;'Технический лист'!K321&amp;'Технический лист'!N79))+IF(ISBLANK(INDIRECT("A8")), 0, INDIRECT(INDIRECT("A8")&amp;"!"&amp;'Технический лист'!K321&amp;'Технический лист'!N79))+IF(ISBLANK(INDIRECT("A9")), 0, INDIRECT(INDIRECT("A9")&amp;"!"&amp;'Технический лист'!K321&amp;'Технический лист'!N79))+IF(ISBLANK(INDIRECT("A10")), 0, INDIRECT(INDIRECT("A10")&amp;"!"&amp;'Технический лист'!K321&amp;'Технический лист'!N79))+IF(ISBLANK(INDIRECT("A11")), 0, INDIRECT(INDIRECT("A11")&amp;"!"&amp;'Технический лист'!K321&amp;'Технический лист'!N79))+IF(ISBLANK(INDIRECT("A12")), 0, INDIRECT(INDIRECT("A12")&amp;"!"&amp;'Технический лист'!K321&amp;'Технический лист'!N79))</f>
        <v>0</v>
      </c>
      <c r="L88" s="51">
        <f>IF(ISBLANK(INDIRECT("A3")), 0, INDIRECT(INDIRECT("A3")&amp;"!"&amp;'Технический лист'!L321&amp;'Технический лист'!O79))+IF(ISBLANK(INDIRECT("A4")), 0, INDIRECT(INDIRECT("A4")&amp;"!"&amp;'Технический лист'!L321&amp;'Технический лист'!O79))+IF(ISBLANK(INDIRECT("A5")), 0, INDIRECT(INDIRECT("A5")&amp;"!"&amp;'Технический лист'!L321&amp;'Технический лист'!O79))+IF(ISBLANK(INDIRECT("A6")), 0, INDIRECT(INDIRECT("A6")&amp;"!"&amp;'Технический лист'!L321&amp;'Технический лист'!O79))+IF(ISBLANK(INDIRECT("A7")), 0, INDIRECT(INDIRECT("A7")&amp;"!"&amp;'Технический лист'!L321&amp;'Технический лист'!O79))+IF(ISBLANK(INDIRECT("A8")), 0, INDIRECT(INDIRECT("A8")&amp;"!"&amp;'Технический лист'!L321&amp;'Технический лист'!O79))+IF(ISBLANK(INDIRECT("A9")), 0, INDIRECT(INDIRECT("A9")&amp;"!"&amp;'Технический лист'!L321&amp;'Технический лист'!O79))+IF(ISBLANK(INDIRECT("A10")), 0, INDIRECT(INDIRECT("A10")&amp;"!"&amp;'Технический лист'!L321&amp;'Технический лист'!O79))+IF(ISBLANK(INDIRECT("A11")), 0, INDIRECT(INDIRECT("A11")&amp;"!"&amp;'Технический лист'!L321&amp;'Технический лист'!O79))+IF(ISBLANK(INDIRECT("A12")), 0, INDIRECT(INDIRECT("A12")&amp;"!"&amp;'Технический лист'!L321&amp;'Технический лист'!O79))</f>
        <v>0</v>
      </c>
      <c r="M88" s="53">
        <f>IF(ISBLANK(INDIRECT("A3")), 0, INDIRECT(INDIRECT("A3")&amp;"!"&amp;'Технический лист'!M321&amp;'Технический лист'!P79))+IF(ISBLANK(INDIRECT("A4")), 0, INDIRECT(INDIRECT("A4")&amp;"!"&amp;'Технический лист'!M321&amp;'Технический лист'!P79))+IF(ISBLANK(INDIRECT("A5")), 0, INDIRECT(INDIRECT("A5")&amp;"!"&amp;'Технический лист'!M321&amp;'Технический лист'!P79))+IF(ISBLANK(INDIRECT("A6")), 0, INDIRECT(INDIRECT("A6")&amp;"!"&amp;'Технический лист'!M321&amp;'Технический лист'!P79))+IF(ISBLANK(INDIRECT("A7")), 0, INDIRECT(INDIRECT("A7")&amp;"!"&amp;'Технический лист'!M321&amp;'Технический лист'!P79))+IF(ISBLANK(INDIRECT("A8")), 0, INDIRECT(INDIRECT("A8")&amp;"!"&amp;'Технический лист'!M321&amp;'Технический лист'!P79))+IF(ISBLANK(INDIRECT("A9")), 0, INDIRECT(INDIRECT("A9")&amp;"!"&amp;'Технический лист'!M321&amp;'Технический лист'!P79))+IF(ISBLANK(INDIRECT("A10")), 0, INDIRECT(INDIRECT("A10")&amp;"!"&amp;'Технический лист'!M321&amp;'Технический лист'!P79))+IF(ISBLANK(INDIRECT("A11")), 0, INDIRECT(INDIRECT("A11")&amp;"!"&amp;'Технический лист'!M321&amp;'Технический лист'!P79))+IF(ISBLANK(INDIRECT("A12")), 0, INDIRECT(INDIRECT("A12")&amp;"!"&amp;'Технический лист'!M321&amp;'Технический лист'!P79))</f>
        <v>0</v>
      </c>
    </row>
    <row r="89" hidden="1">
      <c r="A89" s="66"/>
      <c r="B89" s="51">
        <f>IF(ISBLANK(INDIRECT("A3")), 0, INDIRECT(INDIRECT("A3")&amp;"!"&amp;'Технический лист'!B322&amp;'Технический лист'!E80))+IF(ISBLANK(INDIRECT("A4")), 0, INDIRECT(INDIRECT("A4")&amp;"!"&amp;'Технический лист'!B322&amp;'Технический лист'!E80))+IF(ISBLANK(INDIRECT("A5")), 0, INDIRECT(INDIRECT("A5")&amp;"!"&amp;'Технический лист'!B322&amp;'Технический лист'!E80))+IF(ISBLANK(INDIRECT("A6")), 0, INDIRECT(INDIRECT("A6")&amp;"!"&amp;'Технический лист'!B322&amp;'Технический лист'!E80))+IF(ISBLANK(INDIRECT("A7")), 0, INDIRECT(INDIRECT("A7")&amp;"!"&amp;'Технический лист'!B322&amp;'Технический лист'!E80))+IF(ISBLANK(INDIRECT("A8")), 0, INDIRECT(INDIRECT("A8")&amp;"!"&amp;'Технический лист'!B322&amp;'Технический лист'!E80))+IF(ISBLANK(INDIRECT("A9")), 0, INDIRECT(INDIRECT("A9")&amp;"!"&amp;'Технический лист'!B322&amp;'Технический лист'!E80))+IF(ISBLANK(INDIRECT("A10")), 0, INDIRECT(INDIRECT("A10")&amp;"!"&amp;'Технический лист'!B322&amp;'Технический лист'!E80))+IF(ISBLANK(INDIRECT("A11")), 0, INDIRECT(INDIRECT("A11")&amp;"!"&amp;'Технический лист'!B322&amp;'Технический лист'!E80))+IF(ISBLANK(INDIRECT("A12")), 0, INDIRECT(INDIRECT("A12")&amp;"!"&amp;'Технический лист'!B322&amp;'Технический лист'!E80))</f>
        <v>0</v>
      </c>
      <c r="C89" s="51">
        <f>IF(ISBLANK(INDIRECT("A3")), 0, INDIRECT(INDIRECT("A3")&amp;"!"&amp;'Технический лист'!C322&amp;'Технический лист'!F80))+IF(ISBLANK(INDIRECT("A4")), 0, INDIRECT(INDIRECT("A4")&amp;"!"&amp;'Технический лист'!C322&amp;'Технический лист'!F80))+IF(ISBLANK(INDIRECT("A5")), 0, INDIRECT(INDIRECT("A5")&amp;"!"&amp;'Технический лист'!C322&amp;'Технический лист'!F80))+IF(ISBLANK(INDIRECT("A6")), 0, INDIRECT(INDIRECT("A6")&amp;"!"&amp;'Технический лист'!C322&amp;'Технический лист'!F80))+IF(ISBLANK(INDIRECT("A7")), 0, INDIRECT(INDIRECT("A7")&amp;"!"&amp;'Технический лист'!C322&amp;'Технический лист'!F80))+IF(ISBLANK(INDIRECT("A8")), 0, INDIRECT(INDIRECT("A8")&amp;"!"&amp;'Технический лист'!C322&amp;'Технический лист'!F80))+IF(ISBLANK(INDIRECT("A9")), 0, INDIRECT(INDIRECT("A9")&amp;"!"&amp;'Технический лист'!C322&amp;'Технический лист'!F80))+IF(ISBLANK(INDIRECT("A10")), 0, INDIRECT(INDIRECT("A10")&amp;"!"&amp;'Технический лист'!C322&amp;'Технический лист'!F80))+IF(ISBLANK(INDIRECT("A11")), 0, INDIRECT(INDIRECT("A11")&amp;"!"&amp;'Технический лист'!C322&amp;'Технический лист'!F80))+IF(ISBLANK(INDIRECT("A12")), 0, INDIRECT(INDIRECT("A12")&amp;"!"&amp;'Технический лист'!C322&amp;'Технический лист'!F80))</f>
        <v>0</v>
      </c>
      <c r="D89" s="51">
        <f>IF(ISBLANK(INDIRECT("A3")), 0, INDIRECT(INDIRECT("A3")&amp;"!"&amp;'Технический лист'!D322&amp;'Технический лист'!G80))+IF(ISBLANK(INDIRECT("A4")), 0, INDIRECT(INDIRECT("A4")&amp;"!"&amp;'Технический лист'!D322&amp;'Технический лист'!G80))+IF(ISBLANK(INDIRECT("A5")), 0, INDIRECT(INDIRECT("A5")&amp;"!"&amp;'Технический лист'!D322&amp;'Технический лист'!G80))+IF(ISBLANK(INDIRECT("A6")), 0, INDIRECT(INDIRECT("A6")&amp;"!"&amp;'Технический лист'!D322&amp;'Технический лист'!G80))+IF(ISBLANK(INDIRECT("A7")), 0, INDIRECT(INDIRECT("A7")&amp;"!"&amp;'Технический лист'!D322&amp;'Технический лист'!G80))+IF(ISBLANK(INDIRECT("A8")), 0, INDIRECT(INDIRECT("A8")&amp;"!"&amp;'Технический лист'!D322&amp;'Технический лист'!G80))+IF(ISBLANK(INDIRECT("A9")), 0, INDIRECT(INDIRECT("A9")&amp;"!"&amp;'Технический лист'!D322&amp;'Технический лист'!G80))+IF(ISBLANK(INDIRECT("A10")), 0, INDIRECT(INDIRECT("A10")&amp;"!"&amp;'Технический лист'!D322&amp;'Технический лист'!G80))+IF(ISBLANK(INDIRECT("A11")), 0, INDIRECT(INDIRECT("A11")&amp;"!"&amp;'Технический лист'!D322&amp;'Технический лист'!G80))+IF(ISBLANK(INDIRECT("A12")), 0, INDIRECT(INDIRECT("A12")&amp;"!"&amp;'Технический лист'!D322&amp;'Технический лист'!G80))</f>
        <v>0</v>
      </c>
      <c r="E89" s="51">
        <f>IF(ISBLANK(INDIRECT("A3")), 0, INDIRECT(INDIRECT("A3")&amp;"!"&amp;'Технический лист'!E322&amp;'Технический лист'!H80))+IF(ISBLANK(INDIRECT("A4")), 0, INDIRECT(INDIRECT("A4")&amp;"!"&amp;'Технический лист'!E322&amp;'Технический лист'!H80))+IF(ISBLANK(INDIRECT("A5")), 0, INDIRECT(INDIRECT("A5")&amp;"!"&amp;'Технический лист'!E322&amp;'Технический лист'!H80))+IF(ISBLANK(INDIRECT("A6")), 0, INDIRECT(INDIRECT("A6")&amp;"!"&amp;'Технический лист'!E322&amp;'Технический лист'!H80))+IF(ISBLANK(INDIRECT("A7")), 0, INDIRECT(INDIRECT("A7")&amp;"!"&amp;'Технический лист'!E322&amp;'Технический лист'!H80))+IF(ISBLANK(INDIRECT("A8")), 0, INDIRECT(INDIRECT("A8")&amp;"!"&amp;'Технический лист'!E322&amp;'Технический лист'!H80))+IF(ISBLANK(INDIRECT("A9")), 0, INDIRECT(INDIRECT("A9")&amp;"!"&amp;'Технический лист'!E322&amp;'Технический лист'!H80))+IF(ISBLANK(INDIRECT("A10")), 0, INDIRECT(INDIRECT("A10")&amp;"!"&amp;'Технический лист'!E322&amp;'Технический лист'!H80))+IF(ISBLANK(INDIRECT("A11")), 0, INDIRECT(INDIRECT("A11")&amp;"!"&amp;'Технический лист'!E322&amp;'Технический лист'!H80))+IF(ISBLANK(INDIRECT("A12")), 0, INDIRECT(INDIRECT("A12")&amp;"!"&amp;'Технический лист'!E322&amp;'Технический лист'!H80))</f>
        <v>0</v>
      </c>
      <c r="F89" s="51">
        <f>IF(ISBLANK(INDIRECT("A3")), 0, INDIRECT(INDIRECT("A3")&amp;"!"&amp;'Технический лист'!F322&amp;'Технический лист'!I80))+IF(ISBLANK(INDIRECT("A4")), 0, INDIRECT(INDIRECT("A4")&amp;"!"&amp;'Технический лист'!F322&amp;'Технический лист'!I80))+IF(ISBLANK(INDIRECT("A5")), 0, INDIRECT(INDIRECT("A5")&amp;"!"&amp;'Технический лист'!F322&amp;'Технический лист'!I80))+IF(ISBLANK(INDIRECT("A6")), 0, INDIRECT(INDIRECT("A6")&amp;"!"&amp;'Технический лист'!F322&amp;'Технический лист'!I80))+IF(ISBLANK(INDIRECT("A7")), 0, INDIRECT(INDIRECT("A7")&amp;"!"&amp;'Технический лист'!F322&amp;'Технический лист'!I80))+IF(ISBLANK(INDIRECT("A8")), 0, INDIRECT(INDIRECT("A8")&amp;"!"&amp;'Технический лист'!F322&amp;'Технический лист'!I80))+IF(ISBLANK(INDIRECT("A9")), 0, INDIRECT(INDIRECT("A9")&amp;"!"&amp;'Технический лист'!F322&amp;'Технический лист'!I80))+IF(ISBLANK(INDIRECT("A10")), 0, INDIRECT(INDIRECT("A10")&amp;"!"&amp;'Технический лист'!F322&amp;'Технический лист'!I80))+IF(ISBLANK(INDIRECT("A11")), 0, INDIRECT(INDIRECT("A11")&amp;"!"&amp;'Технический лист'!F322&amp;'Технический лист'!I80))+IF(ISBLANK(INDIRECT("A12")), 0, INDIRECT(INDIRECT("A12")&amp;"!"&amp;'Технический лист'!F322&amp;'Технический лист'!I80))</f>
        <v>0</v>
      </c>
      <c r="G89" s="51">
        <f>IF(ISBLANK(INDIRECT("A3")), 0, INDIRECT(INDIRECT("A3")&amp;"!"&amp;'Технический лист'!G322&amp;'Технический лист'!J80))+IF(ISBLANK(INDIRECT("A4")), 0, INDIRECT(INDIRECT("A4")&amp;"!"&amp;'Технический лист'!G322&amp;'Технический лист'!J80))+IF(ISBLANK(INDIRECT("A5")), 0, INDIRECT(INDIRECT("A5")&amp;"!"&amp;'Технический лист'!G322&amp;'Технический лист'!J80))+IF(ISBLANK(INDIRECT("A6")), 0, INDIRECT(INDIRECT("A6")&amp;"!"&amp;'Технический лист'!G322&amp;'Технический лист'!J80))+IF(ISBLANK(INDIRECT("A7")), 0, INDIRECT(INDIRECT("A7")&amp;"!"&amp;'Технический лист'!G322&amp;'Технический лист'!J80))+IF(ISBLANK(INDIRECT("A8")), 0, INDIRECT(INDIRECT("A8")&amp;"!"&amp;'Технический лист'!G322&amp;'Технический лист'!J80))+IF(ISBLANK(INDIRECT("A9")), 0, INDIRECT(INDIRECT("A9")&amp;"!"&amp;'Технический лист'!G322&amp;'Технический лист'!J80))+IF(ISBLANK(INDIRECT("A10")), 0, INDIRECT(INDIRECT("A10")&amp;"!"&amp;'Технический лист'!G322&amp;'Технический лист'!J80))+IF(ISBLANK(INDIRECT("A11")), 0, INDIRECT(INDIRECT("A11")&amp;"!"&amp;'Технический лист'!G322&amp;'Технический лист'!J80))+IF(ISBLANK(INDIRECT("A12")), 0, INDIRECT(INDIRECT("A12")&amp;"!"&amp;'Технический лист'!G322&amp;'Технический лист'!J80))</f>
        <v>0</v>
      </c>
      <c r="H89" s="51">
        <f>IF(ISBLANK(INDIRECT("A3")), 0, INDIRECT(INDIRECT("A3")&amp;"!"&amp;'Технический лист'!H322&amp;'Технический лист'!K80))+IF(ISBLANK(INDIRECT("A4")), 0, INDIRECT(INDIRECT("A4")&amp;"!"&amp;'Технический лист'!H322&amp;'Технический лист'!K80))+IF(ISBLANK(INDIRECT("A5")), 0, INDIRECT(INDIRECT("A5")&amp;"!"&amp;'Технический лист'!H322&amp;'Технический лист'!K80))+IF(ISBLANK(INDIRECT("A6")), 0, INDIRECT(INDIRECT("A6")&amp;"!"&amp;'Технический лист'!H322&amp;'Технический лист'!K80))+IF(ISBLANK(INDIRECT("A7")), 0, INDIRECT(INDIRECT("A7")&amp;"!"&amp;'Технический лист'!H322&amp;'Технический лист'!K80))+IF(ISBLANK(INDIRECT("A8")), 0, INDIRECT(INDIRECT("A8")&amp;"!"&amp;'Технический лист'!H322&amp;'Технический лист'!K80))+IF(ISBLANK(INDIRECT("A9")), 0, INDIRECT(INDIRECT("A9")&amp;"!"&amp;'Технический лист'!H322&amp;'Технический лист'!K80))+IF(ISBLANK(INDIRECT("A10")), 0, INDIRECT(INDIRECT("A10")&amp;"!"&amp;'Технический лист'!H322&amp;'Технический лист'!K80))+IF(ISBLANK(INDIRECT("A11")), 0, INDIRECT(INDIRECT("A11")&amp;"!"&amp;'Технический лист'!H322&amp;'Технический лист'!K80))+IF(ISBLANK(INDIRECT("A12")), 0, INDIRECT(INDIRECT("A12")&amp;"!"&amp;'Технический лист'!H322&amp;'Технический лист'!K80))</f>
        <v>0</v>
      </c>
      <c r="I89" s="51">
        <f>IF(ISBLANK(INDIRECT("A3")), 0, INDIRECT(INDIRECT("A3")&amp;"!"&amp;'Технический лист'!I322&amp;'Технический лист'!L80))+IF(ISBLANK(INDIRECT("A4")), 0, INDIRECT(INDIRECT("A4")&amp;"!"&amp;'Технический лист'!I322&amp;'Технический лист'!L80))+IF(ISBLANK(INDIRECT("A5")), 0, INDIRECT(INDIRECT("A5")&amp;"!"&amp;'Технический лист'!I322&amp;'Технический лист'!L80))+IF(ISBLANK(INDIRECT("A6")), 0, INDIRECT(INDIRECT("A6")&amp;"!"&amp;'Технический лист'!I322&amp;'Технический лист'!L80))+IF(ISBLANK(INDIRECT("A7")), 0, INDIRECT(INDIRECT("A7")&amp;"!"&amp;'Технический лист'!I322&amp;'Технический лист'!L80))+IF(ISBLANK(INDIRECT("A8")), 0, INDIRECT(INDIRECT("A8")&amp;"!"&amp;'Технический лист'!I322&amp;'Технический лист'!L80))+IF(ISBLANK(INDIRECT("A9")), 0, INDIRECT(INDIRECT("A9")&amp;"!"&amp;'Технический лист'!I322&amp;'Технический лист'!L80))+IF(ISBLANK(INDIRECT("A10")), 0, INDIRECT(INDIRECT("A10")&amp;"!"&amp;'Технический лист'!I322&amp;'Технический лист'!L80))+IF(ISBLANK(INDIRECT("A11")), 0, INDIRECT(INDIRECT("A11")&amp;"!"&amp;'Технический лист'!I322&amp;'Технический лист'!L80))+IF(ISBLANK(INDIRECT("A12")), 0, INDIRECT(INDIRECT("A12")&amp;"!"&amp;'Технический лист'!I322&amp;'Технический лист'!L80))</f>
        <v>0</v>
      </c>
      <c r="J89" s="51">
        <f>IF(ISBLANK(INDIRECT("A3")), 0, INDIRECT(INDIRECT("A3")&amp;"!"&amp;'Технический лист'!J322&amp;'Технический лист'!M80))+IF(ISBLANK(INDIRECT("A4")), 0, INDIRECT(INDIRECT("A4")&amp;"!"&amp;'Технический лист'!J322&amp;'Технический лист'!M80))+IF(ISBLANK(INDIRECT("A5")), 0, INDIRECT(INDIRECT("A5")&amp;"!"&amp;'Технический лист'!J322&amp;'Технический лист'!M80))+IF(ISBLANK(INDIRECT("A6")), 0, INDIRECT(INDIRECT("A6")&amp;"!"&amp;'Технический лист'!J322&amp;'Технический лист'!M80))+IF(ISBLANK(INDIRECT("A7")), 0, INDIRECT(INDIRECT("A7")&amp;"!"&amp;'Технический лист'!J322&amp;'Технический лист'!M80))+IF(ISBLANK(INDIRECT("A8")), 0, INDIRECT(INDIRECT("A8")&amp;"!"&amp;'Технический лист'!J322&amp;'Технический лист'!M80))+IF(ISBLANK(INDIRECT("A9")), 0, INDIRECT(INDIRECT("A9")&amp;"!"&amp;'Технический лист'!J322&amp;'Технический лист'!M80))+IF(ISBLANK(INDIRECT("A10")), 0, INDIRECT(INDIRECT("A10")&amp;"!"&amp;'Технический лист'!J322&amp;'Технический лист'!M80))+IF(ISBLANK(INDIRECT("A11")), 0, INDIRECT(INDIRECT("A11")&amp;"!"&amp;'Технический лист'!J322&amp;'Технический лист'!M80))+IF(ISBLANK(INDIRECT("A12")), 0, INDIRECT(INDIRECT("A12")&amp;"!"&amp;'Технический лист'!J322&amp;'Технический лист'!M80))</f>
        <v>0</v>
      </c>
      <c r="K89" s="51">
        <f>IF(ISBLANK(INDIRECT("A3")), 0, INDIRECT(INDIRECT("A3")&amp;"!"&amp;'Технический лист'!K322&amp;'Технический лист'!N80))+IF(ISBLANK(INDIRECT("A4")), 0, INDIRECT(INDIRECT("A4")&amp;"!"&amp;'Технический лист'!K322&amp;'Технический лист'!N80))+IF(ISBLANK(INDIRECT("A5")), 0, INDIRECT(INDIRECT("A5")&amp;"!"&amp;'Технический лист'!K322&amp;'Технический лист'!N80))+IF(ISBLANK(INDIRECT("A6")), 0, INDIRECT(INDIRECT("A6")&amp;"!"&amp;'Технический лист'!K322&amp;'Технический лист'!N80))+IF(ISBLANK(INDIRECT("A7")), 0, INDIRECT(INDIRECT("A7")&amp;"!"&amp;'Технический лист'!K322&amp;'Технический лист'!N80))+IF(ISBLANK(INDIRECT("A8")), 0, INDIRECT(INDIRECT("A8")&amp;"!"&amp;'Технический лист'!K322&amp;'Технический лист'!N80))+IF(ISBLANK(INDIRECT("A9")), 0, INDIRECT(INDIRECT("A9")&amp;"!"&amp;'Технический лист'!K322&amp;'Технический лист'!N80))+IF(ISBLANK(INDIRECT("A10")), 0, INDIRECT(INDIRECT("A10")&amp;"!"&amp;'Технический лист'!K322&amp;'Технический лист'!N80))+IF(ISBLANK(INDIRECT("A11")), 0, INDIRECT(INDIRECT("A11")&amp;"!"&amp;'Технический лист'!K322&amp;'Технический лист'!N80))+IF(ISBLANK(INDIRECT("A12")), 0, INDIRECT(INDIRECT("A12")&amp;"!"&amp;'Технический лист'!K322&amp;'Технический лист'!N80))</f>
        <v>0</v>
      </c>
      <c r="L89" s="51">
        <f>IF(ISBLANK(INDIRECT("A3")), 0, INDIRECT(INDIRECT("A3")&amp;"!"&amp;'Технический лист'!L322&amp;'Технический лист'!O80))+IF(ISBLANK(INDIRECT("A4")), 0, INDIRECT(INDIRECT("A4")&amp;"!"&amp;'Технический лист'!L322&amp;'Технический лист'!O80))+IF(ISBLANK(INDIRECT("A5")), 0, INDIRECT(INDIRECT("A5")&amp;"!"&amp;'Технический лист'!L322&amp;'Технический лист'!O80))+IF(ISBLANK(INDIRECT("A6")), 0, INDIRECT(INDIRECT("A6")&amp;"!"&amp;'Технический лист'!L322&amp;'Технический лист'!O80))+IF(ISBLANK(INDIRECT("A7")), 0, INDIRECT(INDIRECT("A7")&amp;"!"&amp;'Технический лист'!L322&amp;'Технический лист'!O80))+IF(ISBLANK(INDIRECT("A8")), 0, INDIRECT(INDIRECT("A8")&amp;"!"&amp;'Технический лист'!L322&amp;'Технический лист'!O80))+IF(ISBLANK(INDIRECT("A9")), 0, INDIRECT(INDIRECT("A9")&amp;"!"&amp;'Технический лист'!L322&amp;'Технический лист'!O80))+IF(ISBLANK(INDIRECT("A10")), 0, INDIRECT(INDIRECT("A10")&amp;"!"&amp;'Технический лист'!L322&amp;'Технический лист'!O80))+IF(ISBLANK(INDIRECT("A11")), 0, INDIRECT(INDIRECT("A11")&amp;"!"&amp;'Технический лист'!L322&amp;'Технический лист'!O80))+IF(ISBLANK(INDIRECT("A12")), 0, INDIRECT(INDIRECT("A12")&amp;"!"&amp;'Технический лист'!L322&amp;'Технический лист'!O80))</f>
        <v>0</v>
      </c>
      <c r="M89" s="53">
        <f>IF(ISBLANK(INDIRECT("A3")), 0, INDIRECT(INDIRECT("A3")&amp;"!"&amp;'Технический лист'!M322&amp;'Технический лист'!P80))+IF(ISBLANK(INDIRECT("A4")), 0, INDIRECT(INDIRECT("A4")&amp;"!"&amp;'Технический лист'!M322&amp;'Технический лист'!P80))+IF(ISBLANK(INDIRECT("A5")), 0, INDIRECT(INDIRECT("A5")&amp;"!"&amp;'Технический лист'!M322&amp;'Технический лист'!P80))+IF(ISBLANK(INDIRECT("A6")), 0, INDIRECT(INDIRECT("A6")&amp;"!"&amp;'Технический лист'!M322&amp;'Технический лист'!P80))+IF(ISBLANK(INDIRECT("A7")), 0, INDIRECT(INDIRECT("A7")&amp;"!"&amp;'Технический лист'!M322&amp;'Технический лист'!P80))+IF(ISBLANK(INDIRECT("A8")), 0, INDIRECT(INDIRECT("A8")&amp;"!"&amp;'Технический лист'!M322&amp;'Технический лист'!P80))+IF(ISBLANK(INDIRECT("A9")), 0, INDIRECT(INDIRECT("A9")&amp;"!"&amp;'Технический лист'!M322&amp;'Технический лист'!P80))+IF(ISBLANK(INDIRECT("A10")), 0, INDIRECT(INDIRECT("A10")&amp;"!"&amp;'Технический лист'!M322&amp;'Технический лист'!P80))+IF(ISBLANK(INDIRECT("A11")), 0, INDIRECT(INDIRECT("A11")&amp;"!"&amp;'Технический лист'!M322&amp;'Технический лист'!P80))+IF(ISBLANK(INDIRECT("A12")), 0, INDIRECT(INDIRECT("A12")&amp;"!"&amp;'Технический лист'!M322&amp;'Технический лист'!P80))</f>
        <v>0</v>
      </c>
    </row>
    <row r="90" hidden="1">
      <c r="A90" s="66"/>
      <c r="B90" s="51">
        <f>IF(ISBLANK(INDIRECT("A3")), 0, INDIRECT(INDIRECT("A3")&amp;"!"&amp;'Технический лист'!B323&amp;'Технический лист'!E81))+IF(ISBLANK(INDIRECT("A4")), 0, INDIRECT(INDIRECT("A4")&amp;"!"&amp;'Технический лист'!B323&amp;'Технический лист'!E81))+IF(ISBLANK(INDIRECT("A5")), 0, INDIRECT(INDIRECT("A5")&amp;"!"&amp;'Технический лист'!B323&amp;'Технический лист'!E81))+IF(ISBLANK(INDIRECT("A6")), 0, INDIRECT(INDIRECT("A6")&amp;"!"&amp;'Технический лист'!B323&amp;'Технический лист'!E81))+IF(ISBLANK(INDIRECT("A7")), 0, INDIRECT(INDIRECT("A7")&amp;"!"&amp;'Технический лист'!B323&amp;'Технический лист'!E81))+IF(ISBLANK(INDIRECT("A8")), 0, INDIRECT(INDIRECT("A8")&amp;"!"&amp;'Технический лист'!B323&amp;'Технический лист'!E81))+IF(ISBLANK(INDIRECT("A9")), 0, INDIRECT(INDIRECT("A9")&amp;"!"&amp;'Технический лист'!B323&amp;'Технический лист'!E81))+IF(ISBLANK(INDIRECT("A10")), 0, INDIRECT(INDIRECT("A10")&amp;"!"&amp;'Технический лист'!B323&amp;'Технический лист'!E81))+IF(ISBLANK(INDIRECT("A11")), 0, INDIRECT(INDIRECT("A11")&amp;"!"&amp;'Технический лист'!B323&amp;'Технический лист'!E81))+IF(ISBLANK(INDIRECT("A12")), 0, INDIRECT(INDIRECT("A12")&amp;"!"&amp;'Технический лист'!B323&amp;'Технический лист'!E81))</f>
        <v>0</v>
      </c>
      <c r="C90" s="51">
        <f>IF(ISBLANK(INDIRECT("A3")), 0, INDIRECT(INDIRECT("A3")&amp;"!"&amp;'Технический лист'!C323&amp;'Технический лист'!F81))+IF(ISBLANK(INDIRECT("A4")), 0, INDIRECT(INDIRECT("A4")&amp;"!"&amp;'Технический лист'!C323&amp;'Технический лист'!F81))+IF(ISBLANK(INDIRECT("A5")), 0, INDIRECT(INDIRECT("A5")&amp;"!"&amp;'Технический лист'!C323&amp;'Технический лист'!F81))+IF(ISBLANK(INDIRECT("A6")), 0, INDIRECT(INDIRECT("A6")&amp;"!"&amp;'Технический лист'!C323&amp;'Технический лист'!F81))+IF(ISBLANK(INDIRECT("A7")), 0, INDIRECT(INDIRECT("A7")&amp;"!"&amp;'Технический лист'!C323&amp;'Технический лист'!F81))+IF(ISBLANK(INDIRECT("A8")), 0, INDIRECT(INDIRECT("A8")&amp;"!"&amp;'Технический лист'!C323&amp;'Технический лист'!F81))+IF(ISBLANK(INDIRECT("A9")), 0, INDIRECT(INDIRECT("A9")&amp;"!"&amp;'Технический лист'!C323&amp;'Технический лист'!F81))+IF(ISBLANK(INDIRECT("A10")), 0, INDIRECT(INDIRECT("A10")&amp;"!"&amp;'Технический лист'!C323&amp;'Технический лист'!F81))+IF(ISBLANK(INDIRECT("A11")), 0, INDIRECT(INDIRECT("A11")&amp;"!"&amp;'Технический лист'!C323&amp;'Технический лист'!F81))+IF(ISBLANK(INDIRECT("A12")), 0, INDIRECT(INDIRECT("A12")&amp;"!"&amp;'Технический лист'!C323&amp;'Технический лист'!F81))</f>
        <v>0</v>
      </c>
      <c r="D90" s="51">
        <f>IF(ISBLANK(INDIRECT("A3")), 0, INDIRECT(INDIRECT("A3")&amp;"!"&amp;'Технический лист'!D323&amp;'Технический лист'!G81))+IF(ISBLANK(INDIRECT("A4")), 0, INDIRECT(INDIRECT("A4")&amp;"!"&amp;'Технический лист'!D323&amp;'Технический лист'!G81))+IF(ISBLANK(INDIRECT("A5")), 0, INDIRECT(INDIRECT("A5")&amp;"!"&amp;'Технический лист'!D323&amp;'Технический лист'!G81))+IF(ISBLANK(INDIRECT("A6")), 0, INDIRECT(INDIRECT("A6")&amp;"!"&amp;'Технический лист'!D323&amp;'Технический лист'!G81))+IF(ISBLANK(INDIRECT("A7")), 0, INDIRECT(INDIRECT("A7")&amp;"!"&amp;'Технический лист'!D323&amp;'Технический лист'!G81))+IF(ISBLANK(INDIRECT("A8")), 0, INDIRECT(INDIRECT("A8")&amp;"!"&amp;'Технический лист'!D323&amp;'Технический лист'!G81))+IF(ISBLANK(INDIRECT("A9")), 0, INDIRECT(INDIRECT("A9")&amp;"!"&amp;'Технический лист'!D323&amp;'Технический лист'!G81))+IF(ISBLANK(INDIRECT("A10")), 0, INDIRECT(INDIRECT("A10")&amp;"!"&amp;'Технический лист'!D323&amp;'Технический лист'!G81))+IF(ISBLANK(INDIRECT("A11")), 0, INDIRECT(INDIRECT("A11")&amp;"!"&amp;'Технический лист'!D323&amp;'Технический лист'!G81))+IF(ISBLANK(INDIRECT("A12")), 0, INDIRECT(INDIRECT("A12")&amp;"!"&amp;'Технический лист'!D323&amp;'Технический лист'!G81))</f>
        <v>0</v>
      </c>
      <c r="E90" s="51">
        <f>IF(ISBLANK(INDIRECT("A3")), 0, INDIRECT(INDIRECT("A3")&amp;"!"&amp;'Технический лист'!E323&amp;'Технический лист'!H81))+IF(ISBLANK(INDIRECT("A4")), 0, INDIRECT(INDIRECT("A4")&amp;"!"&amp;'Технический лист'!E323&amp;'Технический лист'!H81))+IF(ISBLANK(INDIRECT("A5")), 0, INDIRECT(INDIRECT("A5")&amp;"!"&amp;'Технический лист'!E323&amp;'Технический лист'!H81))+IF(ISBLANK(INDIRECT("A6")), 0, INDIRECT(INDIRECT("A6")&amp;"!"&amp;'Технический лист'!E323&amp;'Технический лист'!H81))+IF(ISBLANK(INDIRECT("A7")), 0, INDIRECT(INDIRECT("A7")&amp;"!"&amp;'Технический лист'!E323&amp;'Технический лист'!H81))+IF(ISBLANK(INDIRECT("A8")), 0, INDIRECT(INDIRECT("A8")&amp;"!"&amp;'Технический лист'!E323&amp;'Технический лист'!H81))+IF(ISBLANK(INDIRECT("A9")), 0, INDIRECT(INDIRECT("A9")&amp;"!"&amp;'Технический лист'!E323&amp;'Технический лист'!H81))+IF(ISBLANK(INDIRECT("A10")), 0, INDIRECT(INDIRECT("A10")&amp;"!"&amp;'Технический лист'!E323&amp;'Технический лист'!H81))+IF(ISBLANK(INDIRECT("A11")), 0, INDIRECT(INDIRECT("A11")&amp;"!"&amp;'Технический лист'!E323&amp;'Технический лист'!H81))+IF(ISBLANK(INDIRECT("A12")), 0, INDIRECT(INDIRECT("A12")&amp;"!"&amp;'Технический лист'!E323&amp;'Технический лист'!H81))</f>
        <v>0</v>
      </c>
      <c r="F90" s="51">
        <f>IF(ISBLANK(INDIRECT("A3")), 0, INDIRECT(INDIRECT("A3")&amp;"!"&amp;'Технический лист'!F323&amp;'Технический лист'!I81))+IF(ISBLANK(INDIRECT("A4")), 0, INDIRECT(INDIRECT("A4")&amp;"!"&amp;'Технический лист'!F323&amp;'Технический лист'!I81))+IF(ISBLANK(INDIRECT("A5")), 0, INDIRECT(INDIRECT("A5")&amp;"!"&amp;'Технический лист'!F323&amp;'Технический лист'!I81))+IF(ISBLANK(INDIRECT("A6")), 0, INDIRECT(INDIRECT("A6")&amp;"!"&amp;'Технический лист'!F323&amp;'Технический лист'!I81))+IF(ISBLANK(INDIRECT("A7")), 0, INDIRECT(INDIRECT("A7")&amp;"!"&amp;'Технический лист'!F323&amp;'Технический лист'!I81))+IF(ISBLANK(INDIRECT("A8")), 0, INDIRECT(INDIRECT("A8")&amp;"!"&amp;'Технический лист'!F323&amp;'Технический лист'!I81))+IF(ISBLANK(INDIRECT("A9")), 0, INDIRECT(INDIRECT("A9")&amp;"!"&amp;'Технический лист'!F323&amp;'Технический лист'!I81))+IF(ISBLANK(INDIRECT("A10")), 0, INDIRECT(INDIRECT("A10")&amp;"!"&amp;'Технический лист'!F323&amp;'Технический лист'!I81))+IF(ISBLANK(INDIRECT("A11")), 0, INDIRECT(INDIRECT("A11")&amp;"!"&amp;'Технический лист'!F323&amp;'Технический лист'!I81))+IF(ISBLANK(INDIRECT("A12")), 0, INDIRECT(INDIRECT("A12")&amp;"!"&amp;'Технический лист'!F323&amp;'Технический лист'!I81))</f>
        <v>0</v>
      </c>
      <c r="G90" s="51">
        <f>IF(ISBLANK(INDIRECT("A3")), 0, INDIRECT(INDIRECT("A3")&amp;"!"&amp;'Технический лист'!G323&amp;'Технический лист'!J81))+IF(ISBLANK(INDIRECT("A4")), 0, INDIRECT(INDIRECT("A4")&amp;"!"&amp;'Технический лист'!G323&amp;'Технический лист'!J81))+IF(ISBLANK(INDIRECT("A5")), 0, INDIRECT(INDIRECT("A5")&amp;"!"&amp;'Технический лист'!G323&amp;'Технический лист'!J81))+IF(ISBLANK(INDIRECT("A6")), 0, INDIRECT(INDIRECT("A6")&amp;"!"&amp;'Технический лист'!G323&amp;'Технический лист'!J81))+IF(ISBLANK(INDIRECT("A7")), 0, INDIRECT(INDIRECT("A7")&amp;"!"&amp;'Технический лист'!G323&amp;'Технический лист'!J81))+IF(ISBLANK(INDIRECT("A8")), 0, INDIRECT(INDIRECT("A8")&amp;"!"&amp;'Технический лист'!G323&amp;'Технический лист'!J81))+IF(ISBLANK(INDIRECT("A9")), 0, INDIRECT(INDIRECT("A9")&amp;"!"&amp;'Технический лист'!G323&amp;'Технический лист'!J81))+IF(ISBLANK(INDIRECT("A10")), 0, INDIRECT(INDIRECT("A10")&amp;"!"&amp;'Технический лист'!G323&amp;'Технический лист'!J81))+IF(ISBLANK(INDIRECT("A11")), 0, INDIRECT(INDIRECT("A11")&amp;"!"&amp;'Технический лист'!G323&amp;'Технический лист'!J81))+IF(ISBLANK(INDIRECT("A12")), 0, INDIRECT(INDIRECT("A12")&amp;"!"&amp;'Технический лист'!G323&amp;'Технический лист'!J81))</f>
        <v>0</v>
      </c>
      <c r="H90" s="51">
        <f>IF(ISBLANK(INDIRECT("A3")), 0, INDIRECT(INDIRECT("A3")&amp;"!"&amp;'Технический лист'!H323&amp;'Технический лист'!K81))+IF(ISBLANK(INDIRECT("A4")), 0, INDIRECT(INDIRECT("A4")&amp;"!"&amp;'Технический лист'!H323&amp;'Технический лист'!K81))+IF(ISBLANK(INDIRECT("A5")), 0, INDIRECT(INDIRECT("A5")&amp;"!"&amp;'Технический лист'!H323&amp;'Технический лист'!K81))+IF(ISBLANK(INDIRECT("A6")), 0, INDIRECT(INDIRECT("A6")&amp;"!"&amp;'Технический лист'!H323&amp;'Технический лист'!K81))+IF(ISBLANK(INDIRECT("A7")), 0, INDIRECT(INDIRECT("A7")&amp;"!"&amp;'Технический лист'!H323&amp;'Технический лист'!K81))+IF(ISBLANK(INDIRECT("A8")), 0, INDIRECT(INDIRECT("A8")&amp;"!"&amp;'Технический лист'!H323&amp;'Технический лист'!K81))+IF(ISBLANK(INDIRECT("A9")), 0, INDIRECT(INDIRECT("A9")&amp;"!"&amp;'Технический лист'!H323&amp;'Технический лист'!K81))+IF(ISBLANK(INDIRECT("A10")), 0, INDIRECT(INDIRECT("A10")&amp;"!"&amp;'Технический лист'!H323&amp;'Технический лист'!K81))+IF(ISBLANK(INDIRECT("A11")), 0, INDIRECT(INDIRECT("A11")&amp;"!"&amp;'Технический лист'!H323&amp;'Технический лист'!K81))+IF(ISBLANK(INDIRECT("A12")), 0, INDIRECT(INDIRECT("A12")&amp;"!"&amp;'Технический лист'!H323&amp;'Технический лист'!K81))</f>
        <v>0</v>
      </c>
      <c r="I90" s="51">
        <f>IF(ISBLANK(INDIRECT("A3")), 0, INDIRECT(INDIRECT("A3")&amp;"!"&amp;'Технический лист'!I323&amp;'Технический лист'!L81))+IF(ISBLANK(INDIRECT("A4")), 0, INDIRECT(INDIRECT("A4")&amp;"!"&amp;'Технический лист'!I323&amp;'Технический лист'!L81))+IF(ISBLANK(INDIRECT("A5")), 0, INDIRECT(INDIRECT("A5")&amp;"!"&amp;'Технический лист'!I323&amp;'Технический лист'!L81))+IF(ISBLANK(INDIRECT("A6")), 0, INDIRECT(INDIRECT("A6")&amp;"!"&amp;'Технический лист'!I323&amp;'Технический лист'!L81))+IF(ISBLANK(INDIRECT("A7")), 0, INDIRECT(INDIRECT("A7")&amp;"!"&amp;'Технический лист'!I323&amp;'Технический лист'!L81))+IF(ISBLANK(INDIRECT("A8")), 0, INDIRECT(INDIRECT("A8")&amp;"!"&amp;'Технический лист'!I323&amp;'Технический лист'!L81))+IF(ISBLANK(INDIRECT("A9")), 0, INDIRECT(INDIRECT("A9")&amp;"!"&amp;'Технический лист'!I323&amp;'Технический лист'!L81))+IF(ISBLANK(INDIRECT("A10")), 0, INDIRECT(INDIRECT("A10")&amp;"!"&amp;'Технический лист'!I323&amp;'Технический лист'!L81))+IF(ISBLANK(INDIRECT("A11")), 0, INDIRECT(INDIRECT("A11")&amp;"!"&amp;'Технический лист'!I323&amp;'Технический лист'!L81))+IF(ISBLANK(INDIRECT("A12")), 0, INDIRECT(INDIRECT("A12")&amp;"!"&amp;'Технический лист'!I323&amp;'Технический лист'!L81))</f>
        <v>0</v>
      </c>
      <c r="J90" s="51">
        <f>IF(ISBLANK(INDIRECT("A3")), 0, INDIRECT(INDIRECT("A3")&amp;"!"&amp;'Технический лист'!J323&amp;'Технический лист'!M81))+IF(ISBLANK(INDIRECT("A4")), 0, INDIRECT(INDIRECT("A4")&amp;"!"&amp;'Технический лист'!J323&amp;'Технический лист'!M81))+IF(ISBLANK(INDIRECT("A5")), 0, INDIRECT(INDIRECT("A5")&amp;"!"&amp;'Технический лист'!J323&amp;'Технический лист'!M81))+IF(ISBLANK(INDIRECT("A6")), 0, INDIRECT(INDIRECT("A6")&amp;"!"&amp;'Технический лист'!J323&amp;'Технический лист'!M81))+IF(ISBLANK(INDIRECT("A7")), 0, INDIRECT(INDIRECT("A7")&amp;"!"&amp;'Технический лист'!J323&amp;'Технический лист'!M81))+IF(ISBLANK(INDIRECT("A8")), 0, INDIRECT(INDIRECT("A8")&amp;"!"&amp;'Технический лист'!J323&amp;'Технический лист'!M81))+IF(ISBLANK(INDIRECT("A9")), 0, INDIRECT(INDIRECT("A9")&amp;"!"&amp;'Технический лист'!J323&amp;'Технический лист'!M81))+IF(ISBLANK(INDIRECT("A10")), 0, INDIRECT(INDIRECT("A10")&amp;"!"&amp;'Технический лист'!J323&amp;'Технический лист'!M81))+IF(ISBLANK(INDIRECT("A11")), 0, INDIRECT(INDIRECT("A11")&amp;"!"&amp;'Технический лист'!J323&amp;'Технический лист'!M81))+IF(ISBLANK(INDIRECT("A12")), 0, INDIRECT(INDIRECT("A12")&amp;"!"&amp;'Технический лист'!J323&amp;'Технический лист'!M81))</f>
        <v>0</v>
      </c>
      <c r="K90" s="51">
        <f>IF(ISBLANK(INDIRECT("A3")), 0, INDIRECT(INDIRECT("A3")&amp;"!"&amp;'Технический лист'!K323&amp;'Технический лист'!N81))+IF(ISBLANK(INDIRECT("A4")), 0, INDIRECT(INDIRECT("A4")&amp;"!"&amp;'Технический лист'!K323&amp;'Технический лист'!N81))+IF(ISBLANK(INDIRECT("A5")), 0, INDIRECT(INDIRECT("A5")&amp;"!"&amp;'Технический лист'!K323&amp;'Технический лист'!N81))+IF(ISBLANK(INDIRECT("A6")), 0, INDIRECT(INDIRECT("A6")&amp;"!"&amp;'Технический лист'!K323&amp;'Технический лист'!N81))+IF(ISBLANK(INDIRECT("A7")), 0, INDIRECT(INDIRECT("A7")&amp;"!"&amp;'Технический лист'!K323&amp;'Технический лист'!N81))+IF(ISBLANK(INDIRECT("A8")), 0, INDIRECT(INDIRECT("A8")&amp;"!"&amp;'Технический лист'!K323&amp;'Технический лист'!N81))+IF(ISBLANK(INDIRECT("A9")), 0, INDIRECT(INDIRECT("A9")&amp;"!"&amp;'Технический лист'!K323&amp;'Технический лист'!N81))+IF(ISBLANK(INDIRECT("A10")), 0, INDIRECT(INDIRECT("A10")&amp;"!"&amp;'Технический лист'!K323&amp;'Технический лист'!N81))+IF(ISBLANK(INDIRECT("A11")), 0, INDIRECT(INDIRECT("A11")&amp;"!"&amp;'Технический лист'!K323&amp;'Технический лист'!N81))+IF(ISBLANK(INDIRECT("A12")), 0, INDIRECT(INDIRECT("A12")&amp;"!"&amp;'Технический лист'!K323&amp;'Технический лист'!N81))</f>
        <v>0</v>
      </c>
      <c r="L90" s="51">
        <f>IF(ISBLANK(INDIRECT("A3")), 0, INDIRECT(INDIRECT("A3")&amp;"!"&amp;'Технический лист'!L323&amp;'Технический лист'!O81))+IF(ISBLANK(INDIRECT("A4")), 0, INDIRECT(INDIRECT("A4")&amp;"!"&amp;'Технический лист'!L323&amp;'Технический лист'!O81))+IF(ISBLANK(INDIRECT("A5")), 0, INDIRECT(INDIRECT("A5")&amp;"!"&amp;'Технический лист'!L323&amp;'Технический лист'!O81))+IF(ISBLANK(INDIRECT("A6")), 0, INDIRECT(INDIRECT("A6")&amp;"!"&amp;'Технический лист'!L323&amp;'Технический лист'!O81))+IF(ISBLANK(INDIRECT("A7")), 0, INDIRECT(INDIRECT("A7")&amp;"!"&amp;'Технический лист'!L323&amp;'Технический лист'!O81))+IF(ISBLANK(INDIRECT("A8")), 0, INDIRECT(INDIRECT("A8")&amp;"!"&amp;'Технический лист'!L323&amp;'Технический лист'!O81))+IF(ISBLANK(INDIRECT("A9")), 0, INDIRECT(INDIRECT("A9")&amp;"!"&amp;'Технический лист'!L323&amp;'Технический лист'!O81))+IF(ISBLANK(INDIRECT("A10")), 0, INDIRECT(INDIRECT("A10")&amp;"!"&amp;'Технический лист'!L323&amp;'Технический лист'!O81))+IF(ISBLANK(INDIRECT("A11")), 0, INDIRECT(INDIRECT("A11")&amp;"!"&amp;'Технический лист'!L323&amp;'Технический лист'!O81))+IF(ISBLANK(INDIRECT("A12")), 0, INDIRECT(INDIRECT("A12")&amp;"!"&amp;'Технический лист'!L323&amp;'Технический лист'!O81))</f>
        <v>0</v>
      </c>
      <c r="M90" s="53">
        <f>IF(ISBLANK(INDIRECT("A3")), 0, INDIRECT(INDIRECT("A3")&amp;"!"&amp;'Технический лист'!M323&amp;'Технический лист'!P81))+IF(ISBLANK(INDIRECT("A4")), 0, INDIRECT(INDIRECT("A4")&amp;"!"&amp;'Технический лист'!M323&amp;'Технический лист'!P81))+IF(ISBLANK(INDIRECT("A5")), 0, INDIRECT(INDIRECT("A5")&amp;"!"&amp;'Технический лист'!M323&amp;'Технический лист'!P81))+IF(ISBLANK(INDIRECT("A6")), 0, INDIRECT(INDIRECT("A6")&amp;"!"&amp;'Технический лист'!M323&amp;'Технический лист'!P81))+IF(ISBLANK(INDIRECT("A7")), 0, INDIRECT(INDIRECT("A7")&amp;"!"&amp;'Технический лист'!M323&amp;'Технический лист'!P81))+IF(ISBLANK(INDIRECT("A8")), 0, INDIRECT(INDIRECT("A8")&amp;"!"&amp;'Технический лист'!M323&amp;'Технический лист'!P81))+IF(ISBLANK(INDIRECT("A9")), 0, INDIRECT(INDIRECT("A9")&amp;"!"&amp;'Технический лист'!M323&amp;'Технический лист'!P81))+IF(ISBLANK(INDIRECT("A10")), 0, INDIRECT(INDIRECT("A10")&amp;"!"&amp;'Технический лист'!M323&amp;'Технический лист'!P81))+IF(ISBLANK(INDIRECT("A11")), 0, INDIRECT(INDIRECT("A11")&amp;"!"&amp;'Технический лист'!M323&amp;'Технический лист'!P81))+IF(ISBLANK(INDIRECT("A12")), 0, INDIRECT(INDIRECT("A12")&amp;"!"&amp;'Технический лист'!M323&amp;'Технический лист'!P81))</f>
        <v>0</v>
      </c>
    </row>
    <row r="91" hidden="1">
      <c r="A91" s="66"/>
      <c r="B91" s="51">
        <f>IF(ISBLANK(INDIRECT("A3")), 0, INDIRECT(INDIRECT("A3")&amp;"!"&amp;'Технический лист'!B324&amp;'Технический лист'!E82))+IF(ISBLANK(INDIRECT("A4")), 0, INDIRECT(INDIRECT("A4")&amp;"!"&amp;'Технический лист'!B324&amp;'Технический лист'!E82))+IF(ISBLANK(INDIRECT("A5")), 0, INDIRECT(INDIRECT("A5")&amp;"!"&amp;'Технический лист'!B324&amp;'Технический лист'!E82))+IF(ISBLANK(INDIRECT("A6")), 0, INDIRECT(INDIRECT("A6")&amp;"!"&amp;'Технический лист'!B324&amp;'Технический лист'!E82))+IF(ISBLANK(INDIRECT("A7")), 0, INDIRECT(INDIRECT("A7")&amp;"!"&amp;'Технический лист'!B324&amp;'Технический лист'!E82))+IF(ISBLANK(INDIRECT("A8")), 0, INDIRECT(INDIRECT("A8")&amp;"!"&amp;'Технический лист'!B324&amp;'Технический лист'!E82))+IF(ISBLANK(INDIRECT("A9")), 0, INDIRECT(INDIRECT("A9")&amp;"!"&amp;'Технический лист'!B324&amp;'Технический лист'!E82))+IF(ISBLANK(INDIRECT("A10")), 0, INDIRECT(INDIRECT("A10")&amp;"!"&amp;'Технический лист'!B324&amp;'Технический лист'!E82))+IF(ISBLANK(INDIRECT("A11")), 0, INDIRECT(INDIRECT("A11")&amp;"!"&amp;'Технический лист'!B324&amp;'Технический лист'!E82))+IF(ISBLANK(INDIRECT("A12")), 0, INDIRECT(INDIRECT("A12")&amp;"!"&amp;'Технический лист'!B324&amp;'Технический лист'!E82))</f>
        <v>0</v>
      </c>
      <c r="C91" s="51">
        <f>IF(ISBLANK(INDIRECT("A3")), 0, INDIRECT(INDIRECT("A3")&amp;"!"&amp;'Технический лист'!C324&amp;'Технический лист'!F82))+IF(ISBLANK(INDIRECT("A4")), 0, INDIRECT(INDIRECT("A4")&amp;"!"&amp;'Технический лист'!C324&amp;'Технический лист'!F82))+IF(ISBLANK(INDIRECT("A5")), 0, INDIRECT(INDIRECT("A5")&amp;"!"&amp;'Технический лист'!C324&amp;'Технический лист'!F82))+IF(ISBLANK(INDIRECT("A6")), 0, INDIRECT(INDIRECT("A6")&amp;"!"&amp;'Технический лист'!C324&amp;'Технический лист'!F82))+IF(ISBLANK(INDIRECT("A7")), 0, INDIRECT(INDIRECT("A7")&amp;"!"&amp;'Технический лист'!C324&amp;'Технический лист'!F82))+IF(ISBLANK(INDIRECT("A8")), 0, INDIRECT(INDIRECT("A8")&amp;"!"&amp;'Технический лист'!C324&amp;'Технический лист'!F82))+IF(ISBLANK(INDIRECT("A9")), 0, INDIRECT(INDIRECT("A9")&amp;"!"&amp;'Технический лист'!C324&amp;'Технический лист'!F82))+IF(ISBLANK(INDIRECT("A10")), 0, INDIRECT(INDIRECT("A10")&amp;"!"&amp;'Технический лист'!C324&amp;'Технический лист'!F82))+IF(ISBLANK(INDIRECT("A11")), 0, INDIRECT(INDIRECT("A11")&amp;"!"&amp;'Технический лист'!C324&amp;'Технический лист'!F82))+IF(ISBLANK(INDIRECT("A12")), 0, INDIRECT(INDIRECT("A12")&amp;"!"&amp;'Технический лист'!C324&amp;'Технический лист'!F82))</f>
        <v>0</v>
      </c>
      <c r="D91" s="51">
        <f>IF(ISBLANK(INDIRECT("A3")), 0, INDIRECT(INDIRECT("A3")&amp;"!"&amp;'Технический лист'!D324&amp;'Технический лист'!G82))+IF(ISBLANK(INDIRECT("A4")), 0, INDIRECT(INDIRECT("A4")&amp;"!"&amp;'Технический лист'!D324&amp;'Технический лист'!G82))+IF(ISBLANK(INDIRECT("A5")), 0, INDIRECT(INDIRECT("A5")&amp;"!"&amp;'Технический лист'!D324&amp;'Технический лист'!G82))+IF(ISBLANK(INDIRECT("A6")), 0, INDIRECT(INDIRECT("A6")&amp;"!"&amp;'Технический лист'!D324&amp;'Технический лист'!G82))+IF(ISBLANK(INDIRECT("A7")), 0, INDIRECT(INDIRECT("A7")&amp;"!"&amp;'Технический лист'!D324&amp;'Технический лист'!G82))+IF(ISBLANK(INDIRECT("A8")), 0, INDIRECT(INDIRECT("A8")&amp;"!"&amp;'Технический лист'!D324&amp;'Технический лист'!G82))+IF(ISBLANK(INDIRECT("A9")), 0, INDIRECT(INDIRECT("A9")&amp;"!"&amp;'Технический лист'!D324&amp;'Технический лист'!G82))+IF(ISBLANK(INDIRECT("A10")), 0, INDIRECT(INDIRECT("A10")&amp;"!"&amp;'Технический лист'!D324&amp;'Технический лист'!G82))+IF(ISBLANK(INDIRECT("A11")), 0, INDIRECT(INDIRECT("A11")&amp;"!"&amp;'Технический лист'!D324&amp;'Технический лист'!G82))+IF(ISBLANK(INDIRECT("A12")), 0, INDIRECT(INDIRECT("A12")&amp;"!"&amp;'Технический лист'!D324&amp;'Технический лист'!G82))</f>
        <v>0</v>
      </c>
      <c r="E91" s="51">
        <f>IF(ISBLANK(INDIRECT("A3")), 0, INDIRECT(INDIRECT("A3")&amp;"!"&amp;'Технический лист'!E324&amp;'Технический лист'!H82))+IF(ISBLANK(INDIRECT("A4")), 0, INDIRECT(INDIRECT("A4")&amp;"!"&amp;'Технический лист'!E324&amp;'Технический лист'!H82))+IF(ISBLANK(INDIRECT("A5")), 0, INDIRECT(INDIRECT("A5")&amp;"!"&amp;'Технический лист'!E324&amp;'Технический лист'!H82))+IF(ISBLANK(INDIRECT("A6")), 0, INDIRECT(INDIRECT("A6")&amp;"!"&amp;'Технический лист'!E324&amp;'Технический лист'!H82))+IF(ISBLANK(INDIRECT("A7")), 0, INDIRECT(INDIRECT("A7")&amp;"!"&amp;'Технический лист'!E324&amp;'Технический лист'!H82))+IF(ISBLANK(INDIRECT("A8")), 0, INDIRECT(INDIRECT("A8")&amp;"!"&amp;'Технический лист'!E324&amp;'Технический лист'!H82))+IF(ISBLANK(INDIRECT("A9")), 0, INDIRECT(INDIRECT("A9")&amp;"!"&amp;'Технический лист'!E324&amp;'Технический лист'!H82))+IF(ISBLANK(INDIRECT("A10")), 0, INDIRECT(INDIRECT("A10")&amp;"!"&amp;'Технический лист'!E324&amp;'Технический лист'!H82))+IF(ISBLANK(INDIRECT("A11")), 0, INDIRECT(INDIRECT("A11")&amp;"!"&amp;'Технический лист'!E324&amp;'Технический лист'!H82))+IF(ISBLANK(INDIRECT("A12")), 0, INDIRECT(INDIRECT("A12")&amp;"!"&amp;'Технический лист'!E324&amp;'Технический лист'!H82))</f>
        <v>0</v>
      </c>
      <c r="F91" s="51">
        <f>IF(ISBLANK(INDIRECT("A3")), 0, INDIRECT(INDIRECT("A3")&amp;"!"&amp;'Технический лист'!F324&amp;'Технический лист'!I82))+IF(ISBLANK(INDIRECT("A4")), 0, INDIRECT(INDIRECT("A4")&amp;"!"&amp;'Технический лист'!F324&amp;'Технический лист'!I82))+IF(ISBLANK(INDIRECT("A5")), 0, INDIRECT(INDIRECT("A5")&amp;"!"&amp;'Технический лист'!F324&amp;'Технический лист'!I82))+IF(ISBLANK(INDIRECT("A6")), 0, INDIRECT(INDIRECT("A6")&amp;"!"&amp;'Технический лист'!F324&amp;'Технический лист'!I82))+IF(ISBLANK(INDIRECT("A7")), 0, INDIRECT(INDIRECT("A7")&amp;"!"&amp;'Технический лист'!F324&amp;'Технический лист'!I82))+IF(ISBLANK(INDIRECT("A8")), 0, INDIRECT(INDIRECT("A8")&amp;"!"&amp;'Технический лист'!F324&amp;'Технический лист'!I82))+IF(ISBLANK(INDIRECT("A9")), 0, INDIRECT(INDIRECT("A9")&amp;"!"&amp;'Технический лист'!F324&amp;'Технический лист'!I82))+IF(ISBLANK(INDIRECT("A10")), 0, INDIRECT(INDIRECT("A10")&amp;"!"&amp;'Технический лист'!F324&amp;'Технический лист'!I82))+IF(ISBLANK(INDIRECT("A11")), 0, INDIRECT(INDIRECT("A11")&amp;"!"&amp;'Технический лист'!F324&amp;'Технический лист'!I82))+IF(ISBLANK(INDIRECT("A12")), 0, INDIRECT(INDIRECT("A12")&amp;"!"&amp;'Технический лист'!F324&amp;'Технический лист'!I82))</f>
        <v>0</v>
      </c>
      <c r="G91" s="51">
        <f>IF(ISBLANK(INDIRECT("A3")), 0, INDIRECT(INDIRECT("A3")&amp;"!"&amp;'Технический лист'!G324&amp;'Технический лист'!J82))+IF(ISBLANK(INDIRECT("A4")), 0, INDIRECT(INDIRECT("A4")&amp;"!"&amp;'Технический лист'!G324&amp;'Технический лист'!J82))+IF(ISBLANK(INDIRECT("A5")), 0, INDIRECT(INDIRECT("A5")&amp;"!"&amp;'Технический лист'!G324&amp;'Технический лист'!J82))+IF(ISBLANK(INDIRECT("A6")), 0, INDIRECT(INDIRECT("A6")&amp;"!"&amp;'Технический лист'!G324&amp;'Технический лист'!J82))+IF(ISBLANK(INDIRECT("A7")), 0, INDIRECT(INDIRECT("A7")&amp;"!"&amp;'Технический лист'!G324&amp;'Технический лист'!J82))+IF(ISBLANK(INDIRECT("A8")), 0, INDIRECT(INDIRECT("A8")&amp;"!"&amp;'Технический лист'!G324&amp;'Технический лист'!J82))+IF(ISBLANK(INDIRECT("A9")), 0, INDIRECT(INDIRECT("A9")&amp;"!"&amp;'Технический лист'!G324&amp;'Технический лист'!J82))+IF(ISBLANK(INDIRECT("A10")), 0, INDIRECT(INDIRECT("A10")&amp;"!"&amp;'Технический лист'!G324&amp;'Технический лист'!J82))+IF(ISBLANK(INDIRECT("A11")), 0, INDIRECT(INDIRECT("A11")&amp;"!"&amp;'Технический лист'!G324&amp;'Технический лист'!J82))+IF(ISBLANK(INDIRECT("A12")), 0, INDIRECT(INDIRECT("A12")&amp;"!"&amp;'Технический лист'!G324&amp;'Технический лист'!J82))</f>
        <v>0</v>
      </c>
      <c r="H91" s="51">
        <f>IF(ISBLANK(INDIRECT("A3")), 0, INDIRECT(INDIRECT("A3")&amp;"!"&amp;'Технический лист'!H324&amp;'Технический лист'!K82))+IF(ISBLANK(INDIRECT("A4")), 0, INDIRECT(INDIRECT("A4")&amp;"!"&amp;'Технический лист'!H324&amp;'Технический лист'!K82))+IF(ISBLANK(INDIRECT("A5")), 0, INDIRECT(INDIRECT("A5")&amp;"!"&amp;'Технический лист'!H324&amp;'Технический лист'!K82))+IF(ISBLANK(INDIRECT("A6")), 0, INDIRECT(INDIRECT("A6")&amp;"!"&amp;'Технический лист'!H324&amp;'Технический лист'!K82))+IF(ISBLANK(INDIRECT("A7")), 0, INDIRECT(INDIRECT("A7")&amp;"!"&amp;'Технический лист'!H324&amp;'Технический лист'!K82))+IF(ISBLANK(INDIRECT("A8")), 0, INDIRECT(INDIRECT("A8")&amp;"!"&amp;'Технический лист'!H324&amp;'Технический лист'!K82))+IF(ISBLANK(INDIRECT("A9")), 0, INDIRECT(INDIRECT("A9")&amp;"!"&amp;'Технический лист'!H324&amp;'Технический лист'!K82))+IF(ISBLANK(INDIRECT("A10")), 0, INDIRECT(INDIRECT("A10")&amp;"!"&amp;'Технический лист'!H324&amp;'Технический лист'!K82))+IF(ISBLANK(INDIRECT("A11")), 0, INDIRECT(INDIRECT("A11")&amp;"!"&amp;'Технический лист'!H324&amp;'Технический лист'!K82))+IF(ISBLANK(INDIRECT("A12")), 0, INDIRECT(INDIRECT("A12")&amp;"!"&amp;'Технический лист'!H324&amp;'Технический лист'!K82))</f>
        <v>0</v>
      </c>
      <c r="I91" s="51">
        <f>IF(ISBLANK(INDIRECT("A3")), 0, INDIRECT(INDIRECT("A3")&amp;"!"&amp;'Технический лист'!I324&amp;'Технический лист'!L82))+IF(ISBLANK(INDIRECT("A4")), 0, INDIRECT(INDIRECT("A4")&amp;"!"&amp;'Технический лист'!I324&amp;'Технический лист'!L82))+IF(ISBLANK(INDIRECT("A5")), 0, INDIRECT(INDIRECT("A5")&amp;"!"&amp;'Технический лист'!I324&amp;'Технический лист'!L82))+IF(ISBLANK(INDIRECT("A6")), 0, INDIRECT(INDIRECT("A6")&amp;"!"&amp;'Технический лист'!I324&amp;'Технический лист'!L82))+IF(ISBLANK(INDIRECT("A7")), 0, INDIRECT(INDIRECT("A7")&amp;"!"&amp;'Технический лист'!I324&amp;'Технический лист'!L82))+IF(ISBLANK(INDIRECT("A8")), 0, INDIRECT(INDIRECT("A8")&amp;"!"&amp;'Технический лист'!I324&amp;'Технический лист'!L82))+IF(ISBLANK(INDIRECT("A9")), 0, INDIRECT(INDIRECT("A9")&amp;"!"&amp;'Технический лист'!I324&amp;'Технический лист'!L82))+IF(ISBLANK(INDIRECT("A10")), 0, INDIRECT(INDIRECT("A10")&amp;"!"&amp;'Технический лист'!I324&amp;'Технический лист'!L82))+IF(ISBLANK(INDIRECT("A11")), 0, INDIRECT(INDIRECT("A11")&amp;"!"&amp;'Технический лист'!I324&amp;'Технический лист'!L82))+IF(ISBLANK(INDIRECT("A12")), 0, INDIRECT(INDIRECT("A12")&amp;"!"&amp;'Технический лист'!I324&amp;'Технический лист'!L82))</f>
        <v>0</v>
      </c>
      <c r="J91" s="51">
        <f>IF(ISBLANK(INDIRECT("A3")), 0, INDIRECT(INDIRECT("A3")&amp;"!"&amp;'Технический лист'!J324&amp;'Технический лист'!M82))+IF(ISBLANK(INDIRECT("A4")), 0, INDIRECT(INDIRECT("A4")&amp;"!"&amp;'Технический лист'!J324&amp;'Технический лист'!M82))+IF(ISBLANK(INDIRECT("A5")), 0, INDIRECT(INDIRECT("A5")&amp;"!"&amp;'Технический лист'!J324&amp;'Технический лист'!M82))+IF(ISBLANK(INDIRECT("A6")), 0, INDIRECT(INDIRECT("A6")&amp;"!"&amp;'Технический лист'!J324&amp;'Технический лист'!M82))+IF(ISBLANK(INDIRECT("A7")), 0, INDIRECT(INDIRECT("A7")&amp;"!"&amp;'Технический лист'!J324&amp;'Технический лист'!M82))+IF(ISBLANK(INDIRECT("A8")), 0, INDIRECT(INDIRECT("A8")&amp;"!"&amp;'Технический лист'!J324&amp;'Технический лист'!M82))+IF(ISBLANK(INDIRECT("A9")), 0, INDIRECT(INDIRECT("A9")&amp;"!"&amp;'Технический лист'!J324&amp;'Технический лист'!M82))+IF(ISBLANK(INDIRECT("A10")), 0, INDIRECT(INDIRECT("A10")&amp;"!"&amp;'Технический лист'!J324&amp;'Технический лист'!M82))+IF(ISBLANK(INDIRECT("A11")), 0, INDIRECT(INDIRECT("A11")&amp;"!"&amp;'Технический лист'!J324&amp;'Технический лист'!M82))+IF(ISBLANK(INDIRECT("A12")), 0, INDIRECT(INDIRECT("A12")&amp;"!"&amp;'Технический лист'!J324&amp;'Технический лист'!M82))</f>
        <v>0</v>
      </c>
      <c r="K91" s="51">
        <f>IF(ISBLANK(INDIRECT("A3")), 0, INDIRECT(INDIRECT("A3")&amp;"!"&amp;'Технический лист'!K324&amp;'Технический лист'!N82))+IF(ISBLANK(INDIRECT("A4")), 0, INDIRECT(INDIRECT("A4")&amp;"!"&amp;'Технический лист'!K324&amp;'Технический лист'!N82))+IF(ISBLANK(INDIRECT("A5")), 0, INDIRECT(INDIRECT("A5")&amp;"!"&amp;'Технический лист'!K324&amp;'Технический лист'!N82))+IF(ISBLANK(INDIRECT("A6")), 0, INDIRECT(INDIRECT("A6")&amp;"!"&amp;'Технический лист'!K324&amp;'Технический лист'!N82))+IF(ISBLANK(INDIRECT("A7")), 0, INDIRECT(INDIRECT("A7")&amp;"!"&amp;'Технический лист'!K324&amp;'Технический лист'!N82))+IF(ISBLANK(INDIRECT("A8")), 0, INDIRECT(INDIRECT("A8")&amp;"!"&amp;'Технический лист'!K324&amp;'Технический лист'!N82))+IF(ISBLANK(INDIRECT("A9")), 0, INDIRECT(INDIRECT("A9")&amp;"!"&amp;'Технический лист'!K324&amp;'Технический лист'!N82))+IF(ISBLANK(INDIRECT("A10")), 0, INDIRECT(INDIRECT("A10")&amp;"!"&amp;'Технический лист'!K324&amp;'Технический лист'!N82))+IF(ISBLANK(INDIRECT("A11")), 0, INDIRECT(INDIRECT("A11")&amp;"!"&amp;'Технический лист'!K324&amp;'Технический лист'!N82))+IF(ISBLANK(INDIRECT("A12")), 0, INDIRECT(INDIRECT("A12")&amp;"!"&amp;'Технический лист'!K324&amp;'Технический лист'!N82))</f>
        <v>0</v>
      </c>
      <c r="L91" s="51">
        <f>IF(ISBLANK(INDIRECT("A3")), 0, INDIRECT(INDIRECT("A3")&amp;"!"&amp;'Технический лист'!L324&amp;'Технический лист'!O82))+IF(ISBLANK(INDIRECT("A4")), 0, INDIRECT(INDIRECT("A4")&amp;"!"&amp;'Технический лист'!L324&amp;'Технический лист'!O82))+IF(ISBLANK(INDIRECT("A5")), 0, INDIRECT(INDIRECT("A5")&amp;"!"&amp;'Технический лист'!L324&amp;'Технический лист'!O82))+IF(ISBLANK(INDIRECT("A6")), 0, INDIRECT(INDIRECT("A6")&amp;"!"&amp;'Технический лист'!L324&amp;'Технический лист'!O82))+IF(ISBLANK(INDIRECT("A7")), 0, INDIRECT(INDIRECT("A7")&amp;"!"&amp;'Технический лист'!L324&amp;'Технический лист'!O82))+IF(ISBLANK(INDIRECT("A8")), 0, INDIRECT(INDIRECT("A8")&amp;"!"&amp;'Технический лист'!L324&amp;'Технический лист'!O82))+IF(ISBLANK(INDIRECT("A9")), 0, INDIRECT(INDIRECT("A9")&amp;"!"&amp;'Технический лист'!L324&amp;'Технический лист'!O82))+IF(ISBLANK(INDIRECT("A10")), 0, INDIRECT(INDIRECT("A10")&amp;"!"&amp;'Технический лист'!L324&amp;'Технический лист'!O82))+IF(ISBLANK(INDIRECT("A11")), 0, INDIRECT(INDIRECT("A11")&amp;"!"&amp;'Технический лист'!L324&amp;'Технический лист'!O82))+IF(ISBLANK(INDIRECT("A12")), 0, INDIRECT(INDIRECT("A12")&amp;"!"&amp;'Технический лист'!L324&amp;'Технический лист'!O82))</f>
        <v>0</v>
      </c>
      <c r="M91" s="53">
        <f>IF(ISBLANK(INDIRECT("A3")), 0, INDIRECT(INDIRECT("A3")&amp;"!"&amp;'Технический лист'!M324&amp;'Технический лист'!P82))+IF(ISBLANK(INDIRECT("A4")), 0, INDIRECT(INDIRECT("A4")&amp;"!"&amp;'Технический лист'!M324&amp;'Технический лист'!P82))+IF(ISBLANK(INDIRECT("A5")), 0, INDIRECT(INDIRECT("A5")&amp;"!"&amp;'Технический лист'!M324&amp;'Технический лист'!P82))+IF(ISBLANK(INDIRECT("A6")), 0, INDIRECT(INDIRECT("A6")&amp;"!"&amp;'Технический лист'!M324&amp;'Технический лист'!P82))+IF(ISBLANK(INDIRECT("A7")), 0, INDIRECT(INDIRECT("A7")&amp;"!"&amp;'Технический лист'!M324&amp;'Технический лист'!P82))+IF(ISBLANK(INDIRECT("A8")), 0, INDIRECT(INDIRECT("A8")&amp;"!"&amp;'Технический лист'!M324&amp;'Технический лист'!P82))+IF(ISBLANK(INDIRECT("A9")), 0, INDIRECT(INDIRECT("A9")&amp;"!"&amp;'Технический лист'!M324&amp;'Технический лист'!P82))+IF(ISBLANK(INDIRECT("A10")), 0, INDIRECT(INDIRECT("A10")&amp;"!"&amp;'Технический лист'!M324&amp;'Технический лист'!P82))+IF(ISBLANK(INDIRECT("A11")), 0, INDIRECT(INDIRECT("A11")&amp;"!"&amp;'Технический лист'!M324&amp;'Технический лист'!P82))+IF(ISBLANK(INDIRECT("A12")), 0, INDIRECT(INDIRECT("A12")&amp;"!"&amp;'Технический лист'!M324&amp;'Технический лист'!P82))</f>
        <v>0</v>
      </c>
    </row>
    <row r="92" hidden="1">
      <c r="A92" s="66"/>
      <c r="B92" s="51">
        <f>IF(ISBLANK(INDIRECT("A3")), 0, INDIRECT(INDIRECT("A3")&amp;"!"&amp;'Технический лист'!B325&amp;'Технический лист'!E83))+IF(ISBLANK(INDIRECT("A4")), 0, INDIRECT(INDIRECT("A4")&amp;"!"&amp;'Технический лист'!B325&amp;'Технический лист'!E83))+IF(ISBLANK(INDIRECT("A5")), 0, INDIRECT(INDIRECT("A5")&amp;"!"&amp;'Технический лист'!B325&amp;'Технический лист'!E83))+IF(ISBLANK(INDIRECT("A6")), 0, INDIRECT(INDIRECT("A6")&amp;"!"&amp;'Технический лист'!B325&amp;'Технический лист'!E83))+IF(ISBLANK(INDIRECT("A7")), 0, INDIRECT(INDIRECT("A7")&amp;"!"&amp;'Технический лист'!B325&amp;'Технический лист'!E83))+IF(ISBLANK(INDIRECT("A8")), 0, INDIRECT(INDIRECT("A8")&amp;"!"&amp;'Технический лист'!B325&amp;'Технический лист'!E83))+IF(ISBLANK(INDIRECT("A9")), 0, INDIRECT(INDIRECT("A9")&amp;"!"&amp;'Технический лист'!B325&amp;'Технический лист'!E83))+IF(ISBLANK(INDIRECT("A10")), 0, INDIRECT(INDIRECT("A10")&amp;"!"&amp;'Технический лист'!B325&amp;'Технический лист'!E83))+IF(ISBLANK(INDIRECT("A11")), 0, INDIRECT(INDIRECT("A11")&amp;"!"&amp;'Технический лист'!B325&amp;'Технический лист'!E83))+IF(ISBLANK(INDIRECT("A12")), 0, INDIRECT(INDIRECT("A12")&amp;"!"&amp;'Технический лист'!B325&amp;'Технический лист'!E83))</f>
        <v>0</v>
      </c>
      <c r="C92" s="51">
        <f>IF(ISBLANK(INDIRECT("A3")), 0, INDIRECT(INDIRECT("A3")&amp;"!"&amp;'Технический лист'!C325&amp;'Технический лист'!F83))+IF(ISBLANK(INDIRECT("A4")), 0, INDIRECT(INDIRECT("A4")&amp;"!"&amp;'Технический лист'!C325&amp;'Технический лист'!F83))+IF(ISBLANK(INDIRECT("A5")), 0, INDIRECT(INDIRECT("A5")&amp;"!"&amp;'Технический лист'!C325&amp;'Технический лист'!F83))+IF(ISBLANK(INDIRECT("A6")), 0, INDIRECT(INDIRECT("A6")&amp;"!"&amp;'Технический лист'!C325&amp;'Технический лист'!F83))+IF(ISBLANK(INDIRECT("A7")), 0, INDIRECT(INDIRECT("A7")&amp;"!"&amp;'Технический лист'!C325&amp;'Технический лист'!F83))+IF(ISBLANK(INDIRECT("A8")), 0, INDIRECT(INDIRECT("A8")&amp;"!"&amp;'Технический лист'!C325&amp;'Технический лист'!F83))+IF(ISBLANK(INDIRECT("A9")), 0, INDIRECT(INDIRECT("A9")&amp;"!"&amp;'Технический лист'!C325&amp;'Технический лист'!F83))+IF(ISBLANK(INDIRECT("A10")), 0, INDIRECT(INDIRECT("A10")&amp;"!"&amp;'Технический лист'!C325&amp;'Технический лист'!F83))+IF(ISBLANK(INDIRECT("A11")), 0, INDIRECT(INDIRECT("A11")&amp;"!"&amp;'Технический лист'!C325&amp;'Технический лист'!F83))+IF(ISBLANK(INDIRECT("A12")), 0, INDIRECT(INDIRECT("A12")&amp;"!"&amp;'Технический лист'!C325&amp;'Технический лист'!F83))</f>
        <v>0</v>
      </c>
      <c r="D92" s="51">
        <f>IF(ISBLANK(INDIRECT("A3")), 0, INDIRECT(INDIRECT("A3")&amp;"!"&amp;'Технический лист'!D325&amp;'Технический лист'!G83))+IF(ISBLANK(INDIRECT("A4")), 0, INDIRECT(INDIRECT("A4")&amp;"!"&amp;'Технический лист'!D325&amp;'Технический лист'!G83))+IF(ISBLANK(INDIRECT("A5")), 0, INDIRECT(INDIRECT("A5")&amp;"!"&amp;'Технический лист'!D325&amp;'Технический лист'!G83))+IF(ISBLANK(INDIRECT("A6")), 0, INDIRECT(INDIRECT("A6")&amp;"!"&amp;'Технический лист'!D325&amp;'Технический лист'!G83))+IF(ISBLANK(INDIRECT("A7")), 0, INDIRECT(INDIRECT("A7")&amp;"!"&amp;'Технический лист'!D325&amp;'Технический лист'!G83))+IF(ISBLANK(INDIRECT("A8")), 0, INDIRECT(INDIRECT("A8")&amp;"!"&amp;'Технический лист'!D325&amp;'Технический лист'!G83))+IF(ISBLANK(INDIRECT("A9")), 0, INDIRECT(INDIRECT("A9")&amp;"!"&amp;'Технический лист'!D325&amp;'Технический лист'!G83))+IF(ISBLANK(INDIRECT("A10")), 0, INDIRECT(INDIRECT("A10")&amp;"!"&amp;'Технический лист'!D325&amp;'Технический лист'!G83))+IF(ISBLANK(INDIRECT("A11")), 0, INDIRECT(INDIRECT("A11")&amp;"!"&amp;'Технический лист'!D325&amp;'Технический лист'!G83))+IF(ISBLANK(INDIRECT("A12")), 0, INDIRECT(INDIRECT("A12")&amp;"!"&amp;'Технический лист'!D325&amp;'Технический лист'!G83))</f>
        <v>0</v>
      </c>
      <c r="E92" s="51">
        <f>IF(ISBLANK(INDIRECT("A3")), 0, INDIRECT(INDIRECT("A3")&amp;"!"&amp;'Технический лист'!E325&amp;'Технический лист'!H83))+IF(ISBLANK(INDIRECT("A4")), 0, INDIRECT(INDIRECT("A4")&amp;"!"&amp;'Технический лист'!E325&amp;'Технический лист'!H83))+IF(ISBLANK(INDIRECT("A5")), 0, INDIRECT(INDIRECT("A5")&amp;"!"&amp;'Технический лист'!E325&amp;'Технический лист'!H83))+IF(ISBLANK(INDIRECT("A6")), 0, INDIRECT(INDIRECT("A6")&amp;"!"&amp;'Технический лист'!E325&amp;'Технический лист'!H83))+IF(ISBLANK(INDIRECT("A7")), 0, INDIRECT(INDIRECT("A7")&amp;"!"&amp;'Технический лист'!E325&amp;'Технический лист'!H83))+IF(ISBLANK(INDIRECT("A8")), 0, INDIRECT(INDIRECT("A8")&amp;"!"&amp;'Технический лист'!E325&amp;'Технический лист'!H83))+IF(ISBLANK(INDIRECT("A9")), 0, INDIRECT(INDIRECT("A9")&amp;"!"&amp;'Технический лист'!E325&amp;'Технический лист'!H83))+IF(ISBLANK(INDIRECT("A10")), 0, INDIRECT(INDIRECT("A10")&amp;"!"&amp;'Технический лист'!E325&amp;'Технический лист'!H83))+IF(ISBLANK(INDIRECT("A11")), 0, INDIRECT(INDIRECT("A11")&amp;"!"&amp;'Технический лист'!E325&amp;'Технический лист'!H83))+IF(ISBLANK(INDIRECT("A12")), 0, INDIRECT(INDIRECT("A12")&amp;"!"&amp;'Технический лист'!E325&amp;'Технический лист'!H83))</f>
        <v>0</v>
      </c>
      <c r="F92" s="51">
        <f>IF(ISBLANK(INDIRECT("A3")), 0, INDIRECT(INDIRECT("A3")&amp;"!"&amp;'Технический лист'!F325&amp;'Технический лист'!I83))+IF(ISBLANK(INDIRECT("A4")), 0, INDIRECT(INDIRECT("A4")&amp;"!"&amp;'Технический лист'!F325&amp;'Технический лист'!I83))+IF(ISBLANK(INDIRECT("A5")), 0, INDIRECT(INDIRECT("A5")&amp;"!"&amp;'Технический лист'!F325&amp;'Технический лист'!I83))+IF(ISBLANK(INDIRECT("A6")), 0, INDIRECT(INDIRECT("A6")&amp;"!"&amp;'Технический лист'!F325&amp;'Технический лист'!I83))+IF(ISBLANK(INDIRECT("A7")), 0, INDIRECT(INDIRECT("A7")&amp;"!"&amp;'Технический лист'!F325&amp;'Технический лист'!I83))+IF(ISBLANK(INDIRECT("A8")), 0, INDIRECT(INDIRECT("A8")&amp;"!"&amp;'Технический лист'!F325&amp;'Технический лист'!I83))+IF(ISBLANK(INDIRECT("A9")), 0, INDIRECT(INDIRECT("A9")&amp;"!"&amp;'Технический лист'!F325&amp;'Технический лист'!I83))+IF(ISBLANK(INDIRECT("A10")), 0, INDIRECT(INDIRECT("A10")&amp;"!"&amp;'Технический лист'!F325&amp;'Технический лист'!I83))+IF(ISBLANK(INDIRECT("A11")), 0, INDIRECT(INDIRECT("A11")&amp;"!"&amp;'Технический лист'!F325&amp;'Технический лист'!I83))+IF(ISBLANK(INDIRECT("A12")), 0, INDIRECT(INDIRECT("A12")&amp;"!"&amp;'Технический лист'!F325&amp;'Технический лист'!I83))</f>
        <v>0</v>
      </c>
      <c r="G92" s="51">
        <f>IF(ISBLANK(INDIRECT("A3")), 0, INDIRECT(INDIRECT("A3")&amp;"!"&amp;'Технический лист'!G325&amp;'Технический лист'!J83))+IF(ISBLANK(INDIRECT("A4")), 0, INDIRECT(INDIRECT("A4")&amp;"!"&amp;'Технический лист'!G325&amp;'Технический лист'!J83))+IF(ISBLANK(INDIRECT("A5")), 0, INDIRECT(INDIRECT("A5")&amp;"!"&amp;'Технический лист'!G325&amp;'Технический лист'!J83))+IF(ISBLANK(INDIRECT("A6")), 0, INDIRECT(INDIRECT("A6")&amp;"!"&amp;'Технический лист'!G325&amp;'Технический лист'!J83))+IF(ISBLANK(INDIRECT("A7")), 0, INDIRECT(INDIRECT("A7")&amp;"!"&amp;'Технический лист'!G325&amp;'Технический лист'!J83))+IF(ISBLANK(INDIRECT("A8")), 0, INDIRECT(INDIRECT("A8")&amp;"!"&amp;'Технический лист'!G325&amp;'Технический лист'!J83))+IF(ISBLANK(INDIRECT("A9")), 0, INDIRECT(INDIRECT("A9")&amp;"!"&amp;'Технический лист'!G325&amp;'Технический лист'!J83))+IF(ISBLANK(INDIRECT("A10")), 0, INDIRECT(INDIRECT("A10")&amp;"!"&amp;'Технический лист'!G325&amp;'Технический лист'!J83))+IF(ISBLANK(INDIRECT("A11")), 0, INDIRECT(INDIRECT("A11")&amp;"!"&amp;'Технический лист'!G325&amp;'Технический лист'!J83))+IF(ISBLANK(INDIRECT("A12")), 0, INDIRECT(INDIRECT("A12")&amp;"!"&amp;'Технический лист'!G325&amp;'Технический лист'!J83))</f>
        <v>0</v>
      </c>
      <c r="H92" s="51">
        <f>IF(ISBLANK(INDIRECT("A3")), 0, INDIRECT(INDIRECT("A3")&amp;"!"&amp;'Технический лист'!H325&amp;'Технический лист'!K83))+IF(ISBLANK(INDIRECT("A4")), 0, INDIRECT(INDIRECT("A4")&amp;"!"&amp;'Технический лист'!H325&amp;'Технический лист'!K83))+IF(ISBLANK(INDIRECT("A5")), 0, INDIRECT(INDIRECT("A5")&amp;"!"&amp;'Технический лист'!H325&amp;'Технический лист'!K83))+IF(ISBLANK(INDIRECT("A6")), 0, INDIRECT(INDIRECT("A6")&amp;"!"&amp;'Технический лист'!H325&amp;'Технический лист'!K83))+IF(ISBLANK(INDIRECT("A7")), 0, INDIRECT(INDIRECT("A7")&amp;"!"&amp;'Технический лист'!H325&amp;'Технический лист'!K83))+IF(ISBLANK(INDIRECT("A8")), 0, INDIRECT(INDIRECT("A8")&amp;"!"&amp;'Технический лист'!H325&amp;'Технический лист'!K83))+IF(ISBLANK(INDIRECT("A9")), 0, INDIRECT(INDIRECT("A9")&amp;"!"&amp;'Технический лист'!H325&amp;'Технический лист'!K83))+IF(ISBLANK(INDIRECT("A10")), 0, INDIRECT(INDIRECT("A10")&amp;"!"&amp;'Технический лист'!H325&amp;'Технический лист'!K83))+IF(ISBLANK(INDIRECT("A11")), 0, INDIRECT(INDIRECT("A11")&amp;"!"&amp;'Технический лист'!H325&amp;'Технический лист'!K83))+IF(ISBLANK(INDIRECT("A12")), 0, INDIRECT(INDIRECT("A12")&amp;"!"&amp;'Технический лист'!H325&amp;'Технический лист'!K83))</f>
        <v>0</v>
      </c>
      <c r="I92" s="51">
        <f>IF(ISBLANK(INDIRECT("A3")), 0, INDIRECT(INDIRECT("A3")&amp;"!"&amp;'Технический лист'!I325&amp;'Технический лист'!L83))+IF(ISBLANK(INDIRECT("A4")), 0, INDIRECT(INDIRECT("A4")&amp;"!"&amp;'Технический лист'!I325&amp;'Технический лист'!L83))+IF(ISBLANK(INDIRECT("A5")), 0, INDIRECT(INDIRECT("A5")&amp;"!"&amp;'Технический лист'!I325&amp;'Технический лист'!L83))+IF(ISBLANK(INDIRECT("A6")), 0, INDIRECT(INDIRECT("A6")&amp;"!"&amp;'Технический лист'!I325&amp;'Технический лист'!L83))+IF(ISBLANK(INDIRECT("A7")), 0, INDIRECT(INDIRECT("A7")&amp;"!"&amp;'Технический лист'!I325&amp;'Технический лист'!L83))+IF(ISBLANK(INDIRECT("A8")), 0, INDIRECT(INDIRECT("A8")&amp;"!"&amp;'Технический лист'!I325&amp;'Технический лист'!L83))+IF(ISBLANK(INDIRECT("A9")), 0, INDIRECT(INDIRECT("A9")&amp;"!"&amp;'Технический лист'!I325&amp;'Технический лист'!L83))+IF(ISBLANK(INDIRECT("A10")), 0, INDIRECT(INDIRECT("A10")&amp;"!"&amp;'Технический лист'!I325&amp;'Технический лист'!L83))+IF(ISBLANK(INDIRECT("A11")), 0, INDIRECT(INDIRECT("A11")&amp;"!"&amp;'Технический лист'!I325&amp;'Технический лист'!L83))+IF(ISBLANK(INDIRECT("A12")), 0, INDIRECT(INDIRECT("A12")&amp;"!"&amp;'Технический лист'!I325&amp;'Технический лист'!L83))</f>
        <v>0</v>
      </c>
      <c r="J92" s="51">
        <f>IF(ISBLANK(INDIRECT("A3")), 0, INDIRECT(INDIRECT("A3")&amp;"!"&amp;'Технический лист'!J325&amp;'Технический лист'!M83))+IF(ISBLANK(INDIRECT("A4")), 0, INDIRECT(INDIRECT("A4")&amp;"!"&amp;'Технический лист'!J325&amp;'Технический лист'!M83))+IF(ISBLANK(INDIRECT("A5")), 0, INDIRECT(INDIRECT("A5")&amp;"!"&amp;'Технический лист'!J325&amp;'Технический лист'!M83))+IF(ISBLANK(INDIRECT("A6")), 0, INDIRECT(INDIRECT("A6")&amp;"!"&amp;'Технический лист'!J325&amp;'Технический лист'!M83))+IF(ISBLANK(INDIRECT("A7")), 0, INDIRECT(INDIRECT("A7")&amp;"!"&amp;'Технический лист'!J325&amp;'Технический лист'!M83))+IF(ISBLANK(INDIRECT("A8")), 0, INDIRECT(INDIRECT("A8")&amp;"!"&amp;'Технический лист'!J325&amp;'Технический лист'!M83))+IF(ISBLANK(INDIRECT("A9")), 0, INDIRECT(INDIRECT("A9")&amp;"!"&amp;'Технический лист'!J325&amp;'Технический лист'!M83))+IF(ISBLANK(INDIRECT("A10")), 0, INDIRECT(INDIRECT("A10")&amp;"!"&amp;'Технический лист'!J325&amp;'Технический лист'!M83))+IF(ISBLANK(INDIRECT("A11")), 0, INDIRECT(INDIRECT("A11")&amp;"!"&amp;'Технический лист'!J325&amp;'Технический лист'!M83))+IF(ISBLANK(INDIRECT("A12")), 0, INDIRECT(INDIRECT("A12")&amp;"!"&amp;'Технический лист'!J325&amp;'Технический лист'!M83))</f>
        <v>0</v>
      </c>
      <c r="K92" s="51">
        <f>IF(ISBLANK(INDIRECT("A3")), 0, INDIRECT(INDIRECT("A3")&amp;"!"&amp;'Технический лист'!K325&amp;'Технический лист'!N83))+IF(ISBLANK(INDIRECT("A4")), 0, INDIRECT(INDIRECT("A4")&amp;"!"&amp;'Технический лист'!K325&amp;'Технический лист'!N83))+IF(ISBLANK(INDIRECT("A5")), 0, INDIRECT(INDIRECT("A5")&amp;"!"&amp;'Технический лист'!K325&amp;'Технический лист'!N83))+IF(ISBLANK(INDIRECT("A6")), 0, INDIRECT(INDIRECT("A6")&amp;"!"&amp;'Технический лист'!K325&amp;'Технический лист'!N83))+IF(ISBLANK(INDIRECT("A7")), 0, INDIRECT(INDIRECT("A7")&amp;"!"&amp;'Технический лист'!K325&amp;'Технический лист'!N83))+IF(ISBLANK(INDIRECT("A8")), 0, INDIRECT(INDIRECT("A8")&amp;"!"&amp;'Технический лист'!K325&amp;'Технический лист'!N83))+IF(ISBLANK(INDIRECT("A9")), 0, INDIRECT(INDIRECT("A9")&amp;"!"&amp;'Технический лист'!K325&amp;'Технический лист'!N83))+IF(ISBLANK(INDIRECT("A10")), 0, INDIRECT(INDIRECT("A10")&amp;"!"&amp;'Технический лист'!K325&amp;'Технический лист'!N83))+IF(ISBLANK(INDIRECT("A11")), 0, INDIRECT(INDIRECT("A11")&amp;"!"&amp;'Технический лист'!K325&amp;'Технический лист'!N83))+IF(ISBLANK(INDIRECT("A12")), 0, INDIRECT(INDIRECT("A12")&amp;"!"&amp;'Технический лист'!K325&amp;'Технический лист'!N83))</f>
        <v>0</v>
      </c>
      <c r="L92" s="51">
        <f>IF(ISBLANK(INDIRECT("A3")), 0, INDIRECT(INDIRECT("A3")&amp;"!"&amp;'Технический лист'!L325&amp;'Технический лист'!O83))+IF(ISBLANK(INDIRECT("A4")), 0, INDIRECT(INDIRECT("A4")&amp;"!"&amp;'Технический лист'!L325&amp;'Технический лист'!O83))+IF(ISBLANK(INDIRECT("A5")), 0, INDIRECT(INDIRECT("A5")&amp;"!"&amp;'Технический лист'!L325&amp;'Технический лист'!O83))+IF(ISBLANK(INDIRECT("A6")), 0, INDIRECT(INDIRECT("A6")&amp;"!"&amp;'Технический лист'!L325&amp;'Технический лист'!O83))+IF(ISBLANK(INDIRECT("A7")), 0, INDIRECT(INDIRECT("A7")&amp;"!"&amp;'Технический лист'!L325&amp;'Технический лист'!O83))+IF(ISBLANK(INDIRECT("A8")), 0, INDIRECT(INDIRECT("A8")&amp;"!"&amp;'Технический лист'!L325&amp;'Технический лист'!O83))+IF(ISBLANK(INDIRECT("A9")), 0, INDIRECT(INDIRECT("A9")&amp;"!"&amp;'Технический лист'!L325&amp;'Технический лист'!O83))+IF(ISBLANK(INDIRECT("A10")), 0, INDIRECT(INDIRECT("A10")&amp;"!"&amp;'Технический лист'!L325&amp;'Технический лист'!O83))+IF(ISBLANK(INDIRECT("A11")), 0, INDIRECT(INDIRECT("A11")&amp;"!"&amp;'Технический лист'!L325&amp;'Технический лист'!O83))+IF(ISBLANK(INDIRECT("A12")), 0, INDIRECT(INDIRECT("A12")&amp;"!"&amp;'Технический лист'!L325&amp;'Технический лист'!O83))</f>
        <v>0</v>
      </c>
      <c r="M92" s="53">
        <f>IF(ISBLANK(INDIRECT("A3")), 0, INDIRECT(INDIRECT("A3")&amp;"!"&amp;'Технический лист'!M325&amp;'Технический лист'!P83))+IF(ISBLANK(INDIRECT("A4")), 0, INDIRECT(INDIRECT("A4")&amp;"!"&amp;'Технический лист'!M325&amp;'Технический лист'!P83))+IF(ISBLANK(INDIRECT("A5")), 0, INDIRECT(INDIRECT("A5")&amp;"!"&amp;'Технический лист'!M325&amp;'Технический лист'!P83))+IF(ISBLANK(INDIRECT("A6")), 0, INDIRECT(INDIRECT("A6")&amp;"!"&amp;'Технический лист'!M325&amp;'Технический лист'!P83))+IF(ISBLANK(INDIRECT("A7")), 0, INDIRECT(INDIRECT("A7")&amp;"!"&amp;'Технический лист'!M325&amp;'Технический лист'!P83))+IF(ISBLANK(INDIRECT("A8")), 0, INDIRECT(INDIRECT("A8")&amp;"!"&amp;'Технический лист'!M325&amp;'Технический лист'!P83))+IF(ISBLANK(INDIRECT("A9")), 0, INDIRECT(INDIRECT("A9")&amp;"!"&amp;'Технический лист'!M325&amp;'Технический лист'!P83))+IF(ISBLANK(INDIRECT("A10")), 0, INDIRECT(INDIRECT("A10")&amp;"!"&amp;'Технический лист'!M325&amp;'Технический лист'!P83))+IF(ISBLANK(INDIRECT("A11")), 0, INDIRECT(INDIRECT("A11")&amp;"!"&amp;'Технический лист'!M325&amp;'Технический лист'!P83))+IF(ISBLANK(INDIRECT("A12")), 0, INDIRECT(INDIRECT("A12")&amp;"!"&amp;'Технический лист'!M325&amp;'Технический лист'!P83))</f>
        <v>0</v>
      </c>
    </row>
    <row r="93" hidden="1">
      <c r="A93" s="66"/>
      <c r="B93" s="51">
        <f>IF(ISBLANK(INDIRECT("A3")), 0, INDIRECT(INDIRECT("A3")&amp;"!"&amp;'Технический лист'!B326&amp;'Технический лист'!E84))+IF(ISBLANK(INDIRECT("A4")), 0, INDIRECT(INDIRECT("A4")&amp;"!"&amp;'Технический лист'!B326&amp;'Технический лист'!E84))+IF(ISBLANK(INDIRECT("A5")), 0, INDIRECT(INDIRECT("A5")&amp;"!"&amp;'Технический лист'!B326&amp;'Технический лист'!E84))+IF(ISBLANK(INDIRECT("A6")), 0, INDIRECT(INDIRECT("A6")&amp;"!"&amp;'Технический лист'!B326&amp;'Технический лист'!E84))+IF(ISBLANK(INDIRECT("A7")), 0, INDIRECT(INDIRECT("A7")&amp;"!"&amp;'Технический лист'!B326&amp;'Технический лист'!E84))+IF(ISBLANK(INDIRECT("A8")), 0, INDIRECT(INDIRECT("A8")&amp;"!"&amp;'Технический лист'!B326&amp;'Технический лист'!E84))+IF(ISBLANK(INDIRECT("A9")), 0, INDIRECT(INDIRECT("A9")&amp;"!"&amp;'Технический лист'!B326&amp;'Технический лист'!E84))+IF(ISBLANK(INDIRECT("A10")), 0, INDIRECT(INDIRECT("A10")&amp;"!"&amp;'Технический лист'!B326&amp;'Технический лист'!E84))+IF(ISBLANK(INDIRECT("A11")), 0, INDIRECT(INDIRECT("A11")&amp;"!"&amp;'Технический лист'!B326&amp;'Технический лист'!E84))+IF(ISBLANK(INDIRECT("A12")), 0, INDIRECT(INDIRECT("A12")&amp;"!"&amp;'Технический лист'!B326&amp;'Технический лист'!E84))</f>
        <v>0</v>
      </c>
      <c r="C93" s="51">
        <f>IF(ISBLANK(INDIRECT("A3")), 0, INDIRECT(INDIRECT("A3")&amp;"!"&amp;'Технический лист'!C326&amp;'Технический лист'!F84))+IF(ISBLANK(INDIRECT("A4")), 0, INDIRECT(INDIRECT("A4")&amp;"!"&amp;'Технический лист'!C326&amp;'Технический лист'!F84))+IF(ISBLANK(INDIRECT("A5")), 0, INDIRECT(INDIRECT("A5")&amp;"!"&amp;'Технический лист'!C326&amp;'Технический лист'!F84))+IF(ISBLANK(INDIRECT("A6")), 0, INDIRECT(INDIRECT("A6")&amp;"!"&amp;'Технический лист'!C326&amp;'Технический лист'!F84))+IF(ISBLANK(INDIRECT("A7")), 0, INDIRECT(INDIRECT("A7")&amp;"!"&amp;'Технический лист'!C326&amp;'Технический лист'!F84))+IF(ISBLANK(INDIRECT("A8")), 0, INDIRECT(INDIRECT("A8")&amp;"!"&amp;'Технический лист'!C326&amp;'Технический лист'!F84))+IF(ISBLANK(INDIRECT("A9")), 0, INDIRECT(INDIRECT("A9")&amp;"!"&amp;'Технический лист'!C326&amp;'Технический лист'!F84))+IF(ISBLANK(INDIRECT("A10")), 0, INDIRECT(INDIRECT("A10")&amp;"!"&amp;'Технический лист'!C326&amp;'Технический лист'!F84))+IF(ISBLANK(INDIRECT("A11")), 0, INDIRECT(INDIRECT("A11")&amp;"!"&amp;'Технический лист'!C326&amp;'Технический лист'!F84))+IF(ISBLANK(INDIRECT("A12")), 0, INDIRECT(INDIRECT("A12")&amp;"!"&amp;'Технический лист'!C326&amp;'Технический лист'!F84))</f>
        <v>0</v>
      </c>
      <c r="D93" s="51">
        <f>IF(ISBLANK(INDIRECT("A3")), 0, INDIRECT(INDIRECT("A3")&amp;"!"&amp;'Технический лист'!D326&amp;'Технический лист'!G84))+IF(ISBLANK(INDIRECT("A4")), 0, INDIRECT(INDIRECT("A4")&amp;"!"&amp;'Технический лист'!D326&amp;'Технический лист'!G84))+IF(ISBLANK(INDIRECT("A5")), 0, INDIRECT(INDIRECT("A5")&amp;"!"&amp;'Технический лист'!D326&amp;'Технический лист'!G84))+IF(ISBLANK(INDIRECT("A6")), 0, INDIRECT(INDIRECT("A6")&amp;"!"&amp;'Технический лист'!D326&amp;'Технический лист'!G84))+IF(ISBLANK(INDIRECT("A7")), 0, INDIRECT(INDIRECT("A7")&amp;"!"&amp;'Технический лист'!D326&amp;'Технический лист'!G84))+IF(ISBLANK(INDIRECT("A8")), 0, INDIRECT(INDIRECT("A8")&amp;"!"&amp;'Технический лист'!D326&amp;'Технический лист'!G84))+IF(ISBLANK(INDIRECT("A9")), 0, INDIRECT(INDIRECT("A9")&amp;"!"&amp;'Технический лист'!D326&amp;'Технический лист'!G84))+IF(ISBLANK(INDIRECT("A10")), 0, INDIRECT(INDIRECT("A10")&amp;"!"&amp;'Технический лист'!D326&amp;'Технический лист'!G84))+IF(ISBLANK(INDIRECT("A11")), 0, INDIRECT(INDIRECT("A11")&amp;"!"&amp;'Технический лист'!D326&amp;'Технический лист'!G84))+IF(ISBLANK(INDIRECT("A12")), 0, INDIRECT(INDIRECT("A12")&amp;"!"&amp;'Технический лист'!D326&amp;'Технический лист'!G84))</f>
        <v>0</v>
      </c>
      <c r="E93" s="51">
        <f>IF(ISBLANK(INDIRECT("A3")), 0, INDIRECT(INDIRECT("A3")&amp;"!"&amp;'Технический лист'!E326&amp;'Технический лист'!H84))+IF(ISBLANK(INDIRECT("A4")), 0, INDIRECT(INDIRECT("A4")&amp;"!"&amp;'Технический лист'!E326&amp;'Технический лист'!H84))+IF(ISBLANK(INDIRECT("A5")), 0, INDIRECT(INDIRECT("A5")&amp;"!"&amp;'Технический лист'!E326&amp;'Технический лист'!H84))+IF(ISBLANK(INDIRECT("A6")), 0, INDIRECT(INDIRECT("A6")&amp;"!"&amp;'Технический лист'!E326&amp;'Технический лист'!H84))+IF(ISBLANK(INDIRECT("A7")), 0, INDIRECT(INDIRECT("A7")&amp;"!"&amp;'Технический лист'!E326&amp;'Технический лист'!H84))+IF(ISBLANK(INDIRECT("A8")), 0, INDIRECT(INDIRECT("A8")&amp;"!"&amp;'Технический лист'!E326&amp;'Технический лист'!H84))+IF(ISBLANK(INDIRECT("A9")), 0, INDIRECT(INDIRECT("A9")&amp;"!"&amp;'Технический лист'!E326&amp;'Технический лист'!H84))+IF(ISBLANK(INDIRECT("A10")), 0, INDIRECT(INDIRECT("A10")&amp;"!"&amp;'Технический лист'!E326&amp;'Технический лист'!H84))+IF(ISBLANK(INDIRECT("A11")), 0, INDIRECT(INDIRECT("A11")&amp;"!"&amp;'Технический лист'!E326&amp;'Технический лист'!H84))+IF(ISBLANK(INDIRECT("A12")), 0, INDIRECT(INDIRECT("A12")&amp;"!"&amp;'Технический лист'!E326&amp;'Технический лист'!H84))</f>
        <v>0</v>
      </c>
      <c r="F93" s="51">
        <f>IF(ISBLANK(INDIRECT("A3")), 0, INDIRECT(INDIRECT("A3")&amp;"!"&amp;'Технический лист'!F326&amp;'Технический лист'!I84))+IF(ISBLANK(INDIRECT("A4")), 0, INDIRECT(INDIRECT("A4")&amp;"!"&amp;'Технический лист'!F326&amp;'Технический лист'!I84))+IF(ISBLANK(INDIRECT("A5")), 0, INDIRECT(INDIRECT("A5")&amp;"!"&amp;'Технический лист'!F326&amp;'Технический лист'!I84))+IF(ISBLANK(INDIRECT("A6")), 0, INDIRECT(INDIRECT("A6")&amp;"!"&amp;'Технический лист'!F326&amp;'Технический лист'!I84))+IF(ISBLANK(INDIRECT("A7")), 0, INDIRECT(INDIRECT("A7")&amp;"!"&amp;'Технический лист'!F326&amp;'Технический лист'!I84))+IF(ISBLANK(INDIRECT("A8")), 0, INDIRECT(INDIRECT("A8")&amp;"!"&amp;'Технический лист'!F326&amp;'Технический лист'!I84))+IF(ISBLANK(INDIRECT("A9")), 0, INDIRECT(INDIRECT("A9")&amp;"!"&amp;'Технический лист'!F326&amp;'Технический лист'!I84))+IF(ISBLANK(INDIRECT("A10")), 0, INDIRECT(INDIRECT("A10")&amp;"!"&amp;'Технический лист'!F326&amp;'Технический лист'!I84))+IF(ISBLANK(INDIRECT("A11")), 0, INDIRECT(INDIRECT("A11")&amp;"!"&amp;'Технический лист'!F326&amp;'Технический лист'!I84))+IF(ISBLANK(INDIRECT("A12")), 0, INDIRECT(INDIRECT("A12")&amp;"!"&amp;'Технический лист'!F326&amp;'Технический лист'!I84))</f>
        <v>0</v>
      </c>
      <c r="G93" s="51">
        <f>IF(ISBLANK(INDIRECT("A3")), 0, INDIRECT(INDIRECT("A3")&amp;"!"&amp;'Технический лист'!G326&amp;'Технический лист'!J84))+IF(ISBLANK(INDIRECT("A4")), 0, INDIRECT(INDIRECT("A4")&amp;"!"&amp;'Технический лист'!G326&amp;'Технический лист'!J84))+IF(ISBLANK(INDIRECT("A5")), 0, INDIRECT(INDIRECT("A5")&amp;"!"&amp;'Технический лист'!G326&amp;'Технический лист'!J84))+IF(ISBLANK(INDIRECT("A6")), 0, INDIRECT(INDIRECT("A6")&amp;"!"&amp;'Технический лист'!G326&amp;'Технический лист'!J84))+IF(ISBLANK(INDIRECT("A7")), 0, INDIRECT(INDIRECT("A7")&amp;"!"&amp;'Технический лист'!G326&amp;'Технический лист'!J84))+IF(ISBLANK(INDIRECT("A8")), 0, INDIRECT(INDIRECT("A8")&amp;"!"&amp;'Технический лист'!G326&amp;'Технический лист'!J84))+IF(ISBLANK(INDIRECT("A9")), 0, INDIRECT(INDIRECT("A9")&amp;"!"&amp;'Технический лист'!G326&amp;'Технический лист'!J84))+IF(ISBLANK(INDIRECT("A10")), 0, INDIRECT(INDIRECT("A10")&amp;"!"&amp;'Технический лист'!G326&amp;'Технический лист'!J84))+IF(ISBLANK(INDIRECT("A11")), 0, INDIRECT(INDIRECT("A11")&amp;"!"&amp;'Технический лист'!G326&amp;'Технический лист'!J84))+IF(ISBLANK(INDIRECT("A12")), 0, INDIRECT(INDIRECT("A12")&amp;"!"&amp;'Технический лист'!G326&amp;'Технический лист'!J84))</f>
        <v>0</v>
      </c>
      <c r="H93" s="51">
        <f>IF(ISBLANK(INDIRECT("A3")), 0, INDIRECT(INDIRECT("A3")&amp;"!"&amp;'Технический лист'!H326&amp;'Технический лист'!K84))+IF(ISBLANK(INDIRECT("A4")), 0, INDIRECT(INDIRECT("A4")&amp;"!"&amp;'Технический лист'!H326&amp;'Технический лист'!K84))+IF(ISBLANK(INDIRECT("A5")), 0, INDIRECT(INDIRECT("A5")&amp;"!"&amp;'Технический лист'!H326&amp;'Технический лист'!K84))+IF(ISBLANK(INDIRECT("A6")), 0, INDIRECT(INDIRECT("A6")&amp;"!"&amp;'Технический лист'!H326&amp;'Технический лист'!K84))+IF(ISBLANK(INDIRECT("A7")), 0, INDIRECT(INDIRECT("A7")&amp;"!"&amp;'Технический лист'!H326&amp;'Технический лист'!K84))+IF(ISBLANK(INDIRECT("A8")), 0, INDIRECT(INDIRECT("A8")&amp;"!"&amp;'Технический лист'!H326&amp;'Технический лист'!K84))+IF(ISBLANK(INDIRECT("A9")), 0, INDIRECT(INDIRECT("A9")&amp;"!"&amp;'Технический лист'!H326&amp;'Технический лист'!K84))+IF(ISBLANK(INDIRECT("A10")), 0, INDIRECT(INDIRECT("A10")&amp;"!"&amp;'Технический лист'!H326&amp;'Технический лист'!K84))+IF(ISBLANK(INDIRECT("A11")), 0, INDIRECT(INDIRECT("A11")&amp;"!"&amp;'Технический лист'!H326&amp;'Технический лист'!K84))+IF(ISBLANK(INDIRECT("A12")), 0, INDIRECT(INDIRECT("A12")&amp;"!"&amp;'Технический лист'!H326&amp;'Технический лист'!K84))</f>
        <v>0</v>
      </c>
      <c r="I93" s="51">
        <f>IF(ISBLANK(INDIRECT("A3")), 0, INDIRECT(INDIRECT("A3")&amp;"!"&amp;'Технический лист'!I326&amp;'Технический лист'!L84))+IF(ISBLANK(INDIRECT("A4")), 0, INDIRECT(INDIRECT("A4")&amp;"!"&amp;'Технический лист'!I326&amp;'Технический лист'!L84))+IF(ISBLANK(INDIRECT("A5")), 0, INDIRECT(INDIRECT("A5")&amp;"!"&amp;'Технический лист'!I326&amp;'Технический лист'!L84))+IF(ISBLANK(INDIRECT("A6")), 0, INDIRECT(INDIRECT("A6")&amp;"!"&amp;'Технический лист'!I326&amp;'Технический лист'!L84))+IF(ISBLANK(INDIRECT("A7")), 0, INDIRECT(INDIRECT("A7")&amp;"!"&amp;'Технический лист'!I326&amp;'Технический лист'!L84))+IF(ISBLANK(INDIRECT("A8")), 0, INDIRECT(INDIRECT("A8")&amp;"!"&amp;'Технический лист'!I326&amp;'Технический лист'!L84))+IF(ISBLANK(INDIRECT("A9")), 0, INDIRECT(INDIRECT("A9")&amp;"!"&amp;'Технический лист'!I326&amp;'Технический лист'!L84))+IF(ISBLANK(INDIRECT("A10")), 0, INDIRECT(INDIRECT("A10")&amp;"!"&amp;'Технический лист'!I326&amp;'Технический лист'!L84))+IF(ISBLANK(INDIRECT("A11")), 0, INDIRECT(INDIRECT("A11")&amp;"!"&amp;'Технический лист'!I326&amp;'Технический лист'!L84))+IF(ISBLANK(INDIRECT("A12")), 0, INDIRECT(INDIRECT("A12")&amp;"!"&amp;'Технический лист'!I326&amp;'Технический лист'!L84))</f>
        <v>0</v>
      </c>
      <c r="J93" s="51">
        <f>IF(ISBLANK(INDIRECT("A3")), 0, INDIRECT(INDIRECT("A3")&amp;"!"&amp;'Технический лист'!J326&amp;'Технический лист'!M84))+IF(ISBLANK(INDIRECT("A4")), 0, INDIRECT(INDIRECT("A4")&amp;"!"&amp;'Технический лист'!J326&amp;'Технический лист'!M84))+IF(ISBLANK(INDIRECT("A5")), 0, INDIRECT(INDIRECT("A5")&amp;"!"&amp;'Технический лист'!J326&amp;'Технический лист'!M84))+IF(ISBLANK(INDIRECT("A6")), 0, INDIRECT(INDIRECT("A6")&amp;"!"&amp;'Технический лист'!J326&amp;'Технический лист'!M84))+IF(ISBLANK(INDIRECT("A7")), 0, INDIRECT(INDIRECT("A7")&amp;"!"&amp;'Технический лист'!J326&amp;'Технический лист'!M84))+IF(ISBLANK(INDIRECT("A8")), 0, INDIRECT(INDIRECT("A8")&amp;"!"&amp;'Технический лист'!J326&amp;'Технический лист'!M84))+IF(ISBLANK(INDIRECT("A9")), 0, INDIRECT(INDIRECT("A9")&amp;"!"&amp;'Технический лист'!J326&amp;'Технический лист'!M84))+IF(ISBLANK(INDIRECT("A10")), 0, INDIRECT(INDIRECT("A10")&amp;"!"&amp;'Технический лист'!J326&amp;'Технический лист'!M84))+IF(ISBLANK(INDIRECT("A11")), 0, INDIRECT(INDIRECT("A11")&amp;"!"&amp;'Технический лист'!J326&amp;'Технический лист'!M84))+IF(ISBLANK(INDIRECT("A12")), 0, INDIRECT(INDIRECT("A12")&amp;"!"&amp;'Технический лист'!J326&amp;'Технический лист'!M84))</f>
        <v>0</v>
      </c>
      <c r="K93" s="51">
        <f>IF(ISBLANK(INDIRECT("A3")), 0, INDIRECT(INDIRECT("A3")&amp;"!"&amp;'Технический лист'!K326&amp;'Технический лист'!N84))+IF(ISBLANK(INDIRECT("A4")), 0, INDIRECT(INDIRECT("A4")&amp;"!"&amp;'Технический лист'!K326&amp;'Технический лист'!N84))+IF(ISBLANK(INDIRECT("A5")), 0, INDIRECT(INDIRECT("A5")&amp;"!"&amp;'Технический лист'!K326&amp;'Технический лист'!N84))+IF(ISBLANK(INDIRECT("A6")), 0, INDIRECT(INDIRECT("A6")&amp;"!"&amp;'Технический лист'!K326&amp;'Технический лист'!N84))+IF(ISBLANK(INDIRECT("A7")), 0, INDIRECT(INDIRECT("A7")&amp;"!"&amp;'Технический лист'!K326&amp;'Технический лист'!N84))+IF(ISBLANK(INDIRECT("A8")), 0, INDIRECT(INDIRECT("A8")&amp;"!"&amp;'Технический лист'!K326&amp;'Технический лист'!N84))+IF(ISBLANK(INDIRECT("A9")), 0, INDIRECT(INDIRECT("A9")&amp;"!"&amp;'Технический лист'!K326&amp;'Технический лист'!N84))+IF(ISBLANK(INDIRECT("A10")), 0, INDIRECT(INDIRECT("A10")&amp;"!"&amp;'Технический лист'!K326&amp;'Технический лист'!N84))+IF(ISBLANK(INDIRECT("A11")), 0, INDIRECT(INDIRECT("A11")&amp;"!"&amp;'Технический лист'!K326&amp;'Технический лист'!N84))+IF(ISBLANK(INDIRECT("A12")), 0, INDIRECT(INDIRECT("A12")&amp;"!"&amp;'Технический лист'!K326&amp;'Технический лист'!N84))</f>
        <v>0</v>
      </c>
      <c r="L93" s="51">
        <f>IF(ISBLANK(INDIRECT("A3")), 0, INDIRECT(INDIRECT("A3")&amp;"!"&amp;'Технический лист'!L326&amp;'Технический лист'!O84))+IF(ISBLANK(INDIRECT("A4")), 0, INDIRECT(INDIRECT("A4")&amp;"!"&amp;'Технический лист'!L326&amp;'Технический лист'!O84))+IF(ISBLANK(INDIRECT("A5")), 0, INDIRECT(INDIRECT("A5")&amp;"!"&amp;'Технический лист'!L326&amp;'Технический лист'!O84))+IF(ISBLANK(INDIRECT("A6")), 0, INDIRECT(INDIRECT("A6")&amp;"!"&amp;'Технический лист'!L326&amp;'Технический лист'!O84))+IF(ISBLANK(INDIRECT("A7")), 0, INDIRECT(INDIRECT("A7")&amp;"!"&amp;'Технический лист'!L326&amp;'Технический лист'!O84))+IF(ISBLANK(INDIRECT("A8")), 0, INDIRECT(INDIRECT("A8")&amp;"!"&amp;'Технический лист'!L326&amp;'Технический лист'!O84))+IF(ISBLANK(INDIRECT("A9")), 0, INDIRECT(INDIRECT("A9")&amp;"!"&amp;'Технический лист'!L326&amp;'Технический лист'!O84))+IF(ISBLANK(INDIRECT("A10")), 0, INDIRECT(INDIRECT("A10")&amp;"!"&amp;'Технический лист'!L326&amp;'Технический лист'!O84))+IF(ISBLANK(INDIRECT("A11")), 0, INDIRECT(INDIRECT("A11")&amp;"!"&amp;'Технический лист'!L326&amp;'Технический лист'!O84))+IF(ISBLANK(INDIRECT("A12")), 0, INDIRECT(INDIRECT("A12")&amp;"!"&amp;'Технический лист'!L326&amp;'Технический лист'!O84))</f>
        <v>0</v>
      </c>
      <c r="M93" s="53">
        <f>IF(ISBLANK(INDIRECT("A3")), 0, INDIRECT(INDIRECT("A3")&amp;"!"&amp;'Технический лист'!M326&amp;'Технический лист'!P84))+IF(ISBLANK(INDIRECT("A4")), 0, INDIRECT(INDIRECT("A4")&amp;"!"&amp;'Технический лист'!M326&amp;'Технический лист'!P84))+IF(ISBLANK(INDIRECT("A5")), 0, INDIRECT(INDIRECT("A5")&amp;"!"&amp;'Технический лист'!M326&amp;'Технический лист'!P84))+IF(ISBLANK(INDIRECT("A6")), 0, INDIRECT(INDIRECT("A6")&amp;"!"&amp;'Технический лист'!M326&amp;'Технический лист'!P84))+IF(ISBLANK(INDIRECT("A7")), 0, INDIRECT(INDIRECT("A7")&amp;"!"&amp;'Технический лист'!M326&amp;'Технический лист'!P84))+IF(ISBLANK(INDIRECT("A8")), 0, INDIRECT(INDIRECT("A8")&amp;"!"&amp;'Технический лист'!M326&amp;'Технический лист'!P84))+IF(ISBLANK(INDIRECT("A9")), 0, INDIRECT(INDIRECT("A9")&amp;"!"&amp;'Технический лист'!M326&amp;'Технический лист'!P84))+IF(ISBLANK(INDIRECT("A10")), 0, INDIRECT(INDIRECT("A10")&amp;"!"&amp;'Технический лист'!M326&amp;'Технический лист'!P84))+IF(ISBLANK(INDIRECT("A11")), 0, INDIRECT(INDIRECT("A11")&amp;"!"&amp;'Технический лист'!M326&amp;'Технический лист'!P84))+IF(ISBLANK(INDIRECT("A12")), 0, INDIRECT(INDIRECT("A12")&amp;"!"&amp;'Технический лист'!M326&amp;'Технический лист'!P84))</f>
        <v>0</v>
      </c>
    </row>
    <row r="94" hidden="1">
      <c r="A94" s="66"/>
      <c r="B94" s="51">
        <f>IF(ISBLANK(INDIRECT("A3")), 0, INDIRECT(INDIRECT("A3")&amp;"!"&amp;'Технический лист'!B327&amp;'Технический лист'!E85))+IF(ISBLANK(INDIRECT("A4")), 0, INDIRECT(INDIRECT("A4")&amp;"!"&amp;'Технический лист'!B327&amp;'Технический лист'!E85))+IF(ISBLANK(INDIRECT("A5")), 0, INDIRECT(INDIRECT("A5")&amp;"!"&amp;'Технический лист'!B327&amp;'Технический лист'!E85))+IF(ISBLANK(INDIRECT("A6")), 0, INDIRECT(INDIRECT("A6")&amp;"!"&amp;'Технический лист'!B327&amp;'Технический лист'!E85))+IF(ISBLANK(INDIRECT("A7")), 0, INDIRECT(INDIRECT("A7")&amp;"!"&amp;'Технический лист'!B327&amp;'Технический лист'!E85))+IF(ISBLANK(INDIRECT("A8")), 0, INDIRECT(INDIRECT("A8")&amp;"!"&amp;'Технический лист'!B327&amp;'Технический лист'!E85))+IF(ISBLANK(INDIRECT("A9")), 0, INDIRECT(INDIRECT("A9")&amp;"!"&amp;'Технический лист'!B327&amp;'Технический лист'!E85))+IF(ISBLANK(INDIRECT("A10")), 0, INDIRECT(INDIRECT("A10")&amp;"!"&amp;'Технический лист'!B327&amp;'Технический лист'!E85))+IF(ISBLANK(INDIRECT("A11")), 0, INDIRECT(INDIRECT("A11")&amp;"!"&amp;'Технический лист'!B327&amp;'Технический лист'!E85))+IF(ISBLANK(INDIRECT("A12")), 0, INDIRECT(INDIRECT("A12")&amp;"!"&amp;'Технический лист'!B327&amp;'Технический лист'!E85))</f>
        <v>0</v>
      </c>
      <c r="C94" s="51">
        <f>IF(ISBLANK(INDIRECT("A3")), 0, INDIRECT(INDIRECT("A3")&amp;"!"&amp;'Технический лист'!C327&amp;'Технический лист'!F85))+IF(ISBLANK(INDIRECT("A4")), 0, INDIRECT(INDIRECT("A4")&amp;"!"&amp;'Технический лист'!C327&amp;'Технический лист'!F85))+IF(ISBLANK(INDIRECT("A5")), 0, INDIRECT(INDIRECT("A5")&amp;"!"&amp;'Технический лист'!C327&amp;'Технический лист'!F85))+IF(ISBLANK(INDIRECT("A6")), 0, INDIRECT(INDIRECT("A6")&amp;"!"&amp;'Технический лист'!C327&amp;'Технический лист'!F85))+IF(ISBLANK(INDIRECT("A7")), 0, INDIRECT(INDIRECT("A7")&amp;"!"&amp;'Технический лист'!C327&amp;'Технический лист'!F85))+IF(ISBLANK(INDIRECT("A8")), 0, INDIRECT(INDIRECT("A8")&amp;"!"&amp;'Технический лист'!C327&amp;'Технический лист'!F85))+IF(ISBLANK(INDIRECT("A9")), 0, INDIRECT(INDIRECT("A9")&amp;"!"&amp;'Технический лист'!C327&amp;'Технический лист'!F85))+IF(ISBLANK(INDIRECT("A10")), 0, INDIRECT(INDIRECT("A10")&amp;"!"&amp;'Технический лист'!C327&amp;'Технический лист'!F85))+IF(ISBLANK(INDIRECT("A11")), 0, INDIRECT(INDIRECT("A11")&amp;"!"&amp;'Технический лист'!C327&amp;'Технический лист'!F85))+IF(ISBLANK(INDIRECT("A12")), 0, INDIRECT(INDIRECT("A12")&amp;"!"&amp;'Технический лист'!C327&amp;'Технический лист'!F85))</f>
        <v>0</v>
      </c>
      <c r="D94" s="51">
        <f>IF(ISBLANK(INDIRECT("A3")), 0, INDIRECT(INDIRECT("A3")&amp;"!"&amp;'Технический лист'!D327&amp;'Технический лист'!G85))+IF(ISBLANK(INDIRECT("A4")), 0, INDIRECT(INDIRECT("A4")&amp;"!"&amp;'Технический лист'!D327&amp;'Технический лист'!G85))+IF(ISBLANK(INDIRECT("A5")), 0, INDIRECT(INDIRECT("A5")&amp;"!"&amp;'Технический лист'!D327&amp;'Технический лист'!G85))+IF(ISBLANK(INDIRECT("A6")), 0, INDIRECT(INDIRECT("A6")&amp;"!"&amp;'Технический лист'!D327&amp;'Технический лист'!G85))+IF(ISBLANK(INDIRECT("A7")), 0, INDIRECT(INDIRECT("A7")&amp;"!"&amp;'Технический лист'!D327&amp;'Технический лист'!G85))+IF(ISBLANK(INDIRECT("A8")), 0, INDIRECT(INDIRECT("A8")&amp;"!"&amp;'Технический лист'!D327&amp;'Технический лист'!G85))+IF(ISBLANK(INDIRECT("A9")), 0, INDIRECT(INDIRECT("A9")&amp;"!"&amp;'Технический лист'!D327&amp;'Технический лист'!G85))+IF(ISBLANK(INDIRECT("A10")), 0, INDIRECT(INDIRECT("A10")&amp;"!"&amp;'Технический лист'!D327&amp;'Технический лист'!G85))+IF(ISBLANK(INDIRECT("A11")), 0, INDIRECT(INDIRECT("A11")&amp;"!"&amp;'Технический лист'!D327&amp;'Технический лист'!G85))+IF(ISBLANK(INDIRECT("A12")), 0, INDIRECT(INDIRECT("A12")&amp;"!"&amp;'Технический лист'!D327&amp;'Технический лист'!G85))</f>
        <v>0</v>
      </c>
      <c r="E94" s="51">
        <f>IF(ISBLANK(INDIRECT("A3")), 0, INDIRECT(INDIRECT("A3")&amp;"!"&amp;'Технический лист'!E327&amp;'Технический лист'!H85))+IF(ISBLANK(INDIRECT("A4")), 0, INDIRECT(INDIRECT("A4")&amp;"!"&amp;'Технический лист'!E327&amp;'Технический лист'!H85))+IF(ISBLANK(INDIRECT("A5")), 0, INDIRECT(INDIRECT("A5")&amp;"!"&amp;'Технический лист'!E327&amp;'Технический лист'!H85))+IF(ISBLANK(INDIRECT("A6")), 0, INDIRECT(INDIRECT("A6")&amp;"!"&amp;'Технический лист'!E327&amp;'Технический лист'!H85))+IF(ISBLANK(INDIRECT("A7")), 0, INDIRECT(INDIRECT("A7")&amp;"!"&amp;'Технический лист'!E327&amp;'Технический лист'!H85))+IF(ISBLANK(INDIRECT("A8")), 0, INDIRECT(INDIRECT("A8")&amp;"!"&amp;'Технический лист'!E327&amp;'Технический лист'!H85))+IF(ISBLANK(INDIRECT("A9")), 0, INDIRECT(INDIRECT("A9")&amp;"!"&amp;'Технический лист'!E327&amp;'Технический лист'!H85))+IF(ISBLANK(INDIRECT("A10")), 0, INDIRECT(INDIRECT("A10")&amp;"!"&amp;'Технический лист'!E327&amp;'Технический лист'!H85))+IF(ISBLANK(INDIRECT("A11")), 0, INDIRECT(INDIRECT("A11")&amp;"!"&amp;'Технический лист'!E327&amp;'Технический лист'!H85))+IF(ISBLANK(INDIRECT("A12")), 0, INDIRECT(INDIRECT("A12")&amp;"!"&amp;'Технический лист'!E327&amp;'Технический лист'!H85))</f>
        <v>0</v>
      </c>
      <c r="F94" s="51">
        <f>IF(ISBLANK(INDIRECT("A3")), 0, INDIRECT(INDIRECT("A3")&amp;"!"&amp;'Технический лист'!F327&amp;'Технический лист'!I85))+IF(ISBLANK(INDIRECT("A4")), 0, INDIRECT(INDIRECT("A4")&amp;"!"&amp;'Технический лист'!F327&amp;'Технический лист'!I85))+IF(ISBLANK(INDIRECT("A5")), 0, INDIRECT(INDIRECT("A5")&amp;"!"&amp;'Технический лист'!F327&amp;'Технический лист'!I85))+IF(ISBLANK(INDIRECT("A6")), 0, INDIRECT(INDIRECT("A6")&amp;"!"&amp;'Технический лист'!F327&amp;'Технический лист'!I85))+IF(ISBLANK(INDIRECT("A7")), 0, INDIRECT(INDIRECT("A7")&amp;"!"&amp;'Технический лист'!F327&amp;'Технический лист'!I85))+IF(ISBLANK(INDIRECT("A8")), 0, INDIRECT(INDIRECT("A8")&amp;"!"&amp;'Технический лист'!F327&amp;'Технический лист'!I85))+IF(ISBLANK(INDIRECT("A9")), 0, INDIRECT(INDIRECT("A9")&amp;"!"&amp;'Технический лист'!F327&amp;'Технический лист'!I85))+IF(ISBLANK(INDIRECT("A10")), 0, INDIRECT(INDIRECT("A10")&amp;"!"&amp;'Технический лист'!F327&amp;'Технический лист'!I85))+IF(ISBLANK(INDIRECT("A11")), 0, INDIRECT(INDIRECT("A11")&amp;"!"&amp;'Технический лист'!F327&amp;'Технический лист'!I85))+IF(ISBLANK(INDIRECT("A12")), 0, INDIRECT(INDIRECT("A12")&amp;"!"&amp;'Технический лист'!F327&amp;'Технический лист'!I85))</f>
        <v>0</v>
      </c>
      <c r="G94" s="51">
        <f>IF(ISBLANK(INDIRECT("A3")), 0, INDIRECT(INDIRECT("A3")&amp;"!"&amp;'Технический лист'!G327&amp;'Технический лист'!J85))+IF(ISBLANK(INDIRECT("A4")), 0, INDIRECT(INDIRECT("A4")&amp;"!"&amp;'Технический лист'!G327&amp;'Технический лист'!J85))+IF(ISBLANK(INDIRECT("A5")), 0, INDIRECT(INDIRECT("A5")&amp;"!"&amp;'Технический лист'!G327&amp;'Технический лист'!J85))+IF(ISBLANK(INDIRECT("A6")), 0, INDIRECT(INDIRECT("A6")&amp;"!"&amp;'Технический лист'!G327&amp;'Технический лист'!J85))+IF(ISBLANK(INDIRECT("A7")), 0, INDIRECT(INDIRECT("A7")&amp;"!"&amp;'Технический лист'!G327&amp;'Технический лист'!J85))+IF(ISBLANK(INDIRECT("A8")), 0, INDIRECT(INDIRECT("A8")&amp;"!"&amp;'Технический лист'!G327&amp;'Технический лист'!J85))+IF(ISBLANK(INDIRECT("A9")), 0, INDIRECT(INDIRECT("A9")&amp;"!"&amp;'Технический лист'!G327&amp;'Технический лист'!J85))+IF(ISBLANK(INDIRECT("A10")), 0, INDIRECT(INDIRECT("A10")&amp;"!"&amp;'Технический лист'!G327&amp;'Технический лист'!J85))+IF(ISBLANK(INDIRECT("A11")), 0, INDIRECT(INDIRECT("A11")&amp;"!"&amp;'Технический лист'!G327&amp;'Технический лист'!J85))+IF(ISBLANK(INDIRECT("A12")), 0, INDIRECT(INDIRECT("A12")&amp;"!"&amp;'Технический лист'!G327&amp;'Технический лист'!J85))</f>
        <v>0</v>
      </c>
      <c r="H94" s="51">
        <f>IF(ISBLANK(INDIRECT("A3")), 0, INDIRECT(INDIRECT("A3")&amp;"!"&amp;'Технический лист'!H327&amp;'Технический лист'!K85))+IF(ISBLANK(INDIRECT("A4")), 0, INDIRECT(INDIRECT("A4")&amp;"!"&amp;'Технический лист'!H327&amp;'Технический лист'!K85))+IF(ISBLANK(INDIRECT("A5")), 0, INDIRECT(INDIRECT("A5")&amp;"!"&amp;'Технический лист'!H327&amp;'Технический лист'!K85))+IF(ISBLANK(INDIRECT("A6")), 0, INDIRECT(INDIRECT("A6")&amp;"!"&amp;'Технический лист'!H327&amp;'Технический лист'!K85))+IF(ISBLANK(INDIRECT("A7")), 0, INDIRECT(INDIRECT("A7")&amp;"!"&amp;'Технический лист'!H327&amp;'Технический лист'!K85))+IF(ISBLANK(INDIRECT("A8")), 0, INDIRECT(INDIRECT("A8")&amp;"!"&amp;'Технический лист'!H327&amp;'Технический лист'!K85))+IF(ISBLANK(INDIRECT("A9")), 0, INDIRECT(INDIRECT("A9")&amp;"!"&amp;'Технический лист'!H327&amp;'Технический лист'!K85))+IF(ISBLANK(INDIRECT("A10")), 0, INDIRECT(INDIRECT("A10")&amp;"!"&amp;'Технический лист'!H327&amp;'Технический лист'!K85))+IF(ISBLANK(INDIRECT("A11")), 0, INDIRECT(INDIRECT("A11")&amp;"!"&amp;'Технический лист'!H327&amp;'Технический лист'!K85))+IF(ISBLANK(INDIRECT("A12")), 0, INDIRECT(INDIRECT("A12")&amp;"!"&amp;'Технический лист'!H327&amp;'Технический лист'!K85))</f>
        <v>0</v>
      </c>
      <c r="I94" s="51">
        <f>IF(ISBLANK(INDIRECT("A3")), 0, INDIRECT(INDIRECT("A3")&amp;"!"&amp;'Технический лист'!I327&amp;'Технический лист'!L85))+IF(ISBLANK(INDIRECT("A4")), 0, INDIRECT(INDIRECT("A4")&amp;"!"&amp;'Технический лист'!I327&amp;'Технический лист'!L85))+IF(ISBLANK(INDIRECT("A5")), 0, INDIRECT(INDIRECT("A5")&amp;"!"&amp;'Технический лист'!I327&amp;'Технический лист'!L85))+IF(ISBLANK(INDIRECT("A6")), 0, INDIRECT(INDIRECT("A6")&amp;"!"&amp;'Технический лист'!I327&amp;'Технический лист'!L85))+IF(ISBLANK(INDIRECT("A7")), 0, INDIRECT(INDIRECT("A7")&amp;"!"&amp;'Технический лист'!I327&amp;'Технический лист'!L85))+IF(ISBLANK(INDIRECT("A8")), 0, INDIRECT(INDIRECT("A8")&amp;"!"&amp;'Технический лист'!I327&amp;'Технический лист'!L85))+IF(ISBLANK(INDIRECT("A9")), 0, INDIRECT(INDIRECT("A9")&amp;"!"&amp;'Технический лист'!I327&amp;'Технический лист'!L85))+IF(ISBLANK(INDIRECT("A10")), 0, INDIRECT(INDIRECT("A10")&amp;"!"&amp;'Технический лист'!I327&amp;'Технический лист'!L85))+IF(ISBLANK(INDIRECT("A11")), 0, INDIRECT(INDIRECT("A11")&amp;"!"&amp;'Технический лист'!I327&amp;'Технический лист'!L85))+IF(ISBLANK(INDIRECT("A12")), 0, INDIRECT(INDIRECT("A12")&amp;"!"&amp;'Технический лист'!I327&amp;'Технический лист'!L85))</f>
        <v>0</v>
      </c>
      <c r="J94" s="51">
        <f>IF(ISBLANK(INDIRECT("A3")), 0, INDIRECT(INDIRECT("A3")&amp;"!"&amp;'Технический лист'!J327&amp;'Технический лист'!M85))+IF(ISBLANK(INDIRECT("A4")), 0, INDIRECT(INDIRECT("A4")&amp;"!"&amp;'Технический лист'!J327&amp;'Технический лист'!M85))+IF(ISBLANK(INDIRECT("A5")), 0, INDIRECT(INDIRECT("A5")&amp;"!"&amp;'Технический лист'!J327&amp;'Технический лист'!M85))+IF(ISBLANK(INDIRECT("A6")), 0, INDIRECT(INDIRECT("A6")&amp;"!"&amp;'Технический лист'!J327&amp;'Технический лист'!M85))+IF(ISBLANK(INDIRECT("A7")), 0, INDIRECT(INDIRECT("A7")&amp;"!"&amp;'Технический лист'!J327&amp;'Технический лист'!M85))+IF(ISBLANK(INDIRECT("A8")), 0, INDIRECT(INDIRECT("A8")&amp;"!"&amp;'Технический лист'!J327&amp;'Технический лист'!M85))+IF(ISBLANK(INDIRECT("A9")), 0, INDIRECT(INDIRECT("A9")&amp;"!"&amp;'Технический лист'!J327&amp;'Технический лист'!M85))+IF(ISBLANK(INDIRECT("A10")), 0, INDIRECT(INDIRECT("A10")&amp;"!"&amp;'Технический лист'!J327&amp;'Технический лист'!M85))+IF(ISBLANK(INDIRECT("A11")), 0, INDIRECT(INDIRECT("A11")&amp;"!"&amp;'Технический лист'!J327&amp;'Технический лист'!M85))+IF(ISBLANK(INDIRECT("A12")), 0, INDIRECT(INDIRECT("A12")&amp;"!"&amp;'Технический лист'!J327&amp;'Технический лист'!M85))</f>
        <v>0</v>
      </c>
      <c r="K94" s="51">
        <f>IF(ISBLANK(INDIRECT("A3")), 0, INDIRECT(INDIRECT("A3")&amp;"!"&amp;'Технический лист'!K327&amp;'Технический лист'!N85))+IF(ISBLANK(INDIRECT("A4")), 0, INDIRECT(INDIRECT("A4")&amp;"!"&amp;'Технический лист'!K327&amp;'Технический лист'!N85))+IF(ISBLANK(INDIRECT("A5")), 0, INDIRECT(INDIRECT("A5")&amp;"!"&amp;'Технический лист'!K327&amp;'Технический лист'!N85))+IF(ISBLANK(INDIRECT("A6")), 0, INDIRECT(INDIRECT("A6")&amp;"!"&amp;'Технический лист'!K327&amp;'Технический лист'!N85))+IF(ISBLANK(INDIRECT("A7")), 0, INDIRECT(INDIRECT("A7")&amp;"!"&amp;'Технический лист'!K327&amp;'Технический лист'!N85))+IF(ISBLANK(INDIRECT("A8")), 0, INDIRECT(INDIRECT("A8")&amp;"!"&amp;'Технический лист'!K327&amp;'Технический лист'!N85))+IF(ISBLANK(INDIRECT("A9")), 0, INDIRECT(INDIRECT("A9")&amp;"!"&amp;'Технический лист'!K327&amp;'Технический лист'!N85))+IF(ISBLANK(INDIRECT("A10")), 0, INDIRECT(INDIRECT("A10")&amp;"!"&amp;'Технический лист'!K327&amp;'Технический лист'!N85))+IF(ISBLANK(INDIRECT("A11")), 0, INDIRECT(INDIRECT("A11")&amp;"!"&amp;'Технический лист'!K327&amp;'Технический лист'!N85))+IF(ISBLANK(INDIRECT("A12")), 0, INDIRECT(INDIRECT("A12")&amp;"!"&amp;'Технический лист'!K327&amp;'Технический лист'!N85))</f>
        <v>0</v>
      </c>
      <c r="L94" s="51">
        <f>IF(ISBLANK(INDIRECT("A3")), 0, INDIRECT(INDIRECT("A3")&amp;"!"&amp;'Технический лист'!L327&amp;'Технический лист'!O85))+IF(ISBLANK(INDIRECT("A4")), 0, INDIRECT(INDIRECT("A4")&amp;"!"&amp;'Технический лист'!L327&amp;'Технический лист'!O85))+IF(ISBLANK(INDIRECT("A5")), 0, INDIRECT(INDIRECT("A5")&amp;"!"&amp;'Технический лист'!L327&amp;'Технический лист'!O85))+IF(ISBLANK(INDIRECT("A6")), 0, INDIRECT(INDIRECT("A6")&amp;"!"&amp;'Технический лист'!L327&amp;'Технический лист'!O85))+IF(ISBLANK(INDIRECT("A7")), 0, INDIRECT(INDIRECT("A7")&amp;"!"&amp;'Технический лист'!L327&amp;'Технический лист'!O85))+IF(ISBLANK(INDIRECT("A8")), 0, INDIRECT(INDIRECT("A8")&amp;"!"&amp;'Технический лист'!L327&amp;'Технический лист'!O85))+IF(ISBLANK(INDIRECT("A9")), 0, INDIRECT(INDIRECT("A9")&amp;"!"&amp;'Технический лист'!L327&amp;'Технический лист'!O85))+IF(ISBLANK(INDIRECT("A10")), 0, INDIRECT(INDIRECT("A10")&amp;"!"&amp;'Технический лист'!L327&amp;'Технический лист'!O85))+IF(ISBLANK(INDIRECT("A11")), 0, INDIRECT(INDIRECT("A11")&amp;"!"&amp;'Технический лист'!L327&amp;'Технический лист'!O85))+IF(ISBLANK(INDIRECT("A12")), 0, INDIRECT(INDIRECT("A12")&amp;"!"&amp;'Технический лист'!L327&amp;'Технический лист'!O85))</f>
        <v>0</v>
      </c>
      <c r="M94" s="53">
        <f>IF(ISBLANK(INDIRECT("A3")), 0, INDIRECT(INDIRECT("A3")&amp;"!"&amp;'Технический лист'!M327&amp;'Технический лист'!P85))+IF(ISBLANK(INDIRECT("A4")), 0, INDIRECT(INDIRECT("A4")&amp;"!"&amp;'Технический лист'!M327&amp;'Технический лист'!P85))+IF(ISBLANK(INDIRECT("A5")), 0, INDIRECT(INDIRECT("A5")&amp;"!"&amp;'Технический лист'!M327&amp;'Технический лист'!P85))+IF(ISBLANK(INDIRECT("A6")), 0, INDIRECT(INDIRECT("A6")&amp;"!"&amp;'Технический лист'!M327&amp;'Технический лист'!P85))+IF(ISBLANK(INDIRECT("A7")), 0, INDIRECT(INDIRECT("A7")&amp;"!"&amp;'Технический лист'!M327&amp;'Технический лист'!P85))+IF(ISBLANK(INDIRECT("A8")), 0, INDIRECT(INDIRECT("A8")&amp;"!"&amp;'Технический лист'!M327&amp;'Технический лист'!P85))+IF(ISBLANK(INDIRECT("A9")), 0, INDIRECT(INDIRECT("A9")&amp;"!"&amp;'Технический лист'!M327&amp;'Технический лист'!P85))+IF(ISBLANK(INDIRECT("A10")), 0, INDIRECT(INDIRECT("A10")&amp;"!"&amp;'Технический лист'!M327&amp;'Технический лист'!P85))+IF(ISBLANK(INDIRECT("A11")), 0, INDIRECT(INDIRECT("A11")&amp;"!"&amp;'Технический лист'!M327&amp;'Технический лист'!P85))+IF(ISBLANK(INDIRECT("A12")), 0, INDIRECT(INDIRECT("A12")&amp;"!"&amp;'Технический лист'!M327&amp;'Технический лист'!P85))</f>
        <v>0</v>
      </c>
    </row>
    <row r="95" hidden="1">
      <c r="A95" s="66"/>
      <c r="B95" s="51">
        <f>IF(ISBLANK(INDIRECT("A3")), 0, INDIRECT(INDIRECT("A3")&amp;"!"&amp;'Технический лист'!B328&amp;'Технический лист'!E86))+IF(ISBLANK(INDIRECT("A4")), 0, INDIRECT(INDIRECT("A4")&amp;"!"&amp;'Технический лист'!B328&amp;'Технический лист'!E86))+IF(ISBLANK(INDIRECT("A5")), 0, INDIRECT(INDIRECT("A5")&amp;"!"&amp;'Технический лист'!B328&amp;'Технический лист'!E86))+IF(ISBLANK(INDIRECT("A6")), 0, INDIRECT(INDIRECT("A6")&amp;"!"&amp;'Технический лист'!B328&amp;'Технический лист'!E86))+IF(ISBLANK(INDIRECT("A7")), 0, INDIRECT(INDIRECT("A7")&amp;"!"&amp;'Технический лист'!B328&amp;'Технический лист'!E86))+IF(ISBLANK(INDIRECT("A8")), 0, INDIRECT(INDIRECT("A8")&amp;"!"&amp;'Технический лист'!B328&amp;'Технический лист'!E86))+IF(ISBLANK(INDIRECT("A9")), 0, INDIRECT(INDIRECT("A9")&amp;"!"&amp;'Технический лист'!B328&amp;'Технический лист'!E86))+IF(ISBLANK(INDIRECT("A10")), 0, INDIRECT(INDIRECT("A10")&amp;"!"&amp;'Технический лист'!B328&amp;'Технический лист'!E86))+IF(ISBLANK(INDIRECT("A11")), 0, INDIRECT(INDIRECT("A11")&amp;"!"&amp;'Технический лист'!B328&amp;'Технический лист'!E86))+IF(ISBLANK(INDIRECT("A12")), 0, INDIRECT(INDIRECT("A12")&amp;"!"&amp;'Технический лист'!B328&amp;'Технический лист'!E86))</f>
        <v>0</v>
      </c>
      <c r="C95" s="51">
        <f>IF(ISBLANK(INDIRECT("A3")), 0, INDIRECT(INDIRECT("A3")&amp;"!"&amp;'Технический лист'!C328&amp;'Технический лист'!F86))+IF(ISBLANK(INDIRECT("A4")), 0, INDIRECT(INDIRECT("A4")&amp;"!"&amp;'Технический лист'!C328&amp;'Технический лист'!F86))+IF(ISBLANK(INDIRECT("A5")), 0, INDIRECT(INDIRECT("A5")&amp;"!"&amp;'Технический лист'!C328&amp;'Технический лист'!F86))+IF(ISBLANK(INDIRECT("A6")), 0, INDIRECT(INDIRECT("A6")&amp;"!"&amp;'Технический лист'!C328&amp;'Технический лист'!F86))+IF(ISBLANK(INDIRECT("A7")), 0, INDIRECT(INDIRECT("A7")&amp;"!"&amp;'Технический лист'!C328&amp;'Технический лист'!F86))+IF(ISBLANK(INDIRECT("A8")), 0, INDIRECT(INDIRECT("A8")&amp;"!"&amp;'Технический лист'!C328&amp;'Технический лист'!F86))+IF(ISBLANK(INDIRECT("A9")), 0, INDIRECT(INDIRECT("A9")&amp;"!"&amp;'Технический лист'!C328&amp;'Технический лист'!F86))+IF(ISBLANK(INDIRECT("A10")), 0, INDIRECT(INDIRECT("A10")&amp;"!"&amp;'Технический лист'!C328&amp;'Технический лист'!F86))+IF(ISBLANK(INDIRECT("A11")), 0, INDIRECT(INDIRECT("A11")&amp;"!"&amp;'Технический лист'!C328&amp;'Технический лист'!F86))+IF(ISBLANK(INDIRECT("A12")), 0, INDIRECT(INDIRECT("A12")&amp;"!"&amp;'Технический лист'!C328&amp;'Технический лист'!F86))</f>
        <v>0</v>
      </c>
      <c r="D95" s="51">
        <f>IF(ISBLANK(INDIRECT("A3")), 0, INDIRECT(INDIRECT("A3")&amp;"!"&amp;'Технический лист'!D328&amp;'Технический лист'!G86))+IF(ISBLANK(INDIRECT("A4")), 0, INDIRECT(INDIRECT("A4")&amp;"!"&amp;'Технический лист'!D328&amp;'Технический лист'!G86))+IF(ISBLANK(INDIRECT("A5")), 0, INDIRECT(INDIRECT("A5")&amp;"!"&amp;'Технический лист'!D328&amp;'Технический лист'!G86))+IF(ISBLANK(INDIRECT("A6")), 0, INDIRECT(INDIRECT("A6")&amp;"!"&amp;'Технический лист'!D328&amp;'Технический лист'!G86))+IF(ISBLANK(INDIRECT("A7")), 0, INDIRECT(INDIRECT("A7")&amp;"!"&amp;'Технический лист'!D328&amp;'Технический лист'!G86))+IF(ISBLANK(INDIRECT("A8")), 0, INDIRECT(INDIRECT("A8")&amp;"!"&amp;'Технический лист'!D328&amp;'Технический лист'!G86))+IF(ISBLANK(INDIRECT("A9")), 0, INDIRECT(INDIRECT("A9")&amp;"!"&amp;'Технический лист'!D328&amp;'Технический лист'!G86))+IF(ISBLANK(INDIRECT("A10")), 0, INDIRECT(INDIRECT("A10")&amp;"!"&amp;'Технический лист'!D328&amp;'Технический лист'!G86))+IF(ISBLANK(INDIRECT("A11")), 0, INDIRECT(INDIRECT("A11")&amp;"!"&amp;'Технический лист'!D328&amp;'Технический лист'!G86))+IF(ISBLANK(INDIRECT("A12")), 0, INDIRECT(INDIRECT("A12")&amp;"!"&amp;'Технический лист'!D328&amp;'Технический лист'!G86))</f>
        <v>0</v>
      </c>
      <c r="E95" s="51">
        <f>IF(ISBLANK(INDIRECT("A3")), 0, INDIRECT(INDIRECT("A3")&amp;"!"&amp;'Технический лист'!E328&amp;'Технический лист'!H86))+IF(ISBLANK(INDIRECT("A4")), 0, INDIRECT(INDIRECT("A4")&amp;"!"&amp;'Технический лист'!E328&amp;'Технический лист'!H86))+IF(ISBLANK(INDIRECT("A5")), 0, INDIRECT(INDIRECT("A5")&amp;"!"&amp;'Технический лист'!E328&amp;'Технический лист'!H86))+IF(ISBLANK(INDIRECT("A6")), 0, INDIRECT(INDIRECT("A6")&amp;"!"&amp;'Технический лист'!E328&amp;'Технический лист'!H86))+IF(ISBLANK(INDIRECT("A7")), 0, INDIRECT(INDIRECT("A7")&amp;"!"&amp;'Технический лист'!E328&amp;'Технический лист'!H86))+IF(ISBLANK(INDIRECT("A8")), 0, INDIRECT(INDIRECT("A8")&amp;"!"&amp;'Технический лист'!E328&amp;'Технический лист'!H86))+IF(ISBLANK(INDIRECT("A9")), 0, INDIRECT(INDIRECT("A9")&amp;"!"&amp;'Технический лист'!E328&amp;'Технический лист'!H86))+IF(ISBLANK(INDIRECT("A10")), 0, INDIRECT(INDIRECT("A10")&amp;"!"&amp;'Технический лист'!E328&amp;'Технический лист'!H86))+IF(ISBLANK(INDIRECT("A11")), 0, INDIRECT(INDIRECT("A11")&amp;"!"&amp;'Технический лист'!E328&amp;'Технический лист'!H86))+IF(ISBLANK(INDIRECT("A12")), 0, INDIRECT(INDIRECT("A12")&amp;"!"&amp;'Технический лист'!E328&amp;'Технический лист'!H86))</f>
        <v>0</v>
      </c>
      <c r="F95" s="51">
        <f>IF(ISBLANK(INDIRECT("A3")), 0, INDIRECT(INDIRECT("A3")&amp;"!"&amp;'Технический лист'!F328&amp;'Технический лист'!I86))+IF(ISBLANK(INDIRECT("A4")), 0, INDIRECT(INDIRECT("A4")&amp;"!"&amp;'Технический лист'!F328&amp;'Технический лист'!I86))+IF(ISBLANK(INDIRECT("A5")), 0, INDIRECT(INDIRECT("A5")&amp;"!"&amp;'Технический лист'!F328&amp;'Технический лист'!I86))+IF(ISBLANK(INDIRECT("A6")), 0, INDIRECT(INDIRECT("A6")&amp;"!"&amp;'Технический лист'!F328&amp;'Технический лист'!I86))+IF(ISBLANK(INDIRECT("A7")), 0, INDIRECT(INDIRECT("A7")&amp;"!"&amp;'Технический лист'!F328&amp;'Технический лист'!I86))+IF(ISBLANK(INDIRECT("A8")), 0, INDIRECT(INDIRECT("A8")&amp;"!"&amp;'Технический лист'!F328&amp;'Технический лист'!I86))+IF(ISBLANK(INDIRECT("A9")), 0, INDIRECT(INDIRECT("A9")&amp;"!"&amp;'Технический лист'!F328&amp;'Технический лист'!I86))+IF(ISBLANK(INDIRECT("A10")), 0, INDIRECT(INDIRECT("A10")&amp;"!"&amp;'Технический лист'!F328&amp;'Технический лист'!I86))+IF(ISBLANK(INDIRECT("A11")), 0, INDIRECT(INDIRECT("A11")&amp;"!"&amp;'Технический лист'!F328&amp;'Технический лист'!I86))+IF(ISBLANK(INDIRECT("A12")), 0, INDIRECT(INDIRECT("A12")&amp;"!"&amp;'Технический лист'!F328&amp;'Технический лист'!I86))</f>
        <v>0</v>
      </c>
      <c r="G95" s="51">
        <f>IF(ISBLANK(INDIRECT("A3")), 0, INDIRECT(INDIRECT("A3")&amp;"!"&amp;'Технический лист'!G328&amp;'Технический лист'!J86))+IF(ISBLANK(INDIRECT("A4")), 0, INDIRECT(INDIRECT("A4")&amp;"!"&amp;'Технический лист'!G328&amp;'Технический лист'!J86))+IF(ISBLANK(INDIRECT("A5")), 0, INDIRECT(INDIRECT("A5")&amp;"!"&amp;'Технический лист'!G328&amp;'Технический лист'!J86))+IF(ISBLANK(INDIRECT("A6")), 0, INDIRECT(INDIRECT("A6")&amp;"!"&amp;'Технический лист'!G328&amp;'Технический лист'!J86))+IF(ISBLANK(INDIRECT("A7")), 0, INDIRECT(INDIRECT("A7")&amp;"!"&amp;'Технический лист'!G328&amp;'Технический лист'!J86))+IF(ISBLANK(INDIRECT("A8")), 0, INDIRECT(INDIRECT("A8")&amp;"!"&amp;'Технический лист'!G328&amp;'Технический лист'!J86))+IF(ISBLANK(INDIRECT("A9")), 0, INDIRECT(INDIRECT("A9")&amp;"!"&amp;'Технический лист'!G328&amp;'Технический лист'!J86))+IF(ISBLANK(INDIRECT("A10")), 0, INDIRECT(INDIRECT("A10")&amp;"!"&amp;'Технический лист'!G328&amp;'Технический лист'!J86))+IF(ISBLANK(INDIRECT("A11")), 0, INDIRECT(INDIRECT("A11")&amp;"!"&amp;'Технический лист'!G328&amp;'Технический лист'!J86))+IF(ISBLANK(INDIRECT("A12")), 0, INDIRECT(INDIRECT("A12")&amp;"!"&amp;'Технический лист'!G328&amp;'Технический лист'!J86))</f>
        <v>0</v>
      </c>
      <c r="H95" s="51">
        <f>IF(ISBLANK(INDIRECT("A3")), 0, INDIRECT(INDIRECT("A3")&amp;"!"&amp;'Технический лист'!H328&amp;'Технический лист'!K86))+IF(ISBLANK(INDIRECT("A4")), 0, INDIRECT(INDIRECT("A4")&amp;"!"&amp;'Технический лист'!H328&amp;'Технический лист'!K86))+IF(ISBLANK(INDIRECT("A5")), 0, INDIRECT(INDIRECT("A5")&amp;"!"&amp;'Технический лист'!H328&amp;'Технический лист'!K86))+IF(ISBLANK(INDIRECT("A6")), 0, INDIRECT(INDIRECT("A6")&amp;"!"&amp;'Технический лист'!H328&amp;'Технический лист'!K86))+IF(ISBLANK(INDIRECT("A7")), 0, INDIRECT(INDIRECT("A7")&amp;"!"&amp;'Технический лист'!H328&amp;'Технический лист'!K86))+IF(ISBLANK(INDIRECT("A8")), 0, INDIRECT(INDIRECT("A8")&amp;"!"&amp;'Технический лист'!H328&amp;'Технический лист'!K86))+IF(ISBLANK(INDIRECT("A9")), 0, INDIRECT(INDIRECT("A9")&amp;"!"&amp;'Технический лист'!H328&amp;'Технический лист'!K86))+IF(ISBLANK(INDIRECT("A10")), 0, INDIRECT(INDIRECT("A10")&amp;"!"&amp;'Технический лист'!H328&amp;'Технический лист'!K86))+IF(ISBLANK(INDIRECT("A11")), 0, INDIRECT(INDIRECT("A11")&amp;"!"&amp;'Технический лист'!H328&amp;'Технический лист'!K86))+IF(ISBLANK(INDIRECT("A12")), 0, INDIRECT(INDIRECT("A12")&amp;"!"&amp;'Технический лист'!H328&amp;'Технический лист'!K86))</f>
        <v>0</v>
      </c>
      <c r="I95" s="51">
        <f>IF(ISBLANK(INDIRECT("A3")), 0, INDIRECT(INDIRECT("A3")&amp;"!"&amp;'Технический лист'!I328&amp;'Технический лист'!L86))+IF(ISBLANK(INDIRECT("A4")), 0, INDIRECT(INDIRECT("A4")&amp;"!"&amp;'Технический лист'!I328&amp;'Технический лист'!L86))+IF(ISBLANK(INDIRECT("A5")), 0, INDIRECT(INDIRECT("A5")&amp;"!"&amp;'Технический лист'!I328&amp;'Технический лист'!L86))+IF(ISBLANK(INDIRECT("A6")), 0, INDIRECT(INDIRECT("A6")&amp;"!"&amp;'Технический лист'!I328&amp;'Технический лист'!L86))+IF(ISBLANK(INDIRECT("A7")), 0, INDIRECT(INDIRECT("A7")&amp;"!"&amp;'Технический лист'!I328&amp;'Технический лист'!L86))+IF(ISBLANK(INDIRECT("A8")), 0, INDIRECT(INDIRECT("A8")&amp;"!"&amp;'Технический лист'!I328&amp;'Технический лист'!L86))+IF(ISBLANK(INDIRECT("A9")), 0, INDIRECT(INDIRECT("A9")&amp;"!"&amp;'Технический лист'!I328&amp;'Технический лист'!L86))+IF(ISBLANK(INDIRECT("A10")), 0, INDIRECT(INDIRECT("A10")&amp;"!"&amp;'Технический лист'!I328&amp;'Технический лист'!L86))+IF(ISBLANK(INDIRECT("A11")), 0, INDIRECT(INDIRECT("A11")&amp;"!"&amp;'Технический лист'!I328&amp;'Технический лист'!L86))+IF(ISBLANK(INDIRECT("A12")), 0, INDIRECT(INDIRECT("A12")&amp;"!"&amp;'Технический лист'!I328&amp;'Технический лист'!L86))</f>
        <v>0</v>
      </c>
      <c r="J95" s="51">
        <f>IF(ISBLANK(INDIRECT("A3")), 0, INDIRECT(INDIRECT("A3")&amp;"!"&amp;'Технический лист'!J328&amp;'Технический лист'!M86))+IF(ISBLANK(INDIRECT("A4")), 0, INDIRECT(INDIRECT("A4")&amp;"!"&amp;'Технический лист'!J328&amp;'Технический лист'!M86))+IF(ISBLANK(INDIRECT("A5")), 0, INDIRECT(INDIRECT("A5")&amp;"!"&amp;'Технический лист'!J328&amp;'Технический лист'!M86))+IF(ISBLANK(INDIRECT("A6")), 0, INDIRECT(INDIRECT("A6")&amp;"!"&amp;'Технический лист'!J328&amp;'Технический лист'!M86))+IF(ISBLANK(INDIRECT("A7")), 0, INDIRECT(INDIRECT("A7")&amp;"!"&amp;'Технический лист'!J328&amp;'Технический лист'!M86))+IF(ISBLANK(INDIRECT("A8")), 0, INDIRECT(INDIRECT("A8")&amp;"!"&amp;'Технический лист'!J328&amp;'Технический лист'!M86))+IF(ISBLANK(INDIRECT("A9")), 0, INDIRECT(INDIRECT("A9")&amp;"!"&amp;'Технический лист'!J328&amp;'Технический лист'!M86))+IF(ISBLANK(INDIRECT("A10")), 0, INDIRECT(INDIRECT("A10")&amp;"!"&amp;'Технический лист'!J328&amp;'Технический лист'!M86))+IF(ISBLANK(INDIRECT("A11")), 0, INDIRECT(INDIRECT("A11")&amp;"!"&amp;'Технический лист'!J328&amp;'Технический лист'!M86))+IF(ISBLANK(INDIRECT("A12")), 0, INDIRECT(INDIRECT("A12")&amp;"!"&amp;'Технический лист'!J328&amp;'Технический лист'!M86))</f>
        <v>0</v>
      </c>
      <c r="K95" s="51">
        <f>IF(ISBLANK(INDIRECT("A3")), 0, INDIRECT(INDIRECT("A3")&amp;"!"&amp;'Технический лист'!K328&amp;'Технический лист'!N86))+IF(ISBLANK(INDIRECT("A4")), 0, INDIRECT(INDIRECT("A4")&amp;"!"&amp;'Технический лист'!K328&amp;'Технический лист'!N86))+IF(ISBLANK(INDIRECT("A5")), 0, INDIRECT(INDIRECT("A5")&amp;"!"&amp;'Технический лист'!K328&amp;'Технический лист'!N86))+IF(ISBLANK(INDIRECT("A6")), 0, INDIRECT(INDIRECT("A6")&amp;"!"&amp;'Технический лист'!K328&amp;'Технический лист'!N86))+IF(ISBLANK(INDIRECT("A7")), 0, INDIRECT(INDIRECT("A7")&amp;"!"&amp;'Технический лист'!K328&amp;'Технический лист'!N86))+IF(ISBLANK(INDIRECT("A8")), 0, INDIRECT(INDIRECT("A8")&amp;"!"&amp;'Технический лист'!K328&amp;'Технический лист'!N86))+IF(ISBLANK(INDIRECT("A9")), 0, INDIRECT(INDIRECT("A9")&amp;"!"&amp;'Технический лист'!K328&amp;'Технический лист'!N86))+IF(ISBLANK(INDIRECT("A10")), 0, INDIRECT(INDIRECT("A10")&amp;"!"&amp;'Технический лист'!K328&amp;'Технический лист'!N86))+IF(ISBLANK(INDIRECT("A11")), 0, INDIRECT(INDIRECT("A11")&amp;"!"&amp;'Технический лист'!K328&amp;'Технический лист'!N86))+IF(ISBLANK(INDIRECT("A12")), 0, INDIRECT(INDIRECT("A12")&amp;"!"&amp;'Технический лист'!K328&amp;'Технический лист'!N86))</f>
        <v>0</v>
      </c>
      <c r="L95" s="51">
        <f>IF(ISBLANK(INDIRECT("A3")), 0, INDIRECT(INDIRECT("A3")&amp;"!"&amp;'Технический лист'!L328&amp;'Технический лист'!O86))+IF(ISBLANK(INDIRECT("A4")), 0, INDIRECT(INDIRECT("A4")&amp;"!"&amp;'Технический лист'!L328&amp;'Технический лист'!O86))+IF(ISBLANK(INDIRECT("A5")), 0, INDIRECT(INDIRECT("A5")&amp;"!"&amp;'Технический лист'!L328&amp;'Технический лист'!O86))+IF(ISBLANK(INDIRECT("A6")), 0, INDIRECT(INDIRECT("A6")&amp;"!"&amp;'Технический лист'!L328&amp;'Технический лист'!O86))+IF(ISBLANK(INDIRECT("A7")), 0, INDIRECT(INDIRECT("A7")&amp;"!"&amp;'Технический лист'!L328&amp;'Технический лист'!O86))+IF(ISBLANK(INDIRECT("A8")), 0, INDIRECT(INDIRECT("A8")&amp;"!"&amp;'Технический лист'!L328&amp;'Технический лист'!O86))+IF(ISBLANK(INDIRECT("A9")), 0, INDIRECT(INDIRECT("A9")&amp;"!"&amp;'Технический лист'!L328&amp;'Технический лист'!O86))+IF(ISBLANK(INDIRECT("A10")), 0, INDIRECT(INDIRECT("A10")&amp;"!"&amp;'Технический лист'!L328&amp;'Технический лист'!O86))+IF(ISBLANK(INDIRECT("A11")), 0, INDIRECT(INDIRECT("A11")&amp;"!"&amp;'Технический лист'!L328&amp;'Технический лист'!O86))+IF(ISBLANK(INDIRECT("A12")), 0, INDIRECT(INDIRECT("A12")&amp;"!"&amp;'Технический лист'!L328&amp;'Технический лист'!O86))</f>
        <v>0</v>
      </c>
      <c r="M95" s="53">
        <f>IF(ISBLANK(INDIRECT("A3")), 0, INDIRECT(INDIRECT("A3")&amp;"!"&amp;'Технический лист'!M328&amp;'Технический лист'!P86))+IF(ISBLANK(INDIRECT("A4")), 0, INDIRECT(INDIRECT("A4")&amp;"!"&amp;'Технический лист'!M328&amp;'Технический лист'!P86))+IF(ISBLANK(INDIRECT("A5")), 0, INDIRECT(INDIRECT("A5")&amp;"!"&amp;'Технический лист'!M328&amp;'Технический лист'!P86))+IF(ISBLANK(INDIRECT("A6")), 0, INDIRECT(INDIRECT("A6")&amp;"!"&amp;'Технический лист'!M328&amp;'Технический лист'!P86))+IF(ISBLANK(INDIRECT("A7")), 0, INDIRECT(INDIRECT("A7")&amp;"!"&amp;'Технический лист'!M328&amp;'Технический лист'!P86))+IF(ISBLANK(INDIRECT("A8")), 0, INDIRECT(INDIRECT("A8")&amp;"!"&amp;'Технический лист'!M328&amp;'Технический лист'!P86))+IF(ISBLANK(INDIRECT("A9")), 0, INDIRECT(INDIRECT("A9")&amp;"!"&amp;'Технический лист'!M328&amp;'Технический лист'!P86))+IF(ISBLANK(INDIRECT("A10")), 0, INDIRECT(INDIRECT("A10")&amp;"!"&amp;'Технический лист'!M328&amp;'Технический лист'!P86))+IF(ISBLANK(INDIRECT("A11")), 0, INDIRECT(INDIRECT("A11")&amp;"!"&amp;'Технический лист'!M328&amp;'Технический лист'!P86))+IF(ISBLANK(INDIRECT("A12")), 0, INDIRECT(INDIRECT("A12")&amp;"!"&amp;'Технический лист'!M328&amp;'Технический лист'!P86))</f>
        <v>0</v>
      </c>
    </row>
    <row r="96" hidden="1">
      <c r="A96" s="66"/>
      <c r="B96" s="51">
        <f>IF(ISBLANK(INDIRECT("A3")), 0, INDIRECT(INDIRECT("A3")&amp;"!"&amp;'Технический лист'!B329&amp;'Технический лист'!E87))+IF(ISBLANK(INDIRECT("A4")), 0, INDIRECT(INDIRECT("A4")&amp;"!"&amp;'Технический лист'!B329&amp;'Технический лист'!E87))+IF(ISBLANK(INDIRECT("A5")), 0, INDIRECT(INDIRECT("A5")&amp;"!"&amp;'Технический лист'!B329&amp;'Технический лист'!E87))+IF(ISBLANK(INDIRECT("A6")), 0, INDIRECT(INDIRECT("A6")&amp;"!"&amp;'Технический лист'!B329&amp;'Технический лист'!E87))+IF(ISBLANK(INDIRECT("A7")), 0, INDIRECT(INDIRECT("A7")&amp;"!"&amp;'Технический лист'!B329&amp;'Технический лист'!E87))+IF(ISBLANK(INDIRECT("A8")), 0, INDIRECT(INDIRECT("A8")&amp;"!"&amp;'Технический лист'!B329&amp;'Технический лист'!E87))+IF(ISBLANK(INDIRECT("A9")), 0, INDIRECT(INDIRECT("A9")&amp;"!"&amp;'Технический лист'!B329&amp;'Технический лист'!E87))+IF(ISBLANK(INDIRECT("A10")), 0, INDIRECT(INDIRECT("A10")&amp;"!"&amp;'Технический лист'!B329&amp;'Технический лист'!E87))+IF(ISBLANK(INDIRECT("A11")), 0, INDIRECT(INDIRECT("A11")&amp;"!"&amp;'Технический лист'!B329&amp;'Технический лист'!E87))+IF(ISBLANK(INDIRECT("A12")), 0, INDIRECT(INDIRECT("A12")&amp;"!"&amp;'Технический лист'!B329&amp;'Технический лист'!E87))</f>
        <v>0</v>
      </c>
      <c r="C96" s="51">
        <f>IF(ISBLANK(INDIRECT("A3")), 0, INDIRECT(INDIRECT("A3")&amp;"!"&amp;'Технический лист'!C329&amp;'Технический лист'!F87))+IF(ISBLANK(INDIRECT("A4")), 0, INDIRECT(INDIRECT("A4")&amp;"!"&amp;'Технический лист'!C329&amp;'Технический лист'!F87))+IF(ISBLANK(INDIRECT("A5")), 0, INDIRECT(INDIRECT("A5")&amp;"!"&amp;'Технический лист'!C329&amp;'Технический лист'!F87))+IF(ISBLANK(INDIRECT("A6")), 0, INDIRECT(INDIRECT("A6")&amp;"!"&amp;'Технический лист'!C329&amp;'Технический лист'!F87))+IF(ISBLANK(INDIRECT("A7")), 0, INDIRECT(INDIRECT("A7")&amp;"!"&amp;'Технический лист'!C329&amp;'Технический лист'!F87))+IF(ISBLANK(INDIRECT("A8")), 0, INDIRECT(INDIRECT("A8")&amp;"!"&amp;'Технический лист'!C329&amp;'Технический лист'!F87))+IF(ISBLANK(INDIRECT("A9")), 0, INDIRECT(INDIRECT("A9")&amp;"!"&amp;'Технический лист'!C329&amp;'Технический лист'!F87))+IF(ISBLANK(INDIRECT("A10")), 0, INDIRECT(INDIRECT("A10")&amp;"!"&amp;'Технический лист'!C329&amp;'Технический лист'!F87))+IF(ISBLANK(INDIRECT("A11")), 0, INDIRECT(INDIRECT("A11")&amp;"!"&amp;'Технический лист'!C329&amp;'Технический лист'!F87))+IF(ISBLANK(INDIRECT("A12")), 0, INDIRECT(INDIRECT("A12")&amp;"!"&amp;'Технический лист'!C329&amp;'Технический лист'!F87))</f>
        <v>0</v>
      </c>
      <c r="D96" s="51">
        <f>IF(ISBLANK(INDIRECT("A3")), 0, INDIRECT(INDIRECT("A3")&amp;"!"&amp;'Технический лист'!D329&amp;'Технический лист'!G87))+IF(ISBLANK(INDIRECT("A4")), 0, INDIRECT(INDIRECT("A4")&amp;"!"&amp;'Технический лист'!D329&amp;'Технический лист'!G87))+IF(ISBLANK(INDIRECT("A5")), 0, INDIRECT(INDIRECT("A5")&amp;"!"&amp;'Технический лист'!D329&amp;'Технический лист'!G87))+IF(ISBLANK(INDIRECT("A6")), 0, INDIRECT(INDIRECT("A6")&amp;"!"&amp;'Технический лист'!D329&amp;'Технический лист'!G87))+IF(ISBLANK(INDIRECT("A7")), 0, INDIRECT(INDIRECT("A7")&amp;"!"&amp;'Технический лист'!D329&amp;'Технический лист'!G87))+IF(ISBLANK(INDIRECT("A8")), 0, INDIRECT(INDIRECT("A8")&amp;"!"&amp;'Технический лист'!D329&amp;'Технический лист'!G87))+IF(ISBLANK(INDIRECT("A9")), 0, INDIRECT(INDIRECT("A9")&amp;"!"&amp;'Технический лист'!D329&amp;'Технический лист'!G87))+IF(ISBLANK(INDIRECT("A10")), 0, INDIRECT(INDIRECT("A10")&amp;"!"&amp;'Технический лист'!D329&amp;'Технический лист'!G87))+IF(ISBLANK(INDIRECT("A11")), 0, INDIRECT(INDIRECT("A11")&amp;"!"&amp;'Технический лист'!D329&amp;'Технический лист'!G87))+IF(ISBLANK(INDIRECT("A12")), 0, INDIRECT(INDIRECT("A12")&amp;"!"&amp;'Технический лист'!D329&amp;'Технический лист'!G87))</f>
        <v>0</v>
      </c>
      <c r="E96" s="51">
        <f>IF(ISBLANK(INDIRECT("A3")), 0, INDIRECT(INDIRECT("A3")&amp;"!"&amp;'Технический лист'!E329&amp;'Технический лист'!H87))+IF(ISBLANK(INDIRECT("A4")), 0, INDIRECT(INDIRECT("A4")&amp;"!"&amp;'Технический лист'!E329&amp;'Технический лист'!H87))+IF(ISBLANK(INDIRECT("A5")), 0, INDIRECT(INDIRECT("A5")&amp;"!"&amp;'Технический лист'!E329&amp;'Технический лист'!H87))+IF(ISBLANK(INDIRECT("A6")), 0, INDIRECT(INDIRECT("A6")&amp;"!"&amp;'Технический лист'!E329&amp;'Технический лист'!H87))+IF(ISBLANK(INDIRECT("A7")), 0, INDIRECT(INDIRECT("A7")&amp;"!"&amp;'Технический лист'!E329&amp;'Технический лист'!H87))+IF(ISBLANK(INDIRECT("A8")), 0, INDIRECT(INDIRECT("A8")&amp;"!"&amp;'Технический лист'!E329&amp;'Технический лист'!H87))+IF(ISBLANK(INDIRECT("A9")), 0, INDIRECT(INDIRECT("A9")&amp;"!"&amp;'Технический лист'!E329&amp;'Технический лист'!H87))+IF(ISBLANK(INDIRECT("A10")), 0, INDIRECT(INDIRECT("A10")&amp;"!"&amp;'Технический лист'!E329&amp;'Технический лист'!H87))+IF(ISBLANK(INDIRECT("A11")), 0, INDIRECT(INDIRECT("A11")&amp;"!"&amp;'Технический лист'!E329&amp;'Технический лист'!H87))+IF(ISBLANK(INDIRECT("A12")), 0, INDIRECT(INDIRECT("A12")&amp;"!"&amp;'Технический лист'!E329&amp;'Технический лист'!H87))</f>
        <v>0</v>
      </c>
      <c r="F96" s="51">
        <f>IF(ISBLANK(INDIRECT("A3")), 0, INDIRECT(INDIRECT("A3")&amp;"!"&amp;'Технический лист'!F329&amp;'Технический лист'!I87))+IF(ISBLANK(INDIRECT("A4")), 0, INDIRECT(INDIRECT("A4")&amp;"!"&amp;'Технический лист'!F329&amp;'Технический лист'!I87))+IF(ISBLANK(INDIRECT("A5")), 0, INDIRECT(INDIRECT("A5")&amp;"!"&amp;'Технический лист'!F329&amp;'Технический лист'!I87))+IF(ISBLANK(INDIRECT("A6")), 0, INDIRECT(INDIRECT("A6")&amp;"!"&amp;'Технический лист'!F329&amp;'Технический лист'!I87))+IF(ISBLANK(INDIRECT("A7")), 0, INDIRECT(INDIRECT("A7")&amp;"!"&amp;'Технический лист'!F329&amp;'Технический лист'!I87))+IF(ISBLANK(INDIRECT("A8")), 0, INDIRECT(INDIRECT("A8")&amp;"!"&amp;'Технический лист'!F329&amp;'Технический лист'!I87))+IF(ISBLANK(INDIRECT("A9")), 0, INDIRECT(INDIRECT("A9")&amp;"!"&amp;'Технический лист'!F329&amp;'Технический лист'!I87))+IF(ISBLANK(INDIRECT("A10")), 0, INDIRECT(INDIRECT("A10")&amp;"!"&amp;'Технический лист'!F329&amp;'Технический лист'!I87))+IF(ISBLANK(INDIRECT("A11")), 0, INDIRECT(INDIRECT("A11")&amp;"!"&amp;'Технический лист'!F329&amp;'Технический лист'!I87))+IF(ISBLANK(INDIRECT("A12")), 0, INDIRECT(INDIRECT("A12")&amp;"!"&amp;'Технический лист'!F329&amp;'Технический лист'!I87))</f>
        <v>0</v>
      </c>
      <c r="G96" s="51">
        <f>IF(ISBLANK(INDIRECT("A3")), 0, INDIRECT(INDIRECT("A3")&amp;"!"&amp;'Технический лист'!G329&amp;'Технический лист'!J87))+IF(ISBLANK(INDIRECT("A4")), 0, INDIRECT(INDIRECT("A4")&amp;"!"&amp;'Технический лист'!G329&amp;'Технический лист'!J87))+IF(ISBLANK(INDIRECT("A5")), 0, INDIRECT(INDIRECT("A5")&amp;"!"&amp;'Технический лист'!G329&amp;'Технический лист'!J87))+IF(ISBLANK(INDIRECT("A6")), 0, INDIRECT(INDIRECT("A6")&amp;"!"&amp;'Технический лист'!G329&amp;'Технический лист'!J87))+IF(ISBLANK(INDIRECT("A7")), 0, INDIRECT(INDIRECT("A7")&amp;"!"&amp;'Технический лист'!G329&amp;'Технический лист'!J87))+IF(ISBLANK(INDIRECT("A8")), 0, INDIRECT(INDIRECT("A8")&amp;"!"&amp;'Технический лист'!G329&amp;'Технический лист'!J87))+IF(ISBLANK(INDIRECT("A9")), 0, INDIRECT(INDIRECT("A9")&amp;"!"&amp;'Технический лист'!G329&amp;'Технический лист'!J87))+IF(ISBLANK(INDIRECT("A10")), 0, INDIRECT(INDIRECT("A10")&amp;"!"&amp;'Технический лист'!G329&amp;'Технический лист'!J87))+IF(ISBLANK(INDIRECT("A11")), 0, INDIRECT(INDIRECT("A11")&amp;"!"&amp;'Технический лист'!G329&amp;'Технический лист'!J87))+IF(ISBLANK(INDIRECT("A12")), 0, INDIRECT(INDIRECT("A12")&amp;"!"&amp;'Технический лист'!G329&amp;'Технический лист'!J87))</f>
        <v>0</v>
      </c>
      <c r="H96" s="51">
        <f>IF(ISBLANK(INDIRECT("A3")), 0, INDIRECT(INDIRECT("A3")&amp;"!"&amp;'Технический лист'!H329&amp;'Технический лист'!K87))+IF(ISBLANK(INDIRECT("A4")), 0, INDIRECT(INDIRECT("A4")&amp;"!"&amp;'Технический лист'!H329&amp;'Технический лист'!K87))+IF(ISBLANK(INDIRECT("A5")), 0, INDIRECT(INDIRECT("A5")&amp;"!"&amp;'Технический лист'!H329&amp;'Технический лист'!K87))+IF(ISBLANK(INDIRECT("A6")), 0, INDIRECT(INDIRECT("A6")&amp;"!"&amp;'Технический лист'!H329&amp;'Технический лист'!K87))+IF(ISBLANK(INDIRECT("A7")), 0, INDIRECT(INDIRECT("A7")&amp;"!"&amp;'Технический лист'!H329&amp;'Технический лист'!K87))+IF(ISBLANK(INDIRECT("A8")), 0, INDIRECT(INDIRECT("A8")&amp;"!"&amp;'Технический лист'!H329&amp;'Технический лист'!K87))+IF(ISBLANK(INDIRECT("A9")), 0, INDIRECT(INDIRECT("A9")&amp;"!"&amp;'Технический лист'!H329&amp;'Технический лист'!K87))+IF(ISBLANK(INDIRECT("A10")), 0, INDIRECT(INDIRECT("A10")&amp;"!"&amp;'Технический лист'!H329&amp;'Технический лист'!K87))+IF(ISBLANK(INDIRECT("A11")), 0, INDIRECT(INDIRECT("A11")&amp;"!"&amp;'Технический лист'!H329&amp;'Технический лист'!K87))+IF(ISBLANK(INDIRECT("A12")), 0, INDIRECT(INDIRECT("A12")&amp;"!"&amp;'Технический лист'!H329&amp;'Технический лист'!K87))</f>
        <v>0</v>
      </c>
      <c r="I96" s="51">
        <f>IF(ISBLANK(INDIRECT("A3")), 0, INDIRECT(INDIRECT("A3")&amp;"!"&amp;'Технический лист'!I329&amp;'Технический лист'!L87))+IF(ISBLANK(INDIRECT("A4")), 0, INDIRECT(INDIRECT("A4")&amp;"!"&amp;'Технический лист'!I329&amp;'Технический лист'!L87))+IF(ISBLANK(INDIRECT("A5")), 0, INDIRECT(INDIRECT("A5")&amp;"!"&amp;'Технический лист'!I329&amp;'Технический лист'!L87))+IF(ISBLANK(INDIRECT("A6")), 0, INDIRECT(INDIRECT("A6")&amp;"!"&amp;'Технический лист'!I329&amp;'Технический лист'!L87))+IF(ISBLANK(INDIRECT("A7")), 0, INDIRECT(INDIRECT("A7")&amp;"!"&amp;'Технический лист'!I329&amp;'Технический лист'!L87))+IF(ISBLANK(INDIRECT("A8")), 0, INDIRECT(INDIRECT("A8")&amp;"!"&amp;'Технический лист'!I329&amp;'Технический лист'!L87))+IF(ISBLANK(INDIRECT("A9")), 0, INDIRECT(INDIRECT("A9")&amp;"!"&amp;'Технический лист'!I329&amp;'Технический лист'!L87))+IF(ISBLANK(INDIRECT("A10")), 0, INDIRECT(INDIRECT("A10")&amp;"!"&amp;'Технический лист'!I329&amp;'Технический лист'!L87))+IF(ISBLANK(INDIRECT("A11")), 0, INDIRECT(INDIRECT("A11")&amp;"!"&amp;'Технический лист'!I329&amp;'Технический лист'!L87))+IF(ISBLANK(INDIRECT("A12")), 0, INDIRECT(INDIRECT("A12")&amp;"!"&amp;'Технический лист'!I329&amp;'Технический лист'!L87))</f>
        <v>0</v>
      </c>
      <c r="J96" s="51">
        <f>IF(ISBLANK(INDIRECT("A3")), 0, INDIRECT(INDIRECT("A3")&amp;"!"&amp;'Технический лист'!J329&amp;'Технический лист'!M87))+IF(ISBLANK(INDIRECT("A4")), 0, INDIRECT(INDIRECT("A4")&amp;"!"&amp;'Технический лист'!J329&amp;'Технический лист'!M87))+IF(ISBLANK(INDIRECT("A5")), 0, INDIRECT(INDIRECT("A5")&amp;"!"&amp;'Технический лист'!J329&amp;'Технический лист'!M87))+IF(ISBLANK(INDIRECT("A6")), 0, INDIRECT(INDIRECT("A6")&amp;"!"&amp;'Технический лист'!J329&amp;'Технический лист'!M87))+IF(ISBLANK(INDIRECT("A7")), 0, INDIRECT(INDIRECT("A7")&amp;"!"&amp;'Технический лист'!J329&amp;'Технический лист'!M87))+IF(ISBLANK(INDIRECT("A8")), 0, INDIRECT(INDIRECT("A8")&amp;"!"&amp;'Технический лист'!J329&amp;'Технический лист'!M87))+IF(ISBLANK(INDIRECT("A9")), 0, INDIRECT(INDIRECT("A9")&amp;"!"&amp;'Технический лист'!J329&amp;'Технический лист'!M87))+IF(ISBLANK(INDIRECT("A10")), 0, INDIRECT(INDIRECT("A10")&amp;"!"&amp;'Технический лист'!J329&amp;'Технический лист'!M87))+IF(ISBLANK(INDIRECT("A11")), 0, INDIRECT(INDIRECT("A11")&amp;"!"&amp;'Технический лист'!J329&amp;'Технический лист'!M87))+IF(ISBLANK(INDIRECT("A12")), 0, INDIRECT(INDIRECT("A12")&amp;"!"&amp;'Технический лист'!J329&amp;'Технический лист'!M87))</f>
        <v>0</v>
      </c>
      <c r="K96" s="51">
        <f>IF(ISBLANK(INDIRECT("A3")), 0, INDIRECT(INDIRECT("A3")&amp;"!"&amp;'Технический лист'!K329&amp;'Технический лист'!N87))+IF(ISBLANK(INDIRECT("A4")), 0, INDIRECT(INDIRECT("A4")&amp;"!"&amp;'Технический лист'!K329&amp;'Технический лист'!N87))+IF(ISBLANK(INDIRECT("A5")), 0, INDIRECT(INDIRECT("A5")&amp;"!"&amp;'Технический лист'!K329&amp;'Технический лист'!N87))+IF(ISBLANK(INDIRECT("A6")), 0, INDIRECT(INDIRECT("A6")&amp;"!"&amp;'Технический лист'!K329&amp;'Технический лист'!N87))+IF(ISBLANK(INDIRECT("A7")), 0, INDIRECT(INDIRECT("A7")&amp;"!"&amp;'Технический лист'!K329&amp;'Технический лист'!N87))+IF(ISBLANK(INDIRECT("A8")), 0, INDIRECT(INDIRECT("A8")&amp;"!"&amp;'Технический лист'!K329&amp;'Технический лист'!N87))+IF(ISBLANK(INDIRECT("A9")), 0, INDIRECT(INDIRECT("A9")&amp;"!"&amp;'Технический лист'!K329&amp;'Технический лист'!N87))+IF(ISBLANK(INDIRECT("A10")), 0, INDIRECT(INDIRECT("A10")&amp;"!"&amp;'Технический лист'!K329&amp;'Технический лист'!N87))+IF(ISBLANK(INDIRECT("A11")), 0, INDIRECT(INDIRECT("A11")&amp;"!"&amp;'Технический лист'!K329&amp;'Технический лист'!N87))+IF(ISBLANK(INDIRECT("A12")), 0, INDIRECT(INDIRECT("A12")&amp;"!"&amp;'Технический лист'!K329&amp;'Технический лист'!N87))</f>
        <v>0</v>
      </c>
      <c r="L96" s="51">
        <f>IF(ISBLANK(INDIRECT("A3")), 0, INDIRECT(INDIRECT("A3")&amp;"!"&amp;'Технический лист'!L329&amp;'Технический лист'!O87))+IF(ISBLANK(INDIRECT("A4")), 0, INDIRECT(INDIRECT("A4")&amp;"!"&amp;'Технический лист'!L329&amp;'Технический лист'!O87))+IF(ISBLANK(INDIRECT("A5")), 0, INDIRECT(INDIRECT("A5")&amp;"!"&amp;'Технический лист'!L329&amp;'Технический лист'!O87))+IF(ISBLANK(INDIRECT("A6")), 0, INDIRECT(INDIRECT("A6")&amp;"!"&amp;'Технический лист'!L329&amp;'Технический лист'!O87))+IF(ISBLANK(INDIRECT("A7")), 0, INDIRECT(INDIRECT("A7")&amp;"!"&amp;'Технический лист'!L329&amp;'Технический лист'!O87))+IF(ISBLANK(INDIRECT("A8")), 0, INDIRECT(INDIRECT("A8")&amp;"!"&amp;'Технический лист'!L329&amp;'Технический лист'!O87))+IF(ISBLANK(INDIRECT("A9")), 0, INDIRECT(INDIRECT("A9")&amp;"!"&amp;'Технический лист'!L329&amp;'Технический лист'!O87))+IF(ISBLANK(INDIRECT("A10")), 0, INDIRECT(INDIRECT("A10")&amp;"!"&amp;'Технический лист'!L329&amp;'Технический лист'!O87))+IF(ISBLANK(INDIRECT("A11")), 0, INDIRECT(INDIRECT("A11")&amp;"!"&amp;'Технический лист'!L329&amp;'Технический лист'!O87))+IF(ISBLANK(INDIRECT("A12")), 0, INDIRECT(INDIRECT("A12")&amp;"!"&amp;'Технический лист'!L329&amp;'Технический лист'!O87))</f>
        <v>0</v>
      </c>
      <c r="M96" s="53">
        <f>IF(ISBLANK(INDIRECT("A3")), 0, INDIRECT(INDIRECT("A3")&amp;"!"&amp;'Технический лист'!M329&amp;'Технический лист'!P87))+IF(ISBLANK(INDIRECT("A4")), 0, INDIRECT(INDIRECT("A4")&amp;"!"&amp;'Технический лист'!M329&amp;'Технический лист'!P87))+IF(ISBLANK(INDIRECT("A5")), 0, INDIRECT(INDIRECT("A5")&amp;"!"&amp;'Технический лист'!M329&amp;'Технический лист'!P87))+IF(ISBLANK(INDIRECT("A6")), 0, INDIRECT(INDIRECT("A6")&amp;"!"&amp;'Технический лист'!M329&amp;'Технический лист'!P87))+IF(ISBLANK(INDIRECT("A7")), 0, INDIRECT(INDIRECT("A7")&amp;"!"&amp;'Технический лист'!M329&amp;'Технический лист'!P87))+IF(ISBLANK(INDIRECT("A8")), 0, INDIRECT(INDIRECT("A8")&amp;"!"&amp;'Технический лист'!M329&amp;'Технический лист'!P87))+IF(ISBLANK(INDIRECT("A9")), 0, INDIRECT(INDIRECT("A9")&amp;"!"&amp;'Технический лист'!M329&amp;'Технический лист'!P87))+IF(ISBLANK(INDIRECT("A10")), 0, INDIRECT(INDIRECT("A10")&amp;"!"&amp;'Технический лист'!M329&amp;'Технический лист'!P87))+IF(ISBLANK(INDIRECT("A11")), 0, INDIRECT(INDIRECT("A11")&amp;"!"&amp;'Технический лист'!M329&amp;'Технический лист'!P87))+IF(ISBLANK(INDIRECT("A12")), 0, INDIRECT(INDIRECT("A12")&amp;"!"&amp;'Технический лист'!M329&amp;'Технический лист'!P87))</f>
        <v>0</v>
      </c>
    </row>
    <row r="97" hidden="1">
      <c r="A97" s="66"/>
      <c r="B97" s="51">
        <f>IF(ISBLANK(INDIRECT("A3")), 0, INDIRECT(INDIRECT("A3")&amp;"!"&amp;'Технический лист'!B330&amp;'Технический лист'!E88))+IF(ISBLANK(INDIRECT("A4")), 0, INDIRECT(INDIRECT("A4")&amp;"!"&amp;'Технический лист'!B330&amp;'Технический лист'!E88))+IF(ISBLANK(INDIRECT("A5")), 0, INDIRECT(INDIRECT("A5")&amp;"!"&amp;'Технический лист'!B330&amp;'Технический лист'!E88))+IF(ISBLANK(INDIRECT("A6")), 0, INDIRECT(INDIRECT("A6")&amp;"!"&amp;'Технический лист'!B330&amp;'Технический лист'!E88))+IF(ISBLANK(INDIRECT("A7")), 0, INDIRECT(INDIRECT("A7")&amp;"!"&amp;'Технический лист'!B330&amp;'Технический лист'!E88))+IF(ISBLANK(INDIRECT("A8")), 0, INDIRECT(INDIRECT("A8")&amp;"!"&amp;'Технический лист'!B330&amp;'Технический лист'!E88))+IF(ISBLANK(INDIRECT("A9")), 0, INDIRECT(INDIRECT("A9")&amp;"!"&amp;'Технический лист'!B330&amp;'Технический лист'!E88))+IF(ISBLANK(INDIRECT("A10")), 0, INDIRECT(INDIRECT("A10")&amp;"!"&amp;'Технический лист'!B330&amp;'Технический лист'!E88))+IF(ISBLANK(INDIRECT("A11")), 0, INDIRECT(INDIRECT("A11")&amp;"!"&amp;'Технический лист'!B330&amp;'Технический лист'!E88))+IF(ISBLANK(INDIRECT("A12")), 0, INDIRECT(INDIRECT("A12")&amp;"!"&amp;'Технический лист'!B330&amp;'Технический лист'!E88))</f>
        <v>0</v>
      </c>
      <c r="C97" s="51">
        <f>IF(ISBLANK(INDIRECT("A3")), 0, INDIRECT(INDIRECT("A3")&amp;"!"&amp;'Технический лист'!C330&amp;'Технический лист'!F88))+IF(ISBLANK(INDIRECT("A4")), 0, INDIRECT(INDIRECT("A4")&amp;"!"&amp;'Технический лист'!C330&amp;'Технический лист'!F88))+IF(ISBLANK(INDIRECT("A5")), 0, INDIRECT(INDIRECT("A5")&amp;"!"&amp;'Технический лист'!C330&amp;'Технический лист'!F88))+IF(ISBLANK(INDIRECT("A6")), 0, INDIRECT(INDIRECT("A6")&amp;"!"&amp;'Технический лист'!C330&amp;'Технический лист'!F88))+IF(ISBLANK(INDIRECT("A7")), 0, INDIRECT(INDIRECT("A7")&amp;"!"&amp;'Технический лист'!C330&amp;'Технический лист'!F88))+IF(ISBLANK(INDIRECT("A8")), 0, INDIRECT(INDIRECT("A8")&amp;"!"&amp;'Технический лист'!C330&amp;'Технический лист'!F88))+IF(ISBLANK(INDIRECT("A9")), 0, INDIRECT(INDIRECT("A9")&amp;"!"&amp;'Технический лист'!C330&amp;'Технический лист'!F88))+IF(ISBLANK(INDIRECT("A10")), 0, INDIRECT(INDIRECT("A10")&amp;"!"&amp;'Технический лист'!C330&amp;'Технический лист'!F88))+IF(ISBLANK(INDIRECT("A11")), 0, INDIRECT(INDIRECT("A11")&amp;"!"&amp;'Технический лист'!C330&amp;'Технический лист'!F88))+IF(ISBLANK(INDIRECT("A12")), 0, INDIRECT(INDIRECT("A12")&amp;"!"&amp;'Технический лист'!C330&amp;'Технический лист'!F88))</f>
        <v>0</v>
      </c>
      <c r="D97" s="51">
        <f>IF(ISBLANK(INDIRECT("A3")), 0, INDIRECT(INDIRECT("A3")&amp;"!"&amp;'Технический лист'!D330&amp;'Технический лист'!G88))+IF(ISBLANK(INDIRECT("A4")), 0, INDIRECT(INDIRECT("A4")&amp;"!"&amp;'Технический лист'!D330&amp;'Технический лист'!G88))+IF(ISBLANK(INDIRECT("A5")), 0, INDIRECT(INDIRECT("A5")&amp;"!"&amp;'Технический лист'!D330&amp;'Технический лист'!G88))+IF(ISBLANK(INDIRECT("A6")), 0, INDIRECT(INDIRECT("A6")&amp;"!"&amp;'Технический лист'!D330&amp;'Технический лист'!G88))+IF(ISBLANK(INDIRECT("A7")), 0, INDIRECT(INDIRECT("A7")&amp;"!"&amp;'Технический лист'!D330&amp;'Технический лист'!G88))+IF(ISBLANK(INDIRECT("A8")), 0, INDIRECT(INDIRECT("A8")&amp;"!"&amp;'Технический лист'!D330&amp;'Технический лист'!G88))+IF(ISBLANK(INDIRECT("A9")), 0, INDIRECT(INDIRECT("A9")&amp;"!"&amp;'Технический лист'!D330&amp;'Технический лист'!G88))+IF(ISBLANK(INDIRECT("A10")), 0, INDIRECT(INDIRECT("A10")&amp;"!"&amp;'Технический лист'!D330&amp;'Технический лист'!G88))+IF(ISBLANK(INDIRECT("A11")), 0, INDIRECT(INDIRECT("A11")&amp;"!"&amp;'Технический лист'!D330&amp;'Технический лист'!G88))+IF(ISBLANK(INDIRECT("A12")), 0, INDIRECT(INDIRECT("A12")&amp;"!"&amp;'Технический лист'!D330&amp;'Технический лист'!G88))</f>
        <v>0</v>
      </c>
      <c r="E97" s="51">
        <f>IF(ISBLANK(INDIRECT("A3")), 0, INDIRECT(INDIRECT("A3")&amp;"!"&amp;'Технический лист'!E330&amp;'Технический лист'!H88))+IF(ISBLANK(INDIRECT("A4")), 0, INDIRECT(INDIRECT("A4")&amp;"!"&amp;'Технический лист'!E330&amp;'Технический лист'!H88))+IF(ISBLANK(INDIRECT("A5")), 0, INDIRECT(INDIRECT("A5")&amp;"!"&amp;'Технический лист'!E330&amp;'Технический лист'!H88))+IF(ISBLANK(INDIRECT("A6")), 0, INDIRECT(INDIRECT("A6")&amp;"!"&amp;'Технический лист'!E330&amp;'Технический лист'!H88))+IF(ISBLANK(INDIRECT("A7")), 0, INDIRECT(INDIRECT("A7")&amp;"!"&amp;'Технический лист'!E330&amp;'Технический лист'!H88))+IF(ISBLANK(INDIRECT("A8")), 0, INDIRECT(INDIRECT("A8")&amp;"!"&amp;'Технический лист'!E330&amp;'Технический лист'!H88))+IF(ISBLANK(INDIRECT("A9")), 0, INDIRECT(INDIRECT("A9")&amp;"!"&amp;'Технический лист'!E330&amp;'Технический лист'!H88))+IF(ISBLANK(INDIRECT("A10")), 0, INDIRECT(INDIRECT("A10")&amp;"!"&amp;'Технический лист'!E330&amp;'Технический лист'!H88))+IF(ISBLANK(INDIRECT("A11")), 0, INDIRECT(INDIRECT("A11")&amp;"!"&amp;'Технический лист'!E330&amp;'Технический лист'!H88))+IF(ISBLANK(INDIRECT("A12")), 0, INDIRECT(INDIRECT("A12")&amp;"!"&amp;'Технический лист'!E330&amp;'Технический лист'!H88))</f>
        <v>0</v>
      </c>
      <c r="F97" s="51">
        <f>IF(ISBLANK(INDIRECT("A3")), 0, INDIRECT(INDIRECT("A3")&amp;"!"&amp;'Технический лист'!F330&amp;'Технический лист'!I88))+IF(ISBLANK(INDIRECT("A4")), 0, INDIRECT(INDIRECT("A4")&amp;"!"&amp;'Технический лист'!F330&amp;'Технический лист'!I88))+IF(ISBLANK(INDIRECT("A5")), 0, INDIRECT(INDIRECT("A5")&amp;"!"&amp;'Технический лист'!F330&amp;'Технический лист'!I88))+IF(ISBLANK(INDIRECT("A6")), 0, INDIRECT(INDIRECT("A6")&amp;"!"&amp;'Технический лист'!F330&amp;'Технический лист'!I88))+IF(ISBLANK(INDIRECT("A7")), 0, INDIRECT(INDIRECT("A7")&amp;"!"&amp;'Технический лист'!F330&amp;'Технический лист'!I88))+IF(ISBLANK(INDIRECT("A8")), 0, INDIRECT(INDIRECT("A8")&amp;"!"&amp;'Технический лист'!F330&amp;'Технический лист'!I88))+IF(ISBLANK(INDIRECT("A9")), 0, INDIRECT(INDIRECT("A9")&amp;"!"&amp;'Технический лист'!F330&amp;'Технический лист'!I88))+IF(ISBLANK(INDIRECT("A10")), 0, INDIRECT(INDIRECT("A10")&amp;"!"&amp;'Технический лист'!F330&amp;'Технический лист'!I88))+IF(ISBLANK(INDIRECT("A11")), 0, INDIRECT(INDIRECT("A11")&amp;"!"&amp;'Технический лист'!F330&amp;'Технический лист'!I88))+IF(ISBLANK(INDIRECT("A12")), 0, INDIRECT(INDIRECT("A12")&amp;"!"&amp;'Технический лист'!F330&amp;'Технический лист'!I88))</f>
        <v>0</v>
      </c>
      <c r="G97" s="51">
        <f>IF(ISBLANK(INDIRECT("A3")), 0, INDIRECT(INDIRECT("A3")&amp;"!"&amp;'Технический лист'!G330&amp;'Технический лист'!J88))+IF(ISBLANK(INDIRECT("A4")), 0, INDIRECT(INDIRECT("A4")&amp;"!"&amp;'Технический лист'!G330&amp;'Технический лист'!J88))+IF(ISBLANK(INDIRECT("A5")), 0, INDIRECT(INDIRECT("A5")&amp;"!"&amp;'Технический лист'!G330&amp;'Технический лист'!J88))+IF(ISBLANK(INDIRECT("A6")), 0, INDIRECT(INDIRECT("A6")&amp;"!"&amp;'Технический лист'!G330&amp;'Технический лист'!J88))+IF(ISBLANK(INDIRECT("A7")), 0, INDIRECT(INDIRECT("A7")&amp;"!"&amp;'Технический лист'!G330&amp;'Технический лист'!J88))+IF(ISBLANK(INDIRECT("A8")), 0, INDIRECT(INDIRECT("A8")&amp;"!"&amp;'Технический лист'!G330&amp;'Технический лист'!J88))+IF(ISBLANK(INDIRECT("A9")), 0, INDIRECT(INDIRECT("A9")&amp;"!"&amp;'Технический лист'!G330&amp;'Технический лист'!J88))+IF(ISBLANK(INDIRECT("A10")), 0, INDIRECT(INDIRECT("A10")&amp;"!"&amp;'Технический лист'!G330&amp;'Технический лист'!J88))+IF(ISBLANK(INDIRECT("A11")), 0, INDIRECT(INDIRECT("A11")&amp;"!"&amp;'Технический лист'!G330&amp;'Технический лист'!J88))+IF(ISBLANK(INDIRECT("A12")), 0, INDIRECT(INDIRECT("A12")&amp;"!"&amp;'Технический лист'!G330&amp;'Технический лист'!J88))</f>
        <v>0</v>
      </c>
      <c r="H97" s="51">
        <f>IF(ISBLANK(INDIRECT("A3")), 0, INDIRECT(INDIRECT("A3")&amp;"!"&amp;'Технический лист'!H330&amp;'Технический лист'!K88))+IF(ISBLANK(INDIRECT("A4")), 0, INDIRECT(INDIRECT("A4")&amp;"!"&amp;'Технический лист'!H330&amp;'Технический лист'!K88))+IF(ISBLANK(INDIRECT("A5")), 0, INDIRECT(INDIRECT("A5")&amp;"!"&amp;'Технический лист'!H330&amp;'Технический лист'!K88))+IF(ISBLANK(INDIRECT("A6")), 0, INDIRECT(INDIRECT("A6")&amp;"!"&amp;'Технический лист'!H330&amp;'Технический лист'!K88))+IF(ISBLANK(INDIRECT("A7")), 0, INDIRECT(INDIRECT("A7")&amp;"!"&amp;'Технический лист'!H330&amp;'Технический лист'!K88))+IF(ISBLANK(INDIRECT("A8")), 0, INDIRECT(INDIRECT("A8")&amp;"!"&amp;'Технический лист'!H330&amp;'Технический лист'!K88))+IF(ISBLANK(INDIRECT("A9")), 0, INDIRECT(INDIRECT("A9")&amp;"!"&amp;'Технический лист'!H330&amp;'Технический лист'!K88))+IF(ISBLANK(INDIRECT("A10")), 0, INDIRECT(INDIRECT("A10")&amp;"!"&amp;'Технический лист'!H330&amp;'Технический лист'!K88))+IF(ISBLANK(INDIRECT("A11")), 0, INDIRECT(INDIRECT("A11")&amp;"!"&amp;'Технический лист'!H330&amp;'Технический лист'!K88))+IF(ISBLANK(INDIRECT("A12")), 0, INDIRECT(INDIRECT("A12")&amp;"!"&amp;'Технический лист'!H330&amp;'Технический лист'!K88))</f>
        <v>0</v>
      </c>
      <c r="I97" s="51">
        <f>IF(ISBLANK(INDIRECT("A3")), 0, INDIRECT(INDIRECT("A3")&amp;"!"&amp;'Технический лист'!I330&amp;'Технический лист'!L88))+IF(ISBLANK(INDIRECT("A4")), 0, INDIRECT(INDIRECT("A4")&amp;"!"&amp;'Технический лист'!I330&amp;'Технический лист'!L88))+IF(ISBLANK(INDIRECT("A5")), 0, INDIRECT(INDIRECT("A5")&amp;"!"&amp;'Технический лист'!I330&amp;'Технический лист'!L88))+IF(ISBLANK(INDIRECT("A6")), 0, INDIRECT(INDIRECT("A6")&amp;"!"&amp;'Технический лист'!I330&amp;'Технический лист'!L88))+IF(ISBLANK(INDIRECT("A7")), 0, INDIRECT(INDIRECT("A7")&amp;"!"&amp;'Технический лист'!I330&amp;'Технический лист'!L88))+IF(ISBLANK(INDIRECT("A8")), 0, INDIRECT(INDIRECT("A8")&amp;"!"&amp;'Технический лист'!I330&amp;'Технический лист'!L88))+IF(ISBLANK(INDIRECT("A9")), 0, INDIRECT(INDIRECT("A9")&amp;"!"&amp;'Технический лист'!I330&amp;'Технический лист'!L88))+IF(ISBLANK(INDIRECT("A10")), 0, INDIRECT(INDIRECT("A10")&amp;"!"&amp;'Технический лист'!I330&amp;'Технический лист'!L88))+IF(ISBLANK(INDIRECT("A11")), 0, INDIRECT(INDIRECT("A11")&amp;"!"&amp;'Технический лист'!I330&amp;'Технический лист'!L88))+IF(ISBLANK(INDIRECT("A12")), 0, INDIRECT(INDIRECT("A12")&amp;"!"&amp;'Технический лист'!I330&amp;'Технический лист'!L88))</f>
        <v>0</v>
      </c>
      <c r="J97" s="51">
        <f>IF(ISBLANK(INDIRECT("A3")), 0, INDIRECT(INDIRECT("A3")&amp;"!"&amp;'Технический лист'!J330&amp;'Технический лист'!M88))+IF(ISBLANK(INDIRECT("A4")), 0, INDIRECT(INDIRECT("A4")&amp;"!"&amp;'Технический лист'!J330&amp;'Технический лист'!M88))+IF(ISBLANK(INDIRECT("A5")), 0, INDIRECT(INDIRECT("A5")&amp;"!"&amp;'Технический лист'!J330&amp;'Технический лист'!M88))+IF(ISBLANK(INDIRECT("A6")), 0, INDIRECT(INDIRECT("A6")&amp;"!"&amp;'Технический лист'!J330&amp;'Технический лист'!M88))+IF(ISBLANK(INDIRECT("A7")), 0, INDIRECT(INDIRECT("A7")&amp;"!"&amp;'Технический лист'!J330&amp;'Технический лист'!M88))+IF(ISBLANK(INDIRECT("A8")), 0, INDIRECT(INDIRECT("A8")&amp;"!"&amp;'Технический лист'!J330&amp;'Технический лист'!M88))+IF(ISBLANK(INDIRECT("A9")), 0, INDIRECT(INDIRECT("A9")&amp;"!"&amp;'Технический лист'!J330&amp;'Технический лист'!M88))+IF(ISBLANK(INDIRECT("A10")), 0, INDIRECT(INDIRECT("A10")&amp;"!"&amp;'Технический лист'!J330&amp;'Технический лист'!M88))+IF(ISBLANK(INDIRECT("A11")), 0, INDIRECT(INDIRECT("A11")&amp;"!"&amp;'Технический лист'!J330&amp;'Технический лист'!M88))+IF(ISBLANK(INDIRECT("A12")), 0, INDIRECT(INDIRECT("A12")&amp;"!"&amp;'Технический лист'!J330&amp;'Технический лист'!M88))</f>
        <v>0</v>
      </c>
      <c r="K97" s="51">
        <f>IF(ISBLANK(INDIRECT("A3")), 0, INDIRECT(INDIRECT("A3")&amp;"!"&amp;'Технический лист'!K330&amp;'Технический лист'!N88))+IF(ISBLANK(INDIRECT("A4")), 0, INDIRECT(INDIRECT("A4")&amp;"!"&amp;'Технический лист'!K330&amp;'Технический лист'!N88))+IF(ISBLANK(INDIRECT("A5")), 0, INDIRECT(INDIRECT("A5")&amp;"!"&amp;'Технический лист'!K330&amp;'Технический лист'!N88))+IF(ISBLANK(INDIRECT("A6")), 0, INDIRECT(INDIRECT("A6")&amp;"!"&amp;'Технический лист'!K330&amp;'Технический лист'!N88))+IF(ISBLANK(INDIRECT("A7")), 0, INDIRECT(INDIRECT("A7")&amp;"!"&amp;'Технический лист'!K330&amp;'Технический лист'!N88))+IF(ISBLANK(INDIRECT("A8")), 0, INDIRECT(INDIRECT("A8")&amp;"!"&amp;'Технический лист'!K330&amp;'Технический лист'!N88))+IF(ISBLANK(INDIRECT("A9")), 0, INDIRECT(INDIRECT("A9")&amp;"!"&amp;'Технический лист'!K330&amp;'Технический лист'!N88))+IF(ISBLANK(INDIRECT("A10")), 0, INDIRECT(INDIRECT("A10")&amp;"!"&amp;'Технический лист'!K330&amp;'Технический лист'!N88))+IF(ISBLANK(INDIRECT("A11")), 0, INDIRECT(INDIRECT("A11")&amp;"!"&amp;'Технический лист'!K330&amp;'Технический лист'!N88))+IF(ISBLANK(INDIRECT("A12")), 0, INDIRECT(INDIRECT("A12")&amp;"!"&amp;'Технический лист'!K330&amp;'Технический лист'!N88))</f>
        <v>0</v>
      </c>
      <c r="L97" s="51">
        <f>IF(ISBLANK(INDIRECT("A3")), 0, INDIRECT(INDIRECT("A3")&amp;"!"&amp;'Технический лист'!L330&amp;'Технический лист'!O88))+IF(ISBLANK(INDIRECT("A4")), 0, INDIRECT(INDIRECT("A4")&amp;"!"&amp;'Технический лист'!L330&amp;'Технический лист'!O88))+IF(ISBLANK(INDIRECT("A5")), 0, INDIRECT(INDIRECT("A5")&amp;"!"&amp;'Технический лист'!L330&amp;'Технический лист'!O88))+IF(ISBLANK(INDIRECT("A6")), 0, INDIRECT(INDIRECT("A6")&amp;"!"&amp;'Технический лист'!L330&amp;'Технический лист'!O88))+IF(ISBLANK(INDIRECT("A7")), 0, INDIRECT(INDIRECT("A7")&amp;"!"&amp;'Технический лист'!L330&amp;'Технический лист'!O88))+IF(ISBLANK(INDIRECT("A8")), 0, INDIRECT(INDIRECT("A8")&amp;"!"&amp;'Технический лист'!L330&amp;'Технический лист'!O88))+IF(ISBLANK(INDIRECT("A9")), 0, INDIRECT(INDIRECT("A9")&amp;"!"&amp;'Технический лист'!L330&amp;'Технический лист'!O88))+IF(ISBLANK(INDIRECT("A10")), 0, INDIRECT(INDIRECT("A10")&amp;"!"&amp;'Технический лист'!L330&amp;'Технический лист'!O88))+IF(ISBLANK(INDIRECT("A11")), 0, INDIRECT(INDIRECT("A11")&amp;"!"&amp;'Технический лист'!L330&amp;'Технический лист'!O88))+IF(ISBLANK(INDIRECT("A12")), 0, INDIRECT(INDIRECT("A12")&amp;"!"&amp;'Технический лист'!L330&amp;'Технический лист'!O88))</f>
        <v>0</v>
      </c>
      <c r="M97" s="53">
        <f>IF(ISBLANK(INDIRECT("A3")), 0, INDIRECT(INDIRECT("A3")&amp;"!"&amp;'Технический лист'!M330&amp;'Технический лист'!P88))+IF(ISBLANK(INDIRECT("A4")), 0, INDIRECT(INDIRECT("A4")&amp;"!"&amp;'Технический лист'!M330&amp;'Технический лист'!P88))+IF(ISBLANK(INDIRECT("A5")), 0, INDIRECT(INDIRECT("A5")&amp;"!"&amp;'Технический лист'!M330&amp;'Технический лист'!P88))+IF(ISBLANK(INDIRECT("A6")), 0, INDIRECT(INDIRECT("A6")&amp;"!"&amp;'Технический лист'!M330&amp;'Технический лист'!P88))+IF(ISBLANK(INDIRECT("A7")), 0, INDIRECT(INDIRECT("A7")&amp;"!"&amp;'Технический лист'!M330&amp;'Технический лист'!P88))+IF(ISBLANK(INDIRECT("A8")), 0, INDIRECT(INDIRECT("A8")&amp;"!"&amp;'Технический лист'!M330&amp;'Технический лист'!P88))+IF(ISBLANK(INDIRECT("A9")), 0, INDIRECT(INDIRECT("A9")&amp;"!"&amp;'Технический лист'!M330&amp;'Технический лист'!P88))+IF(ISBLANK(INDIRECT("A10")), 0, INDIRECT(INDIRECT("A10")&amp;"!"&amp;'Технический лист'!M330&amp;'Технический лист'!P88))+IF(ISBLANK(INDIRECT("A11")), 0, INDIRECT(INDIRECT("A11")&amp;"!"&amp;'Технический лист'!M330&amp;'Технический лист'!P88))+IF(ISBLANK(INDIRECT("A12")), 0, INDIRECT(INDIRECT("A12")&amp;"!"&amp;'Технический лист'!M330&amp;'Технический лист'!P88))</f>
        <v>0</v>
      </c>
    </row>
    <row r="98" hidden="1">
      <c r="A98" s="66"/>
      <c r="B98" s="51">
        <f>IF(ISBLANK(INDIRECT("A3")), 0, INDIRECT(INDIRECT("A3")&amp;"!"&amp;'Технический лист'!B331&amp;'Технический лист'!E89))+IF(ISBLANK(INDIRECT("A4")), 0, INDIRECT(INDIRECT("A4")&amp;"!"&amp;'Технический лист'!B331&amp;'Технический лист'!E89))+IF(ISBLANK(INDIRECT("A5")), 0, INDIRECT(INDIRECT("A5")&amp;"!"&amp;'Технический лист'!B331&amp;'Технический лист'!E89))+IF(ISBLANK(INDIRECT("A6")), 0, INDIRECT(INDIRECT("A6")&amp;"!"&amp;'Технический лист'!B331&amp;'Технический лист'!E89))+IF(ISBLANK(INDIRECT("A7")), 0, INDIRECT(INDIRECT("A7")&amp;"!"&amp;'Технический лист'!B331&amp;'Технический лист'!E89))+IF(ISBLANK(INDIRECT("A8")), 0, INDIRECT(INDIRECT("A8")&amp;"!"&amp;'Технический лист'!B331&amp;'Технический лист'!E89))+IF(ISBLANK(INDIRECT("A9")), 0, INDIRECT(INDIRECT("A9")&amp;"!"&amp;'Технический лист'!B331&amp;'Технический лист'!E89))+IF(ISBLANK(INDIRECT("A10")), 0, INDIRECT(INDIRECT("A10")&amp;"!"&amp;'Технический лист'!B331&amp;'Технический лист'!E89))+IF(ISBLANK(INDIRECT("A11")), 0, INDIRECT(INDIRECT("A11")&amp;"!"&amp;'Технический лист'!B331&amp;'Технический лист'!E89))+IF(ISBLANK(INDIRECT("A12")), 0, INDIRECT(INDIRECT("A12")&amp;"!"&amp;'Технический лист'!B331&amp;'Технический лист'!E89))</f>
        <v>0</v>
      </c>
      <c r="C98" s="51">
        <f>IF(ISBLANK(INDIRECT("A3")), 0, INDIRECT(INDIRECT("A3")&amp;"!"&amp;'Технический лист'!C331&amp;'Технический лист'!F89))+IF(ISBLANK(INDIRECT("A4")), 0, INDIRECT(INDIRECT("A4")&amp;"!"&amp;'Технический лист'!C331&amp;'Технический лист'!F89))+IF(ISBLANK(INDIRECT("A5")), 0, INDIRECT(INDIRECT("A5")&amp;"!"&amp;'Технический лист'!C331&amp;'Технический лист'!F89))+IF(ISBLANK(INDIRECT("A6")), 0, INDIRECT(INDIRECT("A6")&amp;"!"&amp;'Технический лист'!C331&amp;'Технический лист'!F89))+IF(ISBLANK(INDIRECT("A7")), 0, INDIRECT(INDIRECT("A7")&amp;"!"&amp;'Технический лист'!C331&amp;'Технический лист'!F89))+IF(ISBLANK(INDIRECT("A8")), 0, INDIRECT(INDIRECT("A8")&amp;"!"&amp;'Технический лист'!C331&amp;'Технический лист'!F89))+IF(ISBLANK(INDIRECT("A9")), 0, INDIRECT(INDIRECT("A9")&amp;"!"&amp;'Технический лист'!C331&amp;'Технический лист'!F89))+IF(ISBLANK(INDIRECT("A10")), 0, INDIRECT(INDIRECT("A10")&amp;"!"&amp;'Технический лист'!C331&amp;'Технический лист'!F89))+IF(ISBLANK(INDIRECT("A11")), 0, INDIRECT(INDIRECT("A11")&amp;"!"&amp;'Технический лист'!C331&amp;'Технический лист'!F89))+IF(ISBLANK(INDIRECT("A12")), 0, INDIRECT(INDIRECT("A12")&amp;"!"&amp;'Технический лист'!C331&amp;'Технический лист'!F89))</f>
        <v>0</v>
      </c>
      <c r="D98" s="51">
        <f>IF(ISBLANK(INDIRECT("A3")), 0, INDIRECT(INDIRECT("A3")&amp;"!"&amp;'Технический лист'!D331&amp;'Технический лист'!G89))+IF(ISBLANK(INDIRECT("A4")), 0, INDIRECT(INDIRECT("A4")&amp;"!"&amp;'Технический лист'!D331&amp;'Технический лист'!G89))+IF(ISBLANK(INDIRECT("A5")), 0, INDIRECT(INDIRECT("A5")&amp;"!"&amp;'Технический лист'!D331&amp;'Технический лист'!G89))+IF(ISBLANK(INDIRECT("A6")), 0, INDIRECT(INDIRECT("A6")&amp;"!"&amp;'Технический лист'!D331&amp;'Технический лист'!G89))+IF(ISBLANK(INDIRECT("A7")), 0, INDIRECT(INDIRECT("A7")&amp;"!"&amp;'Технический лист'!D331&amp;'Технический лист'!G89))+IF(ISBLANK(INDIRECT("A8")), 0, INDIRECT(INDIRECT("A8")&amp;"!"&amp;'Технический лист'!D331&amp;'Технический лист'!G89))+IF(ISBLANK(INDIRECT("A9")), 0, INDIRECT(INDIRECT("A9")&amp;"!"&amp;'Технический лист'!D331&amp;'Технический лист'!G89))+IF(ISBLANK(INDIRECT("A10")), 0, INDIRECT(INDIRECT("A10")&amp;"!"&amp;'Технический лист'!D331&amp;'Технический лист'!G89))+IF(ISBLANK(INDIRECT("A11")), 0, INDIRECT(INDIRECT("A11")&amp;"!"&amp;'Технический лист'!D331&amp;'Технический лист'!G89))+IF(ISBLANK(INDIRECT("A12")), 0, INDIRECT(INDIRECT("A12")&amp;"!"&amp;'Технический лист'!D331&amp;'Технический лист'!G89))</f>
        <v>0</v>
      </c>
      <c r="E98" s="51">
        <f>IF(ISBLANK(INDIRECT("A3")), 0, INDIRECT(INDIRECT("A3")&amp;"!"&amp;'Технический лист'!E331&amp;'Технический лист'!H89))+IF(ISBLANK(INDIRECT("A4")), 0, INDIRECT(INDIRECT("A4")&amp;"!"&amp;'Технический лист'!E331&amp;'Технический лист'!H89))+IF(ISBLANK(INDIRECT("A5")), 0, INDIRECT(INDIRECT("A5")&amp;"!"&amp;'Технический лист'!E331&amp;'Технический лист'!H89))+IF(ISBLANK(INDIRECT("A6")), 0, INDIRECT(INDIRECT("A6")&amp;"!"&amp;'Технический лист'!E331&amp;'Технический лист'!H89))+IF(ISBLANK(INDIRECT("A7")), 0, INDIRECT(INDIRECT("A7")&amp;"!"&amp;'Технический лист'!E331&amp;'Технический лист'!H89))+IF(ISBLANK(INDIRECT("A8")), 0, INDIRECT(INDIRECT("A8")&amp;"!"&amp;'Технический лист'!E331&amp;'Технический лист'!H89))+IF(ISBLANK(INDIRECT("A9")), 0, INDIRECT(INDIRECT("A9")&amp;"!"&amp;'Технический лист'!E331&amp;'Технический лист'!H89))+IF(ISBLANK(INDIRECT("A10")), 0, INDIRECT(INDIRECT("A10")&amp;"!"&amp;'Технический лист'!E331&amp;'Технический лист'!H89))+IF(ISBLANK(INDIRECT("A11")), 0, INDIRECT(INDIRECT("A11")&amp;"!"&amp;'Технический лист'!E331&amp;'Технический лист'!H89))+IF(ISBLANK(INDIRECT("A12")), 0, INDIRECT(INDIRECT("A12")&amp;"!"&amp;'Технический лист'!E331&amp;'Технический лист'!H89))</f>
        <v>0</v>
      </c>
      <c r="F98" s="51">
        <f>IF(ISBLANK(INDIRECT("A3")), 0, INDIRECT(INDIRECT("A3")&amp;"!"&amp;'Технический лист'!F331&amp;'Технический лист'!I89))+IF(ISBLANK(INDIRECT("A4")), 0, INDIRECT(INDIRECT("A4")&amp;"!"&amp;'Технический лист'!F331&amp;'Технический лист'!I89))+IF(ISBLANK(INDIRECT("A5")), 0, INDIRECT(INDIRECT("A5")&amp;"!"&amp;'Технический лист'!F331&amp;'Технический лист'!I89))+IF(ISBLANK(INDIRECT("A6")), 0, INDIRECT(INDIRECT("A6")&amp;"!"&amp;'Технический лист'!F331&amp;'Технический лист'!I89))+IF(ISBLANK(INDIRECT("A7")), 0, INDIRECT(INDIRECT("A7")&amp;"!"&amp;'Технический лист'!F331&amp;'Технический лист'!I89))+IF(ISBLANK(INDIRECT("A8")), 0, INDIRECT(INDIRECT("A8")&amp;"!"&amp;'Технический лист'!F331&amp;'Технический лист'!I89))+IF(ISBLANK(INDIRECT("A9")), 0, INDIRECT(INDIRECT("A9")&amp;"!"&amp;'Технический лист'!F331&amp;'Технический лист'!I89))+IF(ISBLANK(INDIRECT("A10")), 0, INDIRECT(INDIRECT("A10")&amp;"!"&amp;'Технический лист'!F331&amp;'Технический лист'!I89))+IF(ISBLANK(INDIRECT("A11")), 0, INDIRECT(INDIRECT("A11")&amp;"!"&amp;'Технический лист'!F331&amp;'Технический лист'!I89))+IF(ISBLANK(INDIRECT("A12")), 0, INDIRECT(INDIRECT("A12")&amp;"!"&amp;'Технический лист'!F331&amp;'Технический лист'!I89))</f>
        <v>0</v>
      </c>
      <c r="G98" s="51">
        <f>IF(ISBLANK(INDIRECT("A3")), 0, INDIRECT(INDIRECT("A3")&amp;"!"&amp;'Технический лист'!G331&amp;'Технический лист'!J89))+IF(ISBLANK(INDIRECT("A4")), 0, INDIRECT(INDIRECT("A4")&amp;"!"&amp;'Технический лист'!G331&amp;'Технический лист'!J89))+IF(ISBLANK(INDIRECT("A5")), 0, INDIRECT(INDIRECT("A5")&amp;"!"&amp;'Технический лист'!G331&amp;'Технический лист'!J89))+IF(ISBLANK(INDIRECT("A6")), 0, INDIRECT(INDIRECT("A6")&amp;"!"&amp;'Технический лист'!G331&amp;'Технический лист'!J89))+IF(ISBLANK(INDIRECT("A7")), 0, INDIRECT(INDIRECT("A7")&amp;"!"&amp;'Технический лист'!G331&amp;'Технический лист'!J89))+IF(ISBLANK(INDIRECT("A8")), 0, INDIRECT(INDIRECT("A8")&amp;"!"&amp;'Технический лист'!G331&amp;'Технический лист'!J89))+IF(ISBLANK(INDIRECT("A9")), 0, INDIRECT(INDIRECT("A9")&amp;"!"&amp;'Технический лист'!G331&amp;'Технический лист'!J89))+IF(ISBLANK(INDIRECT("A10")), 0, INDIRECT(INDIRECT("A10")&amp;"!"&amp;'Технический лист'!G331&amp;'Технический лист'!J89))+IF(ISBLANK(INDIRECT("A11")), 0, INDIRECT(INDIRECT("A11")&amp;"!"&amp;'Технический лист'!G331&amp;'Технический лист'!J89))+IF(ISBLANK(INDIRECT("A12")), 0, INDIRECT(INDIRECT("A12")&amp;"!"&amp;'Технический лист'!G331&amp;'Технический лист'!J89))</f>
        <v>0</v>
      </c>
      <c r="H98" s="51">
        <f>IF(ISBLANK(INDIRECT("A3")), 0, INDIRECT(INDIRECT("A3")&amp;"!"&amp;'Технический лист'!H331&amp;'Технический лист'!K89))+IF(ISBLANK(INDIRECT("A4")), 0, INDIRECT(INDIRECT("A4")&amp;"!"&amp;'Технический лист'!H331&amp;'Технический лист'!K89))+IF(ISBLANK(INDIRECT("A5")), 0, INDIRECT(INDIRECT("A5")&amp;"!"&amp;'Технический лист'!H331&amp;'Технический лист'!K89))+IF(ISBLANK(INDIRECT("A6")), 0, INDIRECT(INDIRECT("A6")&amp;"!"&amp;'Технический лист'!H331&amp;'Технический лист'!K89))+IF(ISBLANK(INDIRECT("A7")), 0, INDIRECT(INDIRECT("A7")&amp;"!"&amp;'Технический лист'!H331&amp;'Технический лист'!K89))+IF(ISBLANK(INDIRECT("A8")), 0, INDIRECT(INDIRECT("A8")&amp;"!"&amp;'Технический лист'!H331&amp;'Технический лист'!K89))+IF(ISBLANK(INDIRECT("A9")), 0, INDIRECT(INDIRECT("A9")&amp;"!"&amp;'Технический лист'!H331&amp;'Технический лист'!K89))+IF(ISBLANK(INDIRECT("A10")), 0, INDIRECT(INDIRECT("A10")&amp;"!"&amp;'Технический лист'!H331&amp;'Технический лист'!K89))+IF(ISBLANK(INDIRECT("A11")), 0, INDIRECT(INDIRECT("A11")&amp;"!"&amp;'Технический лист'!H331&amp;'Технический лист'!K89))+IF(ISBLANK(INDIRECT("A12")), 0, INDIRECT(INDIRECT("A12")&amp;"!"&amp;'Технический лист'!H331&amp;'Технический лист'!K89))</f>
        <v>0</v>
      </c>
      <c r="I98" s="51">
        <f>IF(ISBLANK(INDIRECT("A3")), 0, INDIRECT(INDIRECT("A3")&amp;"!"&amp;'Технический лист'!I331&amp;'Технический лист'!L89))+IF(ISBLANK(INDIRECT("A4")), 0, INDIRECT(INDIRECT("A4")&amp;"!"&amp;'Технический лист'!I331&amp;'Технический лист'!L89))+IF(ISBLANK(INDIRECT("A5")), 0, INDIRECT(INDIRECT("A5")&amp;"!"&amp;'Технический лист'!I331&amp;'Технический лист'!L89))+IF(ISBLANK(INDIRECT("A6")), 0, INDIRECT(INDIRECT("A6")&amp;"!"&amp;'Технический лист'!I331&amp;'Технический лист'!L89))+IF(ISBLANK(INDIRECT("A7")), 0, INDIRECT(INDIRECT("A7")&amp;"!"&amp;'Технический лист'!I331&amp;'Технический лист'!L89))+IF(ISBLANK(INDIRECT("A8")), 0, INDIRECT(INDIRECT("A8")&amp;"!"&amp;'Технический лист'!I331&amp;'Технический лист'!L89))+IF(ISBLANK(INDIRECT("A9")), 0, INDIRECT(INDIRECT("A9")&amp;"!"&amp;'Технический лист'!I331&amp;'Технический лист'!L89))+IF(ISBLANK(INDIRECT("A10")), 0, INDIRECT(INDIRECT("A10")&amp;"!"&amp;'Технический лист'!I331&amp;'Технический лист'!L89))+IF(ISBLANK(INDIRECT("A11")), 0, INDIRECT(INDIRECT("A11")&amp;"!"&amp;'Технический лист'!I331&amp;'Технический лист'!L89))+IF(ISBLANK(INDIRECT("A12")), 0, INDIRECT(INDIRECT("A12")&amp;"!"&amp;'Технический лист'!I331&amp;'Технический лист'!L89))</f>
        <v>0</v>
      </c>
      <c r="J98" s="51">
        <f>IF(ISBLANK(INDIRECT("A3")), 0, INDIRECT(INDIRECT("A3")&amp;"!"&amp;'Технический лист'!J331&amp;'Технический лист'!M89))+IF(ISBLANK(INDIRECT("A4")), 0, INDIRECT(INDIRECT("A4")&amp;"!"&amp;'Технический лист'!J331&amp;'Технический лист'!M89))+IF(ISBLANK(INDIRECT("A5")), 0, INDIRECT(INDIRECT("A5")&amp;"!"&amp;'Технический лист'!J331&amp;'Технический лист'!M89))+IF(ISBLANK(INDIRECT("A6")), 0, INDIRECT(INDIRECT("A6")&amp;"!"&amp;'Технический лист'!J331&amp;'Технический лист'!M89))+IF(ISBLANK(INDIRECT("A7")), 0, INDIRECT(INDIRECT("A7")&amp;"!"&amp;'Технический лист'!J331&amp;'Технический лист'!M89))+IF(ISBLANK(INDIRECT("A8")), 0, INDIRECT(INDIRECT("A8")&amp;"!"&amp;'Технический лист'!J331&amp;'Технический лист'!M89))+IF(ISBLANK(INDIRECT("A9")), 0, INDIRECT(INDIRECT("A9")&amp;"!"&amp;'Технический лист'!J331&amp;'Технический лист'!M89))+IF(ISBLANK(INDIRECT("A10")), 0, INDIRECT(INDIRECT("A10")&amp;"!"&amp;'Технический лист'!J331&amp;'Технический лист'!M89))+IF(ISBLANK(INDIRECT("A11")), 0, INDIRECT(INDIRECT("A11")&amp;"!"&amp;'Технический лист'!J331&amp;'Технический лист'!M89))+IF(ISBLANK(INDIRECT("A12")), 0, INDIRECT(INDIRECT("A12")&amp;"!"&amp;'Технический лист'!J331&amp;'Технический лист'!M89))</f>
        <v>0</v>
      </c>
      <c r="K98" s="51">
        <f>IF(ISBLANK(INDIRECT("A3")), 0, INDIRECT(INDIRECT("A3")&amp;"!"&amp;'Технический лист'!K331&amp;'Технический лист'!N89))+IF(ISBLANK(INDIRECT("A4")), 0, INDIRECT(INDIRECT("A4")&amp;"!"&amp;'Технический лист'!K331&amp;'Технический лист'!N89))+IF(ISBLANK(INDIRECT("A5")), 0, INDIRECT(INDIRECT("A5")&amp;"!"&amp;'Технический лист'!K331&amp;'Технический лист'!N89))+IF(ISBLANK(INDIRECT("A6")), 0, INDIRECT(INDIRECT("A6")&amp;"!"&amp;'Технический лист'!K331&amp;'Технический лист'!N89))+IF(ISBLANK(INDIRECT("A7")), 0, INDIRECT(INDIRECT("A7")&amp;"!"&amp;'Технический лист'!K331&amp;'Технический лист'!N89))+IF(ISBLANK(INDIRECT("A8")), 0, INDIRECT(INDIRECT("A8")&amp;"!"&amp;'Технический лист'!K331&amp;'Технический лист'!N89))+IF(ISBLANK(INDIRECT("A9")), 0, INDIRECT(INDIRECT("A9")&amp;"!"&amp;'Технический лист'!K331&amp;'Технический лист'!N89))+IF(ISBLANK(INDIRECT("A10")), 0, INDIRECT(INDIRECT("A10")&amp;"!"&amp;'Технический лист'!K331&amp;'Технический лист'!N89))+IF(ISBLANK(INDIRECT("A11")), 0, INDIRECT(INDIRECT("A11")&amp;"!"&amp;'Технический лист'!K331&amp;'Технический лист'!N89))+IF(ISBLANK(INDIRECT("A12")), 0, INDIRECT(INDIRECT("A12")&amp;"!"&amp;'Технический лист'!K331&amp;'Технический лист'!N89))</f>
        <v>0</v>
      </c>
      <c r="L98" s="51">
        <f>IF(ISBLANK(INDIRECT("A3")), 0, INDIRECT(INDIRECT("A3")&amp;"!"&amp;'Технический лист'!L331&amp;'Технический лист'!O89))+IF(ISBLANK(INDIRECT("A4")), 0, INDIRECT(INDIRECT("A4")&amp;"!"&amp;'Технический лист'!L331&amp;'Технический лист'!O89))+IF(ISBLANK(INDIRECT("A5")), 0, INDIRECT(INDIRECT("A5")&amp;"!"&amp;'Технический лист'!L331&amp;'Технический лист'!O89))+IF(ISBLANK(INDIRECT("A6")), 0, INDIRECT(INDIRECT("A6")&amp;"!"&amp;'Технический лист'!L331&amp;'Технический лист'!O89))+IF(ISBLANK(INDIRECT("A7")), 0, INDIRECT(INDIRECT("A7")&amp;"!"&amp;'Технический лист'!L331&amp;'Технический лист'!O89))+IF(ISBLANK(INDIRECT("A8")), 0, INDIRECT(INDIRECT("A8")&amp;"!"&amp;'Технический лист'!L331&amp;'Технический лист'!O89))+IF(ISBLANK(INDIRECT("A9")), 0, INDIRECT(INDIRECT("A9")&amp;"!"&amp;'Технический лист'!L331&amp;'Технический лист'!O89))+IF(ISBLANK(INDIRECT("A10")), 0, INDIRECT(INDIRECT("A10")&amp;"!"&amp;'Технический лист'!L331&amp;'Технический лист'!O89))+IF(ISBLANK(INDIRECT("A11")), 0, INDIRECT(INDIRECT("A11")&amp;"!"&amp;'Технический лист'!L331&amp;'Технический лист'!O89))+IF(ISBLANK(INDIRECT("A12")), 0, INDIRECT(INDIRECT("A12")&amp;"!"&amp;'Технический лист'!L331&amp;'Технический лист'!O89))</f>
        <v>0</v>
      </c>
      <c r="M98" s="53">
        <f>IF(ISBLANK(INDIRECT("A3")), 0, INDIRECT(INDIRECT("A3")&amp;"!"&amp;'Технический лист'!M331&amp;'Технический лист'!P89))+IF(ISBLANK(INDIRECT("A4")), 0, INDIRECT(INDIRECT("A4")&amp;"!"&amp;'Технический лист'!M331&amp;'Технический лист'!P89))+IF(ISBLANK(INDIRECT("A5")), 0, INDIRECT(INDIRECT("A5")&amp;"!"&amp;'Технический лист'!M331&amp;'Технический лист'!P89))+IF(ISBLANK(INDIRECT("A6")), 0, INDIRECT(INDIRECT("A6")&amp;"!"&amp;'Технический лист'!M331&amp;'Технический лист'!P89))+IF(ISBLANK(INDIRECT("A7")), 0, INDIRECT(INDIRECT("A7")&amp;"!"&amp;'Технический лист'!M331&amp;'Технический лист'!P89))+IF(ISBLANK(INDIRECT("A8")), 0, INDIRECT(INDIRECT("A8")&amp;"!"&amp;'Технический лист'!M331&amp;'Технический лист'!P89))+IF(ISBLANK(INDIRECT("A9")), 0, INDIRECT(INDIRECT("A9")&amp;"!"&amp;'Технический лист'!M331&amp;'Технический лист'!P89))+IF(ISBLANK(INDIRECT("A10")), 0, INDIRECT(INDIRECT("A10")&amp;"!"&amp;'Технический лист'!M331&amp;'Технический лист'!P89))+IF(ISBLANK(INDIRECT("A11")), 0, INDIRECT(INDIRECT("A11")&amp;"!"&amp;'Технический лист'!M331&amp;'Технический лист'!P89))+IF(ISBLANK(INDIRECT("A12")), 0, INDIRECT(INDIRECT("A12")&amp;"!"&amp;'Технический лист'!M331&amp;'Технический лист'!P89))</f>
        <v>0</v>
      </c>
    </row>
    <row r="99" hidden="1">
      <c r="A99" s="66"/>
      <c r="B99" s="51">
        <f>IF(ISBLANK(INDIRECT("A3")), 0, INDIRECT(INDIRECT("A3")&amp;"!"&amp;'Технический лист'!B332&amp;'Технический лист'!E90))+IF(ISBLANK(INDIRECT("A4")), 0, INDIRECT(INDIRECT("A4")&amp;"!"&amp;'Технический лист'!B332&amp;'Технический лист'!E90))+IF(ISBLANK(INDIRECT("A5")), 0, INDIRECT(INDIRECT("A5")&amp;"!"&amp;'Технический лист'!B332&amp;'Технический лист'!E90))+IF(ISBLANK(INDIRECT("A6")), 0, INDIRECT(INDIRECT("A6")&amp;"!"&amp;'Технический лист'!B332&amp;'Технический лист'!E90))+IF(ISBLANK(INDIRECT("A7")), 0, INDIRECT(INDIRECT("A7")&amp;"!"&amp;'Технический лист'!B332&amp;'Технический лист'!E90))+IF(ISBLANK(INDIRECT("A8")), 0, INDIRECT(INDIRECT("A8")&amp;"!"&amp;'Технический лист'!B332&amp;'Технический лист'!E90))+IF(ISBLANK(INDIRECT("A9")), 0, INDIRECT(INDIRECT("A9")&amp;"!"&amp;'Технический лист'!B332&amp;'Технический лист'!E90))+IF(ISBLANK(INDIRECT("A10")), 0, INDIRECT(INDIRECT("A10")&amp;"!"&amp;'Технический лист'!B332&amp;'Технический лист'!E90))+IF(ISBLANK(INDIRECT("A11")), 0, INDIRECT(INDIRECT("A11")&amp;"!"&amp;'Технический лист'!B332&amp;'Технический лист'!E90))+IF(ISBLANK(INDIRECT("A12")), 0, INDIRECT(INDIRECT("A12")&amp;"!"&amp;'Технический лист'!B332&amp;'Технический лист'!E90))</f>
        <v>0</v>
      </c>
      <c r="C99" s="51">
        <f>IF(ISBLANK(INDIRECT("A3")), 0, INDIRECT(INDIRECT("A3")&amp;"!"&amp;'Технический лист'!C332&amp;'Технический лист'!F90))+IF(ISBLANK(INDIRECT("A4")), 0, INDIRECT(INDIRECT("A4")&amp;"!"&amp;'Технический лист'!C332&amp;'Технический лист'!F90))+IF(ISBLANK(INDIRECT("A5")), 0, INDIRECT(INDIRECT("A5")&amp;"!"&amp;'Технический лист'!C332&amp;'Технический лист'!F90))+IF(ISBLANK(INDIRECT("A6")), 0, INDIRECT(INDIRECT("A6")&amp;"!"&amp;'Технический лист'!C332&amp;'Технический лист'!F90))+IF(ISBLANK(INDIRECT("A7")), 0, INDIRECT(INDIRECT("A7")&amp;"!"&amp;'Технический лист'!C332&amp;'Технический лист'!F90))+IF(ISBLANK(INDIRECT("A8")), 0, INDIRECT(INDIRECT("A8")&amp;"!"&amp;'Технический лист'!C332&amp;'Технический лист'!F90))+IF(ISBLANK(INDIRECT("A9")), 0, INDIRECT(INDIRECT("A9")&amp;"!"&amp;'Технический лист'!C332&amp;'Технический лист'!F90))+IF(ISBLANK(INDIRECT("A10")), 0, INDIRECT(INDIRECT("A10")&amp;"!"&amp;'Технический лист'!C332&amp;'Технический лист'!F90))+IF(ISBLANK(INDIRECT("A11")), 0, INDIRECT(INDIRECT("A11")&amp;"!"&amp;'Технический лист'!C332&amp;'Технический лист'!F90))+IF(ISBLANK(INDIRECT("A12")), 0, INDIRECT(INDIRECT("A12")&amp;"!"&amp;'Технический лист'!C332&amp;'Технический лист'!F90))</f>
        <v>0</v>
      </c>
      <c r="D99" s="51">
        <f>IF(ISBLANK(INDIRECT("A3")), 0, INDIRECT(INDIRECT("A3")&amp;"!"&amp;'Технический лист'!D332&amp;'Технический лист'!G90))+IF(ISBLANK(INDIRECT("A4")), 0, INDIRECT(INDIRECT("A4")&amp;"!"&amp;'Технический лист'!D332&amp;'Технический лист'!G90))+IF(ISBLANK(INDIRECT("A5")), 0, INDIRECT(INDIRECT("A5")&amp;"!"&amp;'Технический лист'!D332&amp;'Технический лист'!G90))+IF(ISBLANK(INDIRECT("A6")), 0, INDIRECT(INDIRECT("A6")&amp;"!"&amp;'Технический лист'!D332&amp;'Технический лист'!G90))+IF(ISBLANK(INDIRECT("A7")), 0, INDIRECT(INDIRECT("A7")&amp;"!"&amp;'Технический лист'!D332&amp;'Технический лист'!G90))+IF(ISBLANK(INDIRECT("A8")), 0, INDIRECT(INDIRECT("A8")&amp;"!"&amp;'Технический лист'!D332&amp;'Технический лист'!G90))+IF(ISBLANK(INDIRECT("A9")), 0, INDIRECT(INDIRECT("A9")&amp;"!"&amp;'Технический лист'!D332&amp;'Технический лист'!G90))+IF(ISBLANK(INDIRECT("A10")), 0, INDIRECT(INDIRECT("A10")&amp;"!"&amp;'Технический лист'!D332&amp;'Технический лист'!G90))+IF(ISBLANK(INDIRECT("A11")), 0, INDIRECT(INDIRECT("A11")&amp;"!"&amp;'Технический лист'!D332&amp;'Технический лист'!G90))+IF(ISBLANK(INDIRECT("A12")), 0, INDIRECT(INDIRECT("A12")&amp;"!"&amp;'Технический лист'!D332&amp;'Технический лист'!G90))</f>
        <v>0</v>
      </c>
      <c r="E99" s="51">
        <f>IF(ISBLANK(INDIRECT("A3")), 0, INDIRECT(INDIRECT("A3")&amp;"!"&amp;'Технический лист'!E332&amp;'Технический лист'!H90))+IF(ISBLANK(INDIRECT("A4")), 0, INDIRECT(INDIRECT("A4")&amp;"!"&amp;'Технический лист'!E332&amp;'Технический лист'!H90))+IF(ISBLANK(INDIRECT("A5")), 0, INDIRECT(INDIRECT("A5")&amp;"!"&amp;'Технический лист'!E332&amp;'Технический лист'!H90))+IF(ISBLANK(INDIRECT("A6")), 0, INDIRECT(INDIRECT("A6")&amp;"!"&amp;'Технический лист'!E332&amp;'Технический лист'!H90))+IF(ISBLANK(INDIRECT("A7")), 0, INDIRECT(INDIRECT("A7")&amp;"!"&amp;'Технический лист'!E332&amp;'Технический лист'!H90))+IF(ISBLANK(INDIRECT("A8")), 0, INDIRECT(INDIRECT("A8")&amp;"!"&amp;'Технический лист'!E332&amp;'Технический лист'!H90))+IF(ISBLANK(INDIRECT("A9")), 0, INDIRECT(INDIRECT("A9")&amp;"!"&amp;'Технический лист'!E332&amp;'Технический лист'!H90))+IF(ISBLANK(INDIRECT("A10")), 0, INDIRECT(INDIRECT("A10")&amp;"!"&amp;'Технический лист'!E332&amp;'Технический лист'!H90))+IF(ISBLANK(INDIRECT("A11")), 0, INDIRECT(INDIRECT("A11")&amp;"!"&amp;'Технический лист'!E332&amp;'Технический лист'!H90))+IF(ISBLANK(INDIRECT("A12")), 0, INDIRECT(INDIRECT("A12")&amp;"!"&amp;'Технический лист'!E332&amp;'Технический лист'!H90))</f>
        <v>0</v>
      </c>
      <c r="F99" s="51">
        <f>IF(ISBLANK(INDIRECT("A3")), 0, INDIRECT(INDIRECT("A3")&amp;"!"&amp;'Технический лист'!F332&amp;'Технический лист'!I90))+IF(ISBLANK(INDIRECT("A4")), 0, INDIRECT(INDIRECT("A4")&amp;"!"&amp;'Технический лист'!F332&amp;'Технический лист'!I90))+IF(ISBLANK(INDIRECT("A5")), 0, INDIRECT(INDIRECT("A5")&amp;"!"&amp;'Технический лист'!F332&amp;'Технический лист'!I90))+IF(ISBLANK(INDIRECT("A6")), 0, INDIRECT(INDIRECT("A6")&amp;"!"&amp;'Технический лист'!F332&amp;'Технический лист'!I90))+IF(ISBLANK(INDIRECT("A7")), 0, INDIRECT(INDIRECT("A7")&amp;"!"&amp;'Технический лист'!F332&amp;'Технический лист'!I90))+IF(ISBLANK(INDIRECT("A8")), 0, INDIRECT(INDIRECT("A8")&amp;"!"&amp;'Технический лист'!F332&amp;'Технический лист'!I90))+IF(ISBLANK(INDIRECT("A9")), 0, INDIRECT(INDIRECT("A9")&amp;"!"&amp;'Технический лист'!F332&amp;'Технический лист'!I90))+IF(ISBLANK(INDIRECT("A10")), 0, INDIRECT(INDIRECT("A10")&amp;"!"&amp;'Технический лист'!F332&amp;'Технический лист'!I90))+IF(ISBLANK(INDIRECT("A11")), 0, INDIRECT(INDIRECT("A11")&amp;"!"&amp;'Технический лист'!F332&amp;'Технический лист'!I90))+IF(ISBLANK(INDIRECT("A12")), 0, INDIRECT(INDIRECT("A12")&amp;"!"&amp;'Технический лист'!F332&amp;'Технический лист'!I90))</f>
        <v>0</v>
      </c>
      <c r="G99" s="51">
        <f>IF(ISBLANK(INDIRECT("A3")), 0, INDIRECT(INDIRECT("A3")&amp;"!"&amp;'Технический лист'!G332&amp;'Технический лист'!J90))+IF(ISBLANK(INDIRECT("A4")), 0, INDIRECT(INDIRECT("A4")&amp;"!"&amp;'Технический лист'!G332&amp;'Технический лист'!J90))+IF(ISBLANK(INDIRECT("A5")), 0, INDIRECT(INDIRECT("A5")&amp;"!"&amp;'Технический лист'!G332&amp;'Технический лист'!J90))+IF(ISBLANK(INDIRECT("A6")), 0, INDIRECT(INDIRECT("A6")&amp;"!"&amp;'Технический лист'!G332&amp;'Технический лист'!J90))+IF(ISBLANK(INDIRECT("A7")), 0, INDIRECT(INDIRECT("A7")&amp;"!"&amp;'Технический лист'!G332&amp;'Технический лист'!J90))+IF(ISBLANK(INDIRECT("A8")), 0, INDIRECT(INDIRECT("A8")&amp;"!"&amp;'Технический лист'!G332&amp;'Технический лист'!J90))+IF(ISBLANK(INDIRECT("A9")), 0, INDIRECT(INDIRECT("A9")&amp;"!"&amp;'Технический лист'!G332&amp;'Технический лист'!J90))+IF(ISBLANK(INDIRECT("A10")), 0, INDIRECT(INDIRECT("A10")&amp;"!"&amp;'Технический лист'!G332&amp;'Технический лист'!J90))+IF(ISBLANK(INDIRECT("A11")), 0, INDIRECT(INDIRECT("A11")&amp;"!"&amp;'Технический лист'!G332&amp;'Технический лист'!J90))+IF(ISBLANK(INDIRECT("A12")), 0, INDIRECT(INDIRECT("A12")&amp;"!"&amp;'Технический лист'!G332&amp;'Технический лист'!J90))</f>
        <v>0</v>
      </c>
      <c r="H99" s="51">
        <f>IF(ISBLANK(INDIRECT("A3")), 0, INDIRECT(INDIRECT("A3")&amp;"!"&amp;'Технический лист'!H332&amp;'Технический лист'!K90))+IF(ISBLANK(INDIRECT("A4")), 0, INDIRECT(INDIRECT("A4")&amp;"!"&amp;'Технический лист'!H332&amp;'Технический лист'!K90))+IF(ISBLANK(INDIRECT("A5")), 0, INDIRECT(INDIRECT("A5")&amp;"!"&amp;'Технический лист'!H332&amp;'Технический лист'!K90))+IF(ISBLANK(INDIRECT("A6")), 0, INDIRECT(INDIRECT("A6")&amp;"!"&amp;'Технический лист'!H332&amp;'Технический лист'!K90))+IF(ISBLANK(INDIRECT("A7")), 0, INDIRECT(INDIRECT("A7")&amp;"!"&amp;'Технический лист'!H332&amp;'Технический лист'!K90))+IF(ISBLANK(INDIRECT("A8")), 0, INDIRECT(INDIRECT("A8")&amp;"!"&amp;'Технический лист'!H332&amp;'Технический лист'!K90))+IF(ISBLANK(INDIRECT("A9")), 0, INDIRECT(INDIRECT("A9")&amp;"!"&amp;'Технический лист'!H332&amp;'Технический лист'!K90))+IF(ISBLANK(INDIRECT("A10")), 0, INDIRECT(INDIRECT("A10")&amp;"!"&amp;'Технический лист'!H332&amp;'Технический лист'!K90))+IF(ISBLANK(INDIRECT("A11")), 0, INDIRECT(INDIRECT("A11")&amp;"!"&amp;'Технический лист'!H332&amp;'Технический лист'!K90))+IF(ISBLANK(INDIRECT("A12")), 0, INDIRECT(INDIRECT("A12")&amp;"!"&amp;'Технический лист'!H332&amp;'Технический лист'!K90))</f>
        <v>0</v>
      </c>
      <c r="I99" s="51">
        <f>IF(ISBLANK(INDIRECT("A3")), 0, INDIRECT(INDIRECT("A3")&amp;"!"&amp;'Технический лист'!I332&amp;'Технический лист'!L90))+IF(ISBLANK(INDIRECT("A4")), 0, INDIRECT(INDIRECT("A4")&amp;"!"&amp;'Технический лист'!I332&amp;'Технический лист'!L90))+IF(ISBLANK(INDIRECT("A5")), 0, INDIRECT(INDIRECT("A5")&amp;"!"&amp;'Технический лист'!I332&amp;'Технический лист'!L90))+IF(ISBLANK(INDIRECT("A6")), 0, INDIRECT(INDIRECT("A6")&amp;"!"&amp;'Технический лист'!I332&amp;'Технический лист'!L90))+IF(ISBLANK(INDIRECT("A7")), 0, INDIRECT(INDIRECT("A7")&amp;"!"&amp;'Технический лист'!I332&amp;'Технический лист'!L90))+IF(ISBLANK(INDIRECT("A8")), 0, INDIRECT(INDIRECT("A8")&amp;"!"&amp;'Технический лист'!I332&amp;'Технический лист'!L90))+IF(ISBLANK(INDIRECT("A9")), 0, INDIRECT(INDIRECT("A9")&amp;"!"&amp;'Технический лист'!I332&amp;'Технический лист'!L90))+IF(ISBLANK(INDIRECT("A10")), 0, INDIRECT(INDIRECT("A10")&amp;"!"&amp;'Технический лист'!I332&amp;'Технический лист'!L90))+IF(ISBLANK(INDIRECT("A11")), 0, INDIRECT(INDIRECT("A11")&amp;"!"&amp;'Технический лист'!I332&amp;'Технический лист'!L90))+IF(ISBLANK(INDIRECT("A12")), 0, INDIRECT(INDIRECT("A12")&amp;"!"&amp;'Технический лист'!I332&amp;'Технический лист'!L90))</f>
        <v>0</v>
      </c>
      <c r="J99" s="51">
        <f>IF(ISBLANK(INDIRECT("A3")), 0, INDIRECT(INDIRECT("A3")&amp;"!"&amp;'Технический лист'!J332&amp;'Технический лист'!M90))+IF(ISBLANK(INDIRECT("A4")), 0, INDIRECT(INDIRECT("A4")&amp;"!"&amp;'Технический лист'!J332&amp;'Технический лист'!M90))+IF(ISBLANK(INDIRECT("A5")), 0, INDIRECT(INDIRECT("A5")&amp;"!"&amp;'Технический лист'!J332&amp;'Технический лист'!M90))+IF(ISBLANK(INDIRECT("A6")), 0, INDIRECT(INDIRECT("A6")&amp;"!"&amp;'Технический лист'!J332&amp;'Технический лист'!M90))+IF(ISBLANK(INDIRECT("A7")), 0, INDIRECT(INDIRECT("A7")&amp;"!"&amp;'Технический лист'!J332&amp;'Технический лист'!M90))+IF(ISBLANK(INDIRECT("A8")), 0, INDIRECT(INDIRECT("A8")&amp;"!"&amp;'Технический лист'!J332&amp;'Технический лист'!M90))+IF(ISBLANK(INDIRECT("A9")), 0, INDIRECT(INDIRECT("A9")&amp;"!"&amp;'Технический лист'!J332&amp;'Технический лист'!M90))+IF(ISBLANK(INDIRECT("A10")), 0, INDIRECT(INDIRECT("A10")&amp;"!"&amp;'Технический лист'!J332&amp;'Технический лист'!M90))+IF(ISBLANK(INDIRECT("A11")), 0, INDIRECT(INDIRECT("A11")&amp;"!"&amp;'Технический лист'!J332&amp;'Технический лист'!M90))+IF(ISBLANK(INDIRECT("A12")), 0, INDIRECT(INDIRECT("A12")&amp;"!"&amp;'Технический лист'!J332&amp;'Технический лист'!M90))</f>
        <v>0</v>
      </c>
      <c r="K99" s="51">
        <f>IF(ISBLANK(INDIRECT("A3")), 0, INDIRECT(INDIRECT("A3")&amp;"!"&amp;'Технический лист'!K332&amp;'Технический лист'!N90))+IF(ISBLANK(INDIRECT("A4")), 0, INDIRECT(INDIRECT("A4")&amp;"!"&amp;'Технический лист'!K332&amp;'Технический лист'!N90))+IF(ISBLANK(INDIRECT("A5")), 0, INDIRECT(INDIRECT("A5")&amp;"!"&amp;'Технический лист'!K332&amp;'Технический лист'!N90))+IF(ISBLANK(INDIRECT("A6")), 0, INDIRECT(INDIRECT("A6")&amp;"!"&amp;'Технический лист'!K332&amp;'Технический лист'!N90))+IF(ISBLANK(INDIRECT("A7")), 0, INDIRECT(INDIRECT("A7")&amp;"!"&amp;'Технический лист'!K332&amp;'Технический лист'!N90))+IF(ISBLANK(INDIRECT("A8")), 0, INDIRECT(INDIRECT("A8")&amp;"!"&amp;'Технический лист'!K332&amp;'Технический лист'!N90))+IF(ISBLANK(INDIRECT("A9")), 0, INDIRECT(INDIRECT("A9")&amp;"!"&amp;'Технический лист'!K332&amp;'Технический лист'!N90))+IF(ISBLANK(INDIRECT("A10")), 0, INDIRECT(INDIRECT("A10")&amp;"!"&amp;'Технический лист'!K332&amp;'Технический лист'!N90))+IF(ISBLANK(INDIRECT("A11")), 0, INDIRECT(INDIRECT("A11")&amp;"!"&amp;'Технический лист'!K332&amp;'Технический лист'!N90))+IF(ISBLANK(INDIRECT("A12")), 0, INDIRECT(INDIRECT("A12")&amp;"!"&amp;'Технический лист'!K332&amp;'Технический лист'!N90))</f>
        <v>0</v>
      </c>
      <c r="L99" s="51">
        <f>IF(ISBLANK(INDIRECT("A3")), 0, INDIRECT(INDIRECT("A3")&amp;"!"&amp;'Технический лист'!L332&amp;'Технический лист'!O90))+IF(ISBLANK(INDIRECT("A4")), 0, INDIRECT(INDIRECT("A4")&amp;"!"&amp;'Технический лист'!L332&amp;'Технический лист'!O90))+IF(ISBLANK(INDIRECT("A5")), 0, INDIRECT(INDIRECT("A5")&amp;"!"&amp;'Технический лист'!L332&amp;'Технический лист'!O90))+IF(ISBLANK(INDIRECT("A6")), 0, INDIRECT(INDIRECT("A6")&amp;"!"&amp;'Технический лист'!L332&amp;'Технический лист'!O90))+IF(ISBLANK(INDIRECT("A7")), 0, INDIRECT(INDIRECT("A7")&amp;"!"&amp;'Технический лист'!L332&amp;'Технический лист'!O90))+IF(ISBLANK(INDIRECT("A8")), 0, INDIRECT(INDIRECT("A8")&amp;"!"&amp;'Технический лист'!L332&amp;'Технический лист'!O90))+IF(ISBLANK(INDIRECT("A9")), 0, INDIRECT(INDIRECT("A9")&amp;"!"&amp;'Технический лист'!L332&amp;'Технический лист'!O90))+IF(ISBLANK(INDIRECT("A10")), 0, INDIRECT(INDIRECT("A10")&amp;"!"&amp;'Технический лист'!L332&amp;'Технический лист'!O90))+IF(ISBLANK(INDIRECT("A11")), 0, INDIRECT(INDIRECT("A11")&amp;"!"&amp;'Технический лист'!L332&amp;'Технический лист'!O90))+IF(ISBLANK(INDIRECT("A12")), 0, INDIRECT(INDIRECT("A12")&amp;"!"&amp;'Технический лист'!L332&amp;'Технический лист'!O90))</f>
        <v>0</v>
      </c>
      <c r="M99" s="53">
        <f>IF(ISBLANK(INDIRECT("A3")), 0, INDIRECT(INDIRECT("A3")&amp;"!"&amp;'Технический лист'!M332&amp;'Технический лист'!P90))+IF(ISBLANK(INDIRECT("A4")), 0, INDIRECT(INDIRECT("A4")&amp;"!"&amp;'Технический лист'!M332&amp;'Технический лист'!P90))+IF(ISBLANK(INDIRECT("A5")), 0, INDIRECT(INDIRECT("A5")&amp;"!"&amp;'Технический лист'!M332&amp;'Технический лист'!P90))+IF(ISBLANK(INDIRECT("A6")), 0, INDIRECT(INDIRECT("A6")&amp;"!"&amp;'Технический лист'!M332&amp;'Технический лист'!P90))+IF(ISBLANK(INDIRECT("A7")), 0, INDIRECT(INDIRECT("A7")&amp;"!"&amp;'Технический лист'!M332&amp;'Технический лист'!P90))+IF(ISBLANK(INDIRECT("A8")), 0, INDIRECT(INDIRECT("A8")&amp;"!"&amp;'Технический лист'!M332&amp;'Технический лист'!P90))+IF(ISBLANK(INDIRECT("A9")), 0, INDIRECT(INDIRECT("A9")&amp;"!"&amp;'Технический лист'!M332&amp;'Технический лист'!P90))+IF(ISBLANK(INDIRECT("A10")), 0, INDIRECT(INDIRECT("A10")&amp;"!"&amp;'Технический лист'!M332&amp;'Технический лист'!P90))+IF(ISBLANK(INDIRECT("A11")), 0, INDIRECT(INDIRECT("A11")&amp;"!"&amp;'Технический лист'!M332&amp;'Технический лист'!P90))+IF(ISBLANK(INDIRECT("A12")), 0, INDIRECT(INDIRECT("A12")&amp;"!"&amp;'Технический лист'!M332&amp;'Технический лист'!P90))</f>
        <v>0</v>
      </c>
    </row>
    <row r="100" hidden="1">
      <c r="A100" s="66"/>
      <c r="B100" s="51">
        <f>IF(ISBLANK(INDIRECT("A3")), 0, INDIRECT(INDIRECT("A3")&amp;"!"&amp;'Технический лист'!B333&amp;'Технический лист'!E91))+IF(ISBLANK(INDIRECT("A4")), 0, INDIRECT(INDIRECT("A4")&amp;"!"&amp;'Технический лист'!B333&amp;'Технический лист'!E91))+IF(ISBLANK(INDIRECT("A5")), 0, INDIRECT(INDIRECT("A5")&amp;"!"&amp;'Технический лист'!B333&amp;'Технический лист'!E91))+IF(ISBLANK(INDIRECT("A6")), 0, INDIRECT(INDIRECT("A6")&amp;"!"&amp;'Технический лист'!B333&amp;'Технический лист'!E91))+IF(ISBLANK(INDIRECT("A7")), 0, INDIRECT(INDIRECT("A7")&amp;"!"&amp;'Технический лист'!B333&amp;'Технический лист'!E91))+IF(ISBLANK(INDIRECT("A8")), 0, INDIRECT(INDIRECT("A8")&amp;"!"&amp;'Технический лист'!B333&amp;'Технический лист'!E91))+IF(ISBLANK(INDIRECT("A9")), 0, INDIRECT(INDIRECT("A9")&amp;"!"&amp;'Технический лист'!B333&amp;'Технический лист'!E91))+IF(ISBLANK(INDIRECT("A10")), 0, INDIRECT(INDIRECT("A10")&amp;"!"&amp;'Технический лист'!B333&amp;'Технический лист'!E91))+IF(ISBLANK(INDIRECT("A11")), 0, INDIRECT(INDIRECT("A11")&amp;"!"&amp;'Технический лист'!B333&amp;'Технический лист'!E91))+IF(ISBLANK(INDIRECT("A12")), 0, INDIRECT(INDIRECT("A12")&amp;"!"&amp;'Технический лист'!B333&amp;'Технический лист'!E91))</f>
        <v>0</v>
      </c>
      <c r="C100" s="51">
        <f>IF(ISBLANK(INDIRECT("A3")), 0, INDIRECT(INDIRECT("A3")&amp;"!"&amp;'Технический лист'!C333&amp;'Технический лист'!F91))+IF(ISBLANK(INDIRECT("A4")), 0, INDIRECT(INDIRECT("A4")&amp;"!"&amp;'Технический лист'!C333&amp;'Технический лист'!F91))+IF(ISBLANK(INDIRECT("A5")), 0, INDIRECT(INDIRECT("A5")&amp;"!"&amp;'Технический лист'!C333&amp;'Технический лист'!F91))+IF(ISBLANK(INDIRECT("A6")), 0, INDIRECT(INDIRECT("A6")&amp;"!"&amp;'Технический лист'!C333&amp;'Технический лист'!F91))+IF(ISBLANK(INDIRECT("A7")), 0, INDIRECT(INDIRECT("A7")&amp;"!"&amp;'Технический лист'!C333&amp;'Технический лист'!F91))+IF(ISBLANK(INDIRECT("A8")), 0, INDIRECT(INDIRECT("A8")&amp;"!"&amp;'Технический лист'!C333&amp;'Технический лист'!F91))+IF(ISBLANK(INDIRECT("A9")), 0, INDIRECT(INDIRECT("A9")&amp;"!"&amp;'Технический лист'!C333&amp;'Технический лист'!F91))+IF(ISBLANK(INDIRECT("A10")), 0, INDIRECT(INDIRECT("A10")&amp;"!"&amp;'Технический лист'!C333&amp;'Технический лист'!F91))+IF(ISBLANK(INDIRECT("A11")), 0, INDIRECT(INDIRECT("A11")&amp;"!"&amp;'Технический лист'!C333&amp;'Технический лист'!F91))+IF(ISBLANK(INDIRECT("A12")), 0, INDIRECT(INDIRECT("A12")&amp;"!"&amp;'Технический лист'!C333&amp;'Технический лист'!F91))</f>
        <v>0</v>
      </c>
      <c r="D100" s="51">
        <f>IF(ISBLANK(INDIRECT("A3")), 0, INDIRECT(INDIRECT("A3")&amp;"!"&amp;'Технический лист'!D333&amp;'Технический лист'!G91))+IF(ISBLANK(INDIRECT("A4")), 0, INDIRECT(INDIRECT("A4")&amp;"!"&amp;'Технический лист'!D333&amp;'Технический лист'!G91))+IF(ISBLANK(INDIRECT("A5")), 0, INDIRECT(INDIRECT("A5")&amp;"!"&amp;'Технический лист'!D333&amp;'Технический лист'!G91))+IF(ISBLANK(INDIRECT("A6")), 0, INDIRECT(INDIRECT("A6")&amp;"!"&amp;'Технический лист'!D333&amp;'Технический лист'!G91))+IF(ISBLANK(INDIRECT("A7")), 0, INDIRECT(INDIRECT("A7")&amp;"!"&amp;'Технический лист'!D333&amp;'Технический лист'!G91))+IF(ISBLANK(INDIRECT("A8")), 0, INDIRECT(INDIRECT("A8")&amp;"!"&amp;'Технический лист'!D333&amp;'Технический лист'!G91))+IF(ISBLANK(INDIRECT("A9")), 0, INDIRECT(INDIRECT("A9")&amp;"!"&amp;'Технический лист'!D333&amp;'Технический лист'!G91))+IF(ISBLANK(INDIRECT("A10")), 0, INDIRECT(INDIRECT("A10")&amp;"!"&amp;'Технический лист'!D333&amp;'Технический лист'!G91))+IF(ISBLANK(INDIRECT("A11")), 0, INDIRECT(INDIRECT("A11")&amp;"!"&amp;'Технический лист'!D333&amp;'Технический лист'!G91))+IF(ISBLANK(INDIRECT("A12")), 0, INDIRECT(INDIRECT("A12")&amp;"!"&amp;'Технический лист'!D333&amp;'Технический лист'!G91))</f>
        <v>0</v>
      </c>
      <c r="E100" s="51">
        <f>IF(ISBLANK(INDIRECT("A3")), 0, INDIRECT(INDIRECT("A3")&amp;"!"&amp;'Технический лист'!E333&amp;'Технический лист'!H91))+IF(ISBLANK(INDIRECT("A4")), 0, INDIRECT(INDIRECT("A4")&amp;"!"&amp;'Технический лист'!E333&amp;'Технический лист'!H91))+IF(ISBLANK(INDIRECT("A5")), 0, INDIRECT(INDIRECT("A5")&amp;"!"&amp;'Технический лист'!E333&amp;'Технический лист'!H91))+IF(ISBLANK(INDIRECT("A6")), 0, INDIRECT(INDIRECT("A6")&amp;"!"&amp;'Технический лист'!E333&amp;'Технический лист'!H91))+IF(ISBLANK(INDIRECT("A7")), 0, INDIRECT(INDIRECT("A7")&amp;"!"&amp;'Технический лист'!E333&amp;'Технический лист'!H91))+IF(ISBLANK(INDIRECT("A8")), 0, INDIRECT(INDIRECT("A8")&amp;"!"&amp;'Технический лист'!E333&amp;'Технический лист'!H91))+IF(ISBLANK(INDIRECT("A9")), 0, INDIRECT(INDIRECT("A9")&amp;"!"&amp;'Технический лист'!E333&amp;'Технический лист'!H91))+IF(ISBLANK(INDIRECT("A10")), 0, INDIRECT(INDIRECT("A10")&amp;"!"&amp;'Технический лист'!E333&amp;'Технический лист'!H91))+IF(ISBLANK(INDIRECT("A11")), 0, INDIRECT(INDIRECT("A11")&amp;"!"&amp;'Технический лист'!E333&amp;'Технический лист'!H91))+IF(ISBLANK(INDIRECT("A12")), 0, INDIRECT(INDIRECT("A12")&amp;"!"&amp;'Технический лист'!E333&amp;'Технический лист'!H91))</f>
        <v>0</v>
      </c>
      <c r="F100" s="51">
        <f>IF(ISBLANK(INDIRECT("A3")), 0, INDIRECT(INDIRECT("A3")&amp;"!"&amp;'Технический лист'!F333&amp;'Технический лист'!I91))+IF(ISBLANK(INDIRECT("A4")), 0, INDIRECT(INDIRECT("A4")&amp;"!"&amp;'Технический лист'!F333&amp;'Технический лист'!I91))+IF(ISBLANK(INDIRECT("A5")), 0, INDIRECT(INDIRECT("A5")&amp;"!"&amp;'Технический лист'!F333&amp;'Технический лист'!I91))+IF(ISBLANK(INDIRECT("A6")), 0, INDIRECT(INDIRECT("A6")&amp;"!"&amp;'Технический лист'!F333&amp;'Технический лист'!I91))+IF(ISBLANK(INDIRECT("A7")), 0, INDIRECT(INDIRECT("A7")&amp;"!"&amp;'Технический лист'!F333&amp;'Технический лист'!I91))+IF(ISBLANK(INDIRECT("A8")), 0, INDIRECT(INDIRECT("A8")&amp;"!"&amp;'Технический лист'!F333&amp;'Технический лист'!I91))+IF(ISBLANK(INDIRECT("A9")), 0, INDIRECT(INDIRECT("A9")&amp;"!"&amp;'Технический лист'!F333&amp;'Технический лист'!I91))+IF(ISBLANK(INDIRECT("A10")), 0, INDIRECT(INDIRECT("A10")&amp;"!"&amp;'Технический лист'!F333&amp;'Технический лист'!I91))+IF(ISBLANK(INDIRECT("A11")), 0, INDIRECT(INDIRECT("A11")&amp;"!"&amp;'Технический лист'!F333&amp;'Технический лист'!I91))+IF(ISBLANK(INDIRECT("A12")), 0, INDIRECT(INDIRECT("A12")&amp;"!"&amp;'Технический лист'!F333&amp;'Технический лист'!I91))</f>
        <v>0</v>
      </c>
      <c r="G100" s="51">
        <f>IF(ISBLANK(INDIRECT("A3")), 0, INDIRECT(INDIRECT("A3")&amp;"!"&amp;'Технический лист'!G333&amp;'Технический лист'!J91))+IF(ISBLANK(INDIRECT("A4")), 0, INDIRECT(INDIRECT("A4")&amp;"!"&amp;'Технический лист'!G333&amp;'Технический лист'!J91))+IF(ISBLANK(INDIRECT("A5")), 0, INDIRECT(INDIRECT("A5")&amp;"!"&amp;'Технический лист'!G333&amp;'Технический лист'!J91))+IF(ISBLANK(INDIRECT("A6")), 0, INDIRECT(INDIRECT("A6")&amp;"!"&amp;'Технический лист'!G333&amp;'Технический лист'!J91))+IF(ISBLANK(INDIRECT("A7")), 0, INDIRECT(INDIRECT("A7")&amp;"!"&amp;'Технический лист'!G333&amp;'Технический лист'!J91))+IF(ISBLANK(INDIRECT("A8")), 0, INDIRECT(INDIRECT("A8")&amp;"!"&amp;'Технический лист'!G333&amp;'Технический лист'!J91))+IF(ISBLANK(INDIRECT("A9")), 0, INDIRECT(INDIRECT("A9")&amp;"!"&amp;'Технический лист'!G333&amp;'Технический лист'!J91))+IF(ISBLANK(INDIRECT("A10")), 0, INDIRECT(INDIRECT("A10")&amp;"!"&amp;'Технический лист'!G333&amp;'Технический лист'!J91))+IF(ISBLANK(INDIRECT("A11")), 0, INDIRECT(INDIRECT("A11")&amp;"!"&amp;'Технический лист'!G333&amp;'Технический лист'!J91))+IF(ISBLANK(INDIRECT("A12")), 0, INDIRECT(INDIRECT("A12")&amp;"!"&amp;'Технический лист'!G333&amp;'Технический лист'!J91))</f>
        <v>0</v>
      </c>
      <c r="H100" s="51">
        <f>IF(ISBLANK(INDIRECT("A3")), 0, INDIRECT(INDIRECT("A3")&amp;"!"&amp;'Технический лист'!H333&amp;'Технический лист'!K91))+IF(ISBLANK(INDIRECT("A4")), 0, INDIRECT(INDIRECT("A4")&amp;"!"&amp;'Технический лист'!H333&amp;'Технический лист'!K91))+IF(ISBLANK(INDIRECT("A5")), 0, INDIRECT(INDIRECT("A5")&amp;"!"&amp;'Технический лист'!H333&amp;'Технический лист'!K91))+IF(ISBLANK(INDIRECT("A6")), 0, INDIRECT(INDIRECT("A6")&amp;"!"&amp;'Технический лист'!H333&amp;'Технический лист'!K91))+IF(ISBLANK(INDIRECT("A7")), 0, INDIRECT(INDIRECT("A7")&amp;"!"&amp;'Технический лист'!H333&amp;'Технический лист'!K91))+IF(ISBLANK(INDIRECT("A8")), 0, INDIRECT(INDIRECT("A8")&amp;"!"&amp;'Технический лист'!H333&amp;'Технический лист'!K91))+IF(ISBLANK(INDIRECT("A9")), 0, INDIRECT(INDIRECT("A9")&amp;"!"&amp;'Технический лист'!H333&amp;'Технический лист'!K91))+IF(ISBLANK(INDIRECT("A10")), 0, INDIRECT(INDIRECT("A10")&amp;"!"&amp;'Технический лист'!H333&amp;'Технический лист'!K91))+IF(ISBLANK(INDIRECT("A11")), 0, INDIRECT(INDIRECT("A11")&amp;"!"&amp;'Технический лист'!H333&amp;'Технический лист'!K91))+IF(ISBLANK(INDIRECT("A12")), 0, INDIRECT(INDIRECT("A12")&amp;"!"&amp;'Технический лист'!H333&amp;'Технический лист'!K91))</f>
        <v>0</v>
      </c>
      <c r="I100" s="51">
        <f>IF(ISBLANK(INDIRECT("A3")), 0, INDIRECT(INDIRECT("A3")&amp;"!"&amp;'Технический лист'!I333&amp;'Технический лист'!L91))+IF(ISBLANK(INDIRECT("A4")), 0, INDIRECT(INDIRECT("A4")&amp;"!"&amp;'Технический лист'!I333&amp;'Технический лист'!L91))+IF(ISBLANK(INDIRECT("A5")), 0, INDIRECT(INDIRECT("A5")&amp;"!"&amp;'Технический лист'!I333&amp;'Технический лист'!L91))+IF(ISBLANK(INDIRECT("A6")), 0, INDIRECT(INDIRECT("A6")&amp;"!"&amp;'Технический лист'!I333&amp;'Технический лист'!L91))+IF(ISBLANK(INDIRECT("A7")), 0, INDIRECT(INDIRECT("A7")&amp;"!"&amp;'Технический лист'!I333&amp;'Технический лист'!L91))+IF(ISBLANK(INDIRECT("A8")), 0, INDIRECT(INDIRECT("A8")&amp;"!"&amp;'Технический лист'!I333&amp;'Технический лист'!L91))+IF(ISBLANK(INDIRECT("A9")), 0, INDIRECT(INDIRECT("A9")&amp;"!"&amp;'Технический лист'!I333&amp;'Технический лист'!L91))+IF(ISBLANK(INDIRECT("A10")), 0, INDIRECT(INDIRECT("A10")&amp;"!"&amp;'Технический лист'!I333&amp;'Технический лист'!L91))+IF(ISBLANK(INDIRECT("A11")), 0, INDIRECT(INDIRECT("A11")&amp;"!"&amp;'Технический лист'!I333&amp;'Технический лист'!L91))+IF(ISBLANK(INDIRECT("A12")), 0, INDIRECT(INDIRECT("A12")&amp;"!"&amp;'Технический лист'!I333&amp;'Технический лист'!L91))</f>
        <v>0</v>
      </c>
      <c r="J100" s="51">
        <f>IF(ISBLANK(INDIRECT("A3")), 0, INDIRECT(INDIRECT("A3")&amp;"!"&amp;'Технический лист'!J333&amp;'Технический лист'!M91))+IF(ISBLANK(INDIRECT("A4")), 0, INDIRECT(INDIRECT("A4")&amp;"!"&amp;'Технический лист'!J333&amp;'Технический лист'!M91))+IF(ISBLANK(INDIRECT("A5")), 0, INDIRECT(INDIRECT("A5")&amp;"!"&amp;'Технический лист'!J333&amp;'Технический лист'!M91))+IF(ISBLANK(INDIRECT("A6")), 0, INDIRECT(INDIRECT("A6")&amp;"!"&amp;'Технический лист'!J333&amp;'Технический лист'!M91))+IF(ISBLANK(INDIRECT("A7")), 0, INDIRECT(INDIRECT("A7")&amp;"!"&amp;'Технический лист'!J333&amp;'Технический лист'!M91))+IF(ISBLANK(INDIRECT("A8")), 0, INDIRECT(INDIRECT("A8")&amp;"!"&amp;'Технический лист'!J333&amp;'Технический лист'!M91))+IF(ISBLANK(INDIRECT("A9")), 0, INDIRECT(INDIRECT("A9")&amp;"!"&amp;'Технический лист'!J333&amp;'Технический лист'!M91))+IF(ISBLANK(INDIRECT("A10")), 0, INDIRECT(INDIRECT("A10")&amp;"!"&amp;'Технический лист'!J333&amp;'Технический лист'!M91))+IF(ISBLANK(INDIRECT("A11")), 0, INDIRECT(INDIRECT("A11")&amp;"!"&amp;'Технический лист'!J333&amp;'Технический лист'!M91))+IF(ISBLANK(INDIRECT("A12")), 0, INDIRECT(INDIRECT("A12")&amp;"!"&amp;'Технический лист'!J333&amp;'Технический лист'!M91))</f>
        <v>0</v>
      </c>
      <c r="K100" s="51">
        <f>IF(ISBLANK(INDIRECT("A3")), 0, INDIRECT(INDIRECT("A3")&amp;"!"&amp;'Технический лист'!K333&amp;'Технический лист'!N91))+IF(ISBLANK(INDIRECT("A4")), 0, INDIRECT(INDIRECT("A4")&amp;"!"&amp;'Технический лист'!K333&amp;'Технический лист'!N91))+IF(ISBLANK(INDIRECT("A5")), 0, INDIRECT(INDIRECT("A5")&amp;"!"&amp;'Технический лист'!K333&amp;'Технический лист'!N91))+IF(ISBLANK(INDIRECT("A6")), 0, INDIRECT(INDIRECT("A6")&amp;"!"&amp;'Технический лист'!K333&amp;'Технический лист'!N91))+IF(ISBLANK(INDIRECT("A7")), 0, INDIRECT(INDIRECT("A7")&amp;"!"&amp;'Технический лист'!K333&amp;'Технический лист'!N91))+IF(ISBLANK(INDIRECT("A8")), 0, INDIRECT(INDIRECT("A8")&amp;"!"&amp;'Технический лист'!K333&amp;'Технический лист'!N91))+IF(ISBLANK(INDIRECT("A9")), 0, INDIRECT(INDIRECT("A9")&amp;"!"&amp;'Технический лист'!K333&amp;'Технический лист'!N91))+IF(ISBLANK(INDIRECT("A10")), 0, INDIRECT(INDIRECT("A10")&amp;"!"&amp;'Технический лист'!K333&amp;'Технический лист'!N91))+IF(ISBLANK(INDIRECT("A11")), 0, INDIRECT(INDIRECT("A11")&amp;"!"&amp;'Технический лист'!K333&amp;'Технический лист'!N91))+IF(ISBLANK(INDIRECT("A12")), 0, INDIRECT(INDIRECT("A12")&amp;"!"&amp;'Технический лист'!K333&amp;'Технический лист'!N91))</f>
        <v>0</v>
      </c>
      <c r="L100" s="51">
        <f>IF(ISBLANK(INDIRECT("A3")), 0, INDIRECT(INDIRECT("A3")&amp;"!"&amp;'Технический лист'!L333&amp;'Технический лист'!O91))+IF(ISBLANK(INDIRECT("A4")), 0, INDIRECT(INDIRECT("A4")&amp;"!"&amp;'Технический лист'!L333&amp;'Технический лист'!O91))+IF(ISBLANK(INDIRECT("A5")), 0, INDIRECT(INDIRECT("A5")&amp;"!"&amp;'Технический лист'!L333&amp;'Технический лист'!O91))+IF(ISBLANK(INDIRECT("A6")), 0, INDIRECT(INDIRECT("A6")&amp;"!"&amp;'Технический лист'!L333&amp;'Технический лист'!O91))+IF(ISBLANK(INDIRECT("A7")), 0, INDIRECT(INDIRECT("A7")&amp;"!"&amp;'Технический лист'!L333&amp;'Технический лист'!O91))+IF(ISBLANK(INDIRECT("A8")), 0, INDIRECT(INDIRECT("A8")&amp;"!"&amp;'Технический лист'!L333&amp;'Технический лист'!O91))+IF(ISBLANK(INDIRECT("A9")), 0, INDIRECT(INDIRECT("A9")&amp;"!"&amp;'Технический лист'!L333&amp;'Технический лист'!O91))+IF(ISBLANK(INDIRECT("A10")), 0, INDIRECT(INDIRECT("A10")&amp;"!"&amp;'Технический лист'!L333&amp;'Технический лист'!O91))+IF(ISBLANK(INDIRECT("A11")), 0, INDIRECT(INDIRECT("A11")&amp;"!"&amp;'Технический лист'!L333&amp;'Технический лист'!O91))+IF(ISBLANK(INDIRECT("A12")), 0, INDIRECT(INDIRECT("A12")&amp;"!"&amp;'Технический лист'!L333&amp;'Технический лист'!O91))</f>
        <v>0</v>
      </c>
      <c r="M100" s="53">
        <f>IF(ISBLANK(INDIRECT("A3")), 0, INDIRECT(INDIRECT("A3")&amp;"!"&amp;'Технический лист'!M333&amp;'Технический лист'!P91))+IF(ISBLANK(INDIRECT("A4")), 0, INDIRECT(INDIRECT("A4")&amp;"!"&amp;'Технический лист'!M333&amp;'Технический лист'!P91))+IF(ISBLANK(INDIRECT("A5")), 0, INDIRECT(INDIRECT("A5")&amp;"!"&amp;'Технический лист'!M333&amp;'Технический лист'!P91))+IF(ISBLANK(INDIRECT("A6")), 0, INDIRECT(INDIRECT("A6")&amp;"!"&amp;'Технический лист'!M333&amp;'Технический лист'!P91))+IF(ISBLANK(INDIRECT("A7")), 0, INDIRECT(INDIRECT("A7")&amp;"!"&amp;'Технический лист'!M333&amp;'Технический лист'!P91))+IF(ISBLANK(INDIRECT("A8")), 0, INDIRECT(INDIRECT("A8")&amp;"!"&amp;'Технический лист'!M333&amp;'Технический лист'!P91))+IF(ISBLANK(INDIRECT("A9")), 0, INDIRECT(INDIRECT("A9")&amp;"!"&amp;'Технический лист'!M333&amp;'Технический лист'!P91))+IF(ISBLANK(INDIRECT("A10")), 0, INDIRECT(INDIRECT("A10")&amp;"!"&amp;'Технический лист'!M333&amp;'Технический лист'!P91))+IF(ISBLANK(INDIRECT("A11")), 0, INDIRECT(INDIRECT("A11")&amp;"!"&amp;'Технический лист'!M333&amp;'Технический лист'!P91))+IF(ISBLANK(INDIRECT("A12")), 0, INDIRECT(INDIRECT("A12")&amp;"!"&amp;'Технический лист'!M333&amp;'Технический лист'!P91))</f>
        <v>0</v>
      </c>
    </row>
    <row r="101" hidden="1">
      <c r="A101" s="66"/>
      <c r="B101" s="51">
        <f>IF(ISBLANK(INDIRECT("A3")), 0, INDIRECT(INDIRECT("A3")&amp;"!"&amp;'Технический лист'!B334&amp;'Технический лист'!E92))+IF(ISBLANK(INDIRECT("A4")), 0, INDIRECT(INDIRECT("A4")&amp;"!"&amp;'Технический лист'!B334&amp;'Технический лист'!E92))+IF(ISBLANK(INDIRECT("A5")), 0, INDIRECT(INDIRECT("A5")&amp;"!"&amp;'Технический лист'!B334&amp;'Технический лист'!E92))+IF(ISBLANK(INDIRECT("A6")), 0, INDIRECT(INDIRECT("A6")&amp;"!"&amp;'Технический лист'!B334&amp;'Технический лист'!E92))+IF(ISBLANK(INDIRECT("A7")), 0, INDIRECT(INDIRECT("A7")&amp;"!"&amp;'Технический лист'!B334&amp;'Технический лист'!E92))+IF(ISBLANK(INDIRECT("A8")), 0, INDIRECT(INDIRECT("A8")&amp;"!"&amp;'Технический лист'!B334&amp;'Технический лист'!E92))+IF(ISBLANK(INDIRECT("A9")), 0, INDIRECT(INDIRECT("A9")&amp;"!"&amp;'Технический лист'!B334&amp;'Технический лист'!E92))+IF(ISBLANK(INDIRECT("A10")), 0, INDIRECT(INDIRECT("A10")&amp;"!"&amp;'Технический лист'!B334&amp;'Технический лист'!E92))+IF(ISBLANK(INDIRECT("A11")), 0, INDIRECT(INDIRECT("A11")&amp;"!"&amp;'Технический лист'!B334&amp;'Технический лист'!E92))+IF(ISBLANK(INDIRECT("A12")), 0, INDIRECT(INDIRECT("A12")&amp;"!"&amp;'Технический лист'!B334&amp;'Технический лист'!E92))</f>
        <v>0</v>
      </c>
      <c r="C101" s="51">
        <f>IF(ISBLANK(INDIRECT("A3")), 0, INDIRECT(INDIRECT("A3")&amp;"!"&amp;'Технический лист'!C334&amp;'Технический лист'!F92))+IF(ISBLANK(INDIRECT("A4")), 0, INDIRECT(INDIRECT("A4")&amp;"!"&amp;'Технический лист'!C334&amp;'Технический лист'!F92))+IF(ISBLANK(INDIRECT("A5")), 0, INDIRECT(INDIRECT("A5")&amp;"!"&amp;'Технический лист'!C334&amp;'Технический лист'!F92))+IF(ISBLANK(INDIRECT("A6")), 0, INDIRECT(INDIRECT("A6")&amp;"!"&amp;'Технический лист'!C334&amp;'Технический лист'!F92))+IF(ISBLANK(INDIRECT("A7")), 0, INDIRECT(INDIRECT("A7")&amp;"!"&amp;'Технический лист'!C334&amp;'Технический лист'!F92))+IF(ISBLANK(INDIRECT("A8")), 0, INDIRECT(INDIRECT("A8")&amp;"!"&amp;'Технический лист'!C334&amp;'Технический лист'!F92))+IF(ISBLANK(INDIRECT("A9")), 0, INDIRECT(INDIRECT("A9")&amp;"!"&amp;'Технический лист'!C334&amp;'Технический лист'!F92))+IF(ISBLANK(INDIRECT("A10")), 0, INDIRECT(INDIRECT("A10")&amp;"!"&amp;'Технический лист'!C334&amp;'Технический лист'!F92))+IF(ISBLANK(INDIRECT("A11")), 0, INDIRECT(INDIRECT("A11")&amp;"!"&amp;'Технический лист'!C334&amp;'Технический лист'!F92))+IF(ISBLANK(INDIRECT("A12")), 0, INDIRECT(INDIRECT("A12")&amp;"!"&amp;'Технический лист'!C334&amp;'Технический лист'!F92))</f>
        <v>0</v>
      </c>
      <c r="D101" s="51">
        <f>IF(ISBLANK(INDIRECT("A3")), 0, INDIRECT(INDIRECT("A3")&amp;"!"&amp;'Технический лист'!D334&amp;'Технический лист'!G92))+IF(ISBLANK(INDIRECT("A4")), 0, INDIRECT(INDIRECT("A4")&amp;"!"&amp;'Технический лист'!D334&amp;'Технический лист'!G92))+IF(ISBLANK(INDIRECT("A5")), 0, INDIRECT(INDIRECT("A5")&amp;"!"&amp;'Технический лист'!D334&amp;'Технический лист'!G92))+IF(ISBLANK(INDIRECT("A6")), 0, INDIRECT(INDIRECT("A6")&amp;"!"&amp;'Технический лист'!D334&amp;'Технический лист'!G92))+IF(ISBLANK(INDIRECT("A7")), 0, INDIRECT(INDIRECT("A7")&amp;"!"&amp;'Технический лист'!D334&amp;'Технический лист'!G92))+IF(ISBLANK(INDIRECT("A8")), 0, INDIRECT(INDIRECT("A8")&amp;"!"&amp;'Технический лист'!D334&amp;'Технический лист'!G92))+IF(ISBLANK(INDIRECT("A9")), 0, INDIRECT(INDIRECT("A9")&amp;"!"&amp;'Технический лист'!D334&amp;'Технический лист'!G92))+IF(ISBLANK(INDIRECT("A10")), 0, INDIRECT(INDIRECT("A10")&amp;"!"&amp;'Технический лист'!D334&amp;'Технический лист'!G92))+IF(ISBLANK(INDIRECT("A11")), 0, INDIRECT(INDIRECT("A11")&amp;"!"&amp;'Технический лист'!D334&amp;'Технический лист'!G92))+IF(ISBLANK(INDIRECT("A12")), 0, INDIRECT(INDIRECT("A12")&amp;"!"&amp;'Технический лист'!D334&amp;'Технический лист'!G92))</f>
        <v>0</v>
      </c>
      <c r="E101" s="51">
        <f>IF(ISBLANK(INDIRECT("A3")), 0, INDIRECT(INDIRECT("A3")&amp;"!"&amp;'Технический лист'!E334&amp;'Технический лист'!H92))+IF(ISBLANK(INDIRECT("A4")), 0, INDIRECT(INDIRECT("A4")&amp;"!"&amp;'Технический лист'!E334&amp;'Технический лист'!H92))+IF(ISBLANK(INDIRECT("A5")), 0, INDIRECT(INDIRECT("A5")&amp;"!"&amp;'Технический лист'!E334&amp;'Технический лист'!H92))+IF(ISBLANK(INDIRECT("A6")), 0, INDIRECT(INDIRECT("A6")&amp;"!"&amp;'Технический лист'!E334&amp;'Технический лист'!H92))+IF(ISBLANK(INDIRECT("A7")), 0, INDIRECT(INDIRECT("A7")&amp;"!"&amp;'Технический лист'!E334&amp;'Технический лист'!H92))+IF(ISBLANK(INDIRECT("A8")), 0, INDIRECT(INDIRECT("A8")&amp;"!"&amp;'Технический лист'!E334&amp;'Технический лист'!H92))+IF(ISBLANK(INDIRECT("A9")), 0, INDIRECT(INDIRECT("A9")&amp;"!"&amp;'Технический лист'!E334&amp;'Технический лист'!H92))+IF(ISBLANK(INDIRECT("A10")), 0, INDIRECT(INDIRECT("A10")&amp;"!"&amp;'Технический лист'!E334&amp;'Технический лист'!H92))+IF(ISBLANK(INDIRECT("A11")), 0, INDIRECT(INDIRECT("A11")&amp;"!"&amp;'Технический лист'!E334&amp;'Технический лист'!H92))+IF(ISBLANK(INDIRECT("A12")), 0, INDIRECT(INDIRECT("A12")&amp;"!"&amp;'Технический лист'!E334&amp;'Технический лист'!H92))</f>
        <v>0</v>
      </c>
      <c r="F101" s="51">
        <f>IF(ISBLANK(INDIRECT("A3")), 0, INDIRECT(INDIRECT("A3")&amp;"!"&amp;'Технический лист'!F334&amp;'Технический лист'!I92))+IF(ISBLANK(INDIRECT("A4")), 0, INDIRECT(INDIRECT("A4")&amp;"!"&amp;'Технический лист'!F334&amp;'Технический лист'!I92))+IF(ISBLANK(INDIRECT("A5")), 0, INDIRECT(INDIRECT("A5")&amp;"!"&amp;'Технический лист'!F334&amp;'Технический лист'!I92))+IF(ISBLANK(INDIRECT("A6")), 0, INDIRECT(INDIRECT("A6")&amp;"!"&amp;'Технический лист'!F334&amp;'Технический лист'!I92))+IF(ISBLANK(INDIRECT("A7")), 0, INDIRECT(INDIRECT("A7")&amp;"!"&amp;'Технический лист'!F334&amp;'Технический лист'!I92))+IF(ISBLANK(INDIRECT("A8")), 0, INDIRECT(INDIRECT("A8")&amp;"!"&amp;'Технический лист'!F334&amp;'Технический лист'!I92))+IF(ISBLANK(INDIRECT("A9")), 0, INDIRECT(INDIRECT("A9")&amp;"!"&amp;'Технический лист'!F334&amp;'Технический лист'!I92))+IF(ISBLANK(INDIRECT("A10")), 0, INDIRECT(INDIRECT("A10")&amp;"!"&amp;'Технический лист'!F334&amp;'Технический лист'!I92))+IF(ISBLANK(INDIRECT("A11")), 0, INDIRECT(INDIRECT("A11")&amp;"!"&amp;'Технический лист'!F334&amp;'Технический лист'!I92))+IF(ISBLANK(INDIRECT("A12")), 0, INDIRECT(INDIRECT("A12")&amp;"!"&amp;'Технический лист'!F334&amp;'Технический лист'!I92))</f>
        <v>0</v>
      </c>
      <c r="G101" s="51">
        <f>IF(ISBLANK(INDIRECT("A3")), 0, INDIRECT(INDIRECT("A3")&amp;"!"&amp;'Технический лист'!G334&amp;'Технический лист'!J92))+IF(ISBLANK(INDIRECT("A4")), 0, INDIRECT(INDIRECT("A4")&amp;"!"&amp;'Технический лист'!G334&amp;'Технический лист'!J92))+IF(ISBLANK(INDIRECT("A5")), 0, INDIRECT(INDIRECT("A5")&amp;"!"&amp;'Технический лист'!G334&amp;'Технический лист'!J92))+IF(ISBLANK(INDIRECT("A6")), 0, INDIRECT(INDIRECT("A6")&amp;"!"&amp;'Технический лист'!G334&amp;'Технический лист'!J92))+IF(ISBLANK(INDIRECT("A7")), 0, INDIRECT(INDIRECT("A7")&amp;"!"&amp;'Технический лист'!G334&amp;'Технический лист'!J92))+IF(ISBLANK(INDIRECT("A8")), 0, INDIRECT(INDIRECT("A8")&amp;"!"&amp;'Технический лист'!G334&amp;'Технический лист'!J92))+IF(ISBLANK(INDIRECT("A9")), 0, INDIRECT(INDIRECT("A9")&amp;"!"&amp;'Технический лист'!G334&amp;'Технический лист'!J92))+IF(ISBLANK(INDIRECT("A10")), 0, INDIRECT(INDIRECT("A10")&amp;"!"&amp;'Технический лист'!G334&amp;'Технический лист'!J92))+IF(ISBLANK(INDIRECT("A11")), 0, INDIRECT(INDIRECT("A11")&amp;"!"&amp;'Технический лист'!G334&amp;'Технический лист'!J92))+IF(ISBLANK(INDIRECT("A12")), 0, INDIRECT(INDIRECT("A12")&amp;"!"&amp;'Технический лист'!G334&amp;'Технический лист'!J92))</f>
        <v>0</v>
      </c>
      <c r="H101" s="51">
        <f>IF(ISBLANK(INDIRECT("A3")), 0, INDIRECT(INDIRECT("A3")&amp;"!"&amp;'Технический лист'!H334&amp;'Технический лист'!K92))+IF(ISBLANK(INDIRECT("A4")), 0, INDIRECT(INDIRECT("A4")&amp;"!"&amp;'Технический лист'!H334&amp;'Технический лист'!K92))+IF(ISBLANK(INDIRECT("A5")), 0, INDIRECT(INDIRECT("A5")&amp;"!"&amp;'Технический лист'!H334&amp;'Технический лист'!K92))+IF(ISBLANK(INDIRECT("A6")), 0, INDIRECT(INDIRECT("A6")&amp;"!"&amp;'Технический лист'!H334&amp;'Технический лист'!K92))+IF(ISBLANK(INDIRECT("A7")), 0, INDIRECT(INDIRECT("A7")&amp;"!"&amp;'Технический лист'!H334&amp;'Технический лист'!K92))+IF(ISBLANK(INDIRECT("A8")), 0, INDIRECT(INDIRECT("A8")&amp;"!"&amp;'Технический лист'!H334&amp;'Технический лист'!K92))+IF(ISBLANK(INDIRECT("A9")), 0, INDIRECT(INDIRECT("A9")&amp;"!"&amp;'Технический лист'!H334&amp;'Технический лист'!K92))+IF(ISBLANK(INDIRECT("A10")), 0, INDIRECT(INDIRECT("A10")&amp;"!"&amp;'Технический лист'!H334&amp;'Технический лист'!K92))+IF(ISBLANK(INDIRECT("A11")), 0, INDIRECT(INDIRECT("A11")&amp;"!"&amp;'Технический лист'!H334&amp;'Технический лист'!K92))+IF(ISBLANK(INDIRECT("A12")), 0, INDIRECT(INDIRECT("A12")&amp;"!"&amp;'Технический лист'!H334&amp;'Технический лист'!K92))</f>
        <v>0</v>
      </c>
      <c r="I101" s="51">
        <f>IF(ISBLANK(INDIRECT("A3")), 0, INDIRECT(INDIRECT("A3")&amp;"!"&amp;'Технический лист'!I334&amp;'Технический лист'!L92))+IF(ISBLANK(INDIRECT("A4")), 0, INDIRECT(INDIRECT("A4")&amp;"!"&amp;'Технический лист'!I334&amp;'Технический лист'!L92))+IF(ISBLANK(INDIRECT("A5")), 0, INDIRECT(INDIRECT("A5")&amp;"!"&amp;'Технический лист'!I334&amp;'Технический лист'!L92))+IF(ISBLANK(INDIRECT("A6")), 0, INDIRECT(INDIRECT("A6")&amp;"!"&amp;'Технический лист'!I334&amp;'Технический лист'!L92))+IF(ISBLANK(INDIRECT("A7")), 0, INDIRECT(INDIRECT("A7")&amp;"!"&amp;'Технический лист'!I334&amp;'Технический лист'!L92))+IF(ISBLANK(INDIRECT("A8")), 0, INDIRECT(INDIRECT("A8")&amp;"!"&amp;'Технический лист'!I334&amp;'Технический лист'!L92))+IF(ISBLANK(INDIRECT("A9")), 0, INDIRECT(INDIRECT("A9")&amp;"!"&amp;'Технический лист'!I334&amp;'Технический лист'!L92))+IF(ISBLANK(INDIRECT("A10")), 0, INDIRECT(INDIRECT("A10")&amp;"!"&amp;'Технический лист'!I334&amp;'Технический лист'!L92))+IF(ISBLANK(INDIRECT("A11")), 0, INDIRECT(INDIRECT("A11")&amp;"!"&amp;'Технический лист'!I334&amp;'Технический лист'!L92))+IF(ISBLANK(INDIRECT("A12")), 0, INDIRECT(INDIRECT("A12")&amp;"!"&amp;'Технический лист'!I334&amp;'Технический лист'!L92))</f>
        <v>0</v>
      </c>
      <c r="J101" s="51">
        <f>IF(ISBLANK(INDIRECT("A3")), 0, INDIRECT(INDIRECT("A3")&amp;"!"&amp;'Технический лист'!J334&amp;'Технический лист'!M92))+IF(ISBLANK(INDIRECT("A4")), 0, INDIRECT(INDIRECT("A4")&amp;"!"&amp;'Технический лист'!J334&amp;'Технический лист'!M92))+IF(ISBLANK(INDIRECT("A5")), 0, INDIRECT(INDIRECT("A5")&amp;"!"&amp;'Технический лист'!J334&amp;'Технический лист'!M92))+IF(ISBLANK(INDIRECT("A6")), 0, INDIRECT(INDIRECT("A6")&amp;"!"&amp;'Технический лист'!J334&amp;'Технический лист'!M92))+IF(ISBLANK(INDIRECT("A7")), 0, INDIRECT(INDIRECT("A7")&amp;"!"&amp;'Технический лист'!J334&amp;'Технический лист'!M92))+IF(ISBLANK(INDIRECT("A8")), 0, INDIRECT(INDIRECT("A8")&amp;"!"&amp;'Технический лист'!J334&amp;'Технический лист'!M92))+IF(ISBLANK(INDIRECT("A9")), 0, INDIRECT(INDIRECT("A9")&amp;"!"&amp;'Технический лист'!J334&amp;'Технический лист'!M92))+IF(ISBLANK(INDIRECT("A10")), 0, INDIRECT(INDIRECT("A10")&amp;"!"&amp;'Технический лист'!J334&amp;'Технический лист'!M92))+IF(ISBLANK(INDIRECT("A11")), 0, INDIRECT(INDIRECT("A11")&amp;"!"&amp;'Технический лист'!J334&amp;'Технический лист'!M92))+IF(ISBLANK(INDIRECT("A12")), 0, INDIRECT(INDIRECT("A12")&amp;"!"&amp;'Технический лист'!J334&amp;'Технический лист'!M92))</f>
        <v>0</v>
      </c>
      <c r="K101" s="51">
        <f>IF(ISBLANK(INDIRECT("A3")), 0, INDIRECT(INDIRECT("A3")&amp;"!"&amp;'Технический лист'!K334&amp;'Технический лист'!N92))+IF(ISBLANK(INDIRECT("A4")), 0, INDIRECT(INDIRECT("A4")&amp;"!"&amp;'Технический лист'!K334&amp;'Технический лист'!N92))+IF(ISBLANK(INDIRECT("A5")), 0, INDIRECT(INDIRECT("A5")&amp;"!"&amp;'Технический лист'!K334&amp;'Технический лист'!N92))+IF(ISBLANK(INDIRECT("A6")), 0, INDIRECT(INDIRECT("A6")&amp;"!"&amp;'Технический лист'!K334&amp;'Технический лист'!N92))+IF(ISBLANK(INDIRECT("A7")), 0, INDIRECT(INDIRECT("A7")&amp;"!"&amp;'Технический лист'!K334&amp;'Технический лист'!N92))+IF(ISBLANK(INDIRECT("A8")), 0, INDIRECT(INDIRECT("A8")&amp;"!"&amp;'Технический лист'!K334&amp;'Технический лист'!N92))+IF(ISBLANK(INDIRECT("A9")), 0, INDIRECT(INDIRECT("A9")&amp;"!"&amp;'Технический лист'!K334&amp;'Технический лист'!N92))+IF(ISBLANK(INDIRECT("A10")), 0, INDIRECT(INDIRECT("A10")&amp;"!"&amp;'Технический лист'!K334&amp;'Технический лист'!N92))+IF(ISBLANK(INDIRECT("A11")), 0, INDIRECT(INDIRECT("A11")&amp;"!"&amp;'Технический лист'!K334&amp;'Технический лист'!N92))+IF(ISBLANK(INDIRECT("A12")), 0, INDIRECT(INDIRECT("A12")&amp;"!"&amp;'Технический лист'!K334&amp;'Технический лист'!N92))</f>
        <v>0</v>
      </c>
      <c r="L101" s="51">
        <f>IF(ISBLANK(INDIRECT("A3")), 0, INDIRECT(INDIRECT("A3")&amp;"!"&amp;'Технический лист'!L334&amp;'Технический лист'!O92))+IF(ISBLANK(INDIRECT("A4")), 0, INDIRECT(INDIRECT("A4")&amp;"!"&amp;'Технический лист'!L334&amp;'Технический лист'!O92))+IF(ISBLANK(INDIRECT("A5")), 0, INDIRECT(INDIRECT("A5")&amp;"!"&amp;'Технический лист'!L334&amp;'Технический лист'!O92))+IF(ISBLANK(INDIRECT("A6")), 0, INDIRECT(INDIRECT("A6")&amp;"!"&amp;'Технический лист'!L334&amp;'Технический лист'!O92))+IF(ISBLANK(INDIRECT("A7")), 0, INDIRECT(INDIRECT("A7")&amp;"!"&amp;'Технический лист'!L334&amp;'Технический лист'!O92))+IF(ISBLANK(INDIRECT("A8")), 0, INDIRECT(INDIRECT("A8")&amp;"!"&amp;'Технический лист'!L334&amp;'Технический лист'!O92))+IF(ISBLANK(INDIRECT("A9")), 0, INDIRECT(INDIRECT("A9")&amp;"!"&amp;'Технический лист'!L334&amp;'Технический лист'!O92))+IF(ISBLANK(INDIRECT("A10")), 0, INDIRECT(INDIRECT("A10")&amp;"!"&amp;'Технический лист'!L334&amp;'Технический лист'!O92))+IF(ISBLANK(INDIRECT("A11")), 0, INDIRECT(INDIRECT("A11")&amp;"!"&amp;'Технический лист'!L334&amp;'Технический лист'!O92))+IF(ISBLANK(INDIRECT("A12")), 0, INDIRECT(INDIRECT("A12")&amp;"!"&amp;'Технический лист'!L334&amp;'Технический лист'!O92))</f>
        <v>0</v>
      </c>
      <c r="M101" s="53">
        <f>IF(ISBLANK(INDIRECT("A3")), 0, INDIRECT(INDIRECT("A3")&amp;"!"&amp;'Технический лист'!M334&amp;'Технический лист'!P92))+IF(ISBLANK(INDIRECT("A4")), 0, INDIRECT(INDIRECT("A4")&amp;"!"&amp;'Технический лист'!M334&amp;'Технический лист'!P92))+IF(ISBLANK(INDIRECT("A5")), 0, INDIRECT(INDIRECT("A5")&amp;"!"&amp;'Технический лист'!M334&amp;'Технический лист'!P92))+IF(ISBLANK(INDIRECT("A6")), 0, INDIRECT(INDIRECT("A6")&amp;"!"&amp;'Технический лист'!M334&amp;'Технический лист'!P92))+IF(ISBLANK(INDIRECT("A7")), 0, INDIRECT(INDIRECT("A7")&amp;"!"&amp;'Технический лист'!M334&amp;'Технический лист'!P92))+IF(ISBLANK(INDIRECT("A8")), 0, INDIRECT(INDIRECT("A8")&amp;"!"&amp;'Технический лист'!M334&amp;'Технический лист'!P92))+IF(ISBLANK(INDIRECT("A9")), 0, INDIRECT(INDIRECT("A9")&amp;"!"&amp;'Технический лист'!M334&amp;'Технический лист'!P92))+IF(ISBLANK(INDIRECT("A10")), 0, INDIRECT(INDIRECT("A10")&amp;"!"&amp;'Технический лист'!M334&amp;'Технический лист'!P92))+IF(ISBLANK(INDIRECT("A11")), 0, INDIRECT(INDIRECT("A11")&amp;"!"&amp;'Технический лист'!M334&amp;'Технический лист'!P92))+IF(ISBLANK(INDIRECT("A12")), 0, INDIRECT(INDIRECT("A12")&amp;"!"&amp;'Технический лист'!M334&amp;'Технический лист'!P92))</f>
        <v>0</v>
      </c>
    </row>
    <row r="102" hidden="1">
      <c r="A102" s="66"/>
      <c r="B102" s="51">
        <f>IF(ISBLANK(INDIRECT("A3")), 0, INDIRECT(INDIRECT("A3")&amp;"!"&amp;'Технический лист'!B335&amp;'Технический лист'!E93))+IF(ISBLANK(INDIRECT("A4")), 0, INDIRECT(INDIRECT("A4")&amp;"!"&amp;'Технический лист'!B335&amp;'Технический лист'!E93))+IF(ISBLANK(INDIRECT("A5")), 0, INDIRECT(INDIRECT("A5")&amp;"!"&amp;'Технический лист'!B335&amp;'Технический лист'!E93))+IF(ISBLANK(INDIRECT("A6")), 0, INDIRECT(INDIRECT("A6")&amp;"!"&amp;'Технический лист'!B335&amp;'Технический лист'!E93))+IF(ISBLANK(INDIRECT("A7")), 0, INDIRECT(INDIRECT("A7")&amp;"!"&amp;'Технический лист'!B335&amp;'Технический лист'!E93))+IF(ISBLANK(INDIRECT("A8")), 0, INDIRECT(INDIRECT("A8")&amp;"!"&amp;'Технический лист'!B335&amp;'Технический лист'!E93))+IF(ISBLANK(INDIRECT("A9")), 0, INDIRECT(INDIRECT("A9")&amp;"!"&amp;'Технический лист'!B335&amp;'Технический лист'!E93))+IF(ISBLANK(INDIRECT("A10")), 0, INDIRECT(INDIRECT("A10")&amp;"!"&amp;'Технический лист'!B335&amp;'Технический лист'!E93))+IF(ISBLANK(INDIRECT("A11")), 0, INDIRECT(INDIRECT("A11")&amp;"!"&amp;'Технический лист'!B335&amp;'Технический лист'!E93))+IF(ISBLANK(INDIRECT("A12")), 0, INDIRECT(INDIRECT("A12")&amp;"!"&amp;'Технический лист'!B335&amp;'Технический лист'!E93))</f>
        <v>0</v>
      </c>
      <c r="C102" s="51">
        <f>IF(ISBLANK(INDIRECT("A3")), 0, INDIRECT(INDIRECT("A3")&amp;"!"&amp;'Технический лист'!C335&amp;'Технический лист'!F93))+IF(ISBLANK(INDIRECT("A4")), 0, INDIRECT(INDIRECT("A4")&amp;"!"&amp;'Технический лист'!C335&amp;'Технический лист'!F93))+IF(ISBLANK(INDIRECT("A5")), 0, INDIRECT(INDIRECT("A5")&amp;"!"&amp;'Технический лист'!C335&amp;'Технический лист'!F93))+IF(ISBLANK(INDIRECT("A6")), 0, INDIRECT(INDIRECT("A6")&amp;"!"&amp;'Технический лист'!C335&amp;'Технический лист'!F93))+IF(ISBLANK(INDIRECT("A7")), 0, INDIRECT(INDIRECT("A7")&amp;"!"&amp;'Технический лист'!C335&amp;'Технический лист'!F93))+IF(ISBLANK(INDIRECT("A8")), 0, INDIRECT(INDIRECT("A8")&amp;"!"&amp;'Технический лист'!C335&amp;'Технический лист'!F93))+IF(ISBLANK(INDIRECT("A9")), 0, INDIRECT(INDIRECT("A9")&amp;"!"&amp;'Технический лист'!C335&amp;'Технический лист'!F93))+IF(ISBLANK(INDIRECT("A10")), 0, INDIRECT(INDIRECT("A10")&amp;"!"&amp;'Технический лист'!C335&amp;'Технический лист'!F93))+IF(ISBLANK(INDIRECT("A11")), 0, INDIRECT(INDIRECT("A11")&amp;"!"&amp;'Технический лист'!C335&amp;'Технический лист'!F93))+IF(ISBLANK(INDIRECT("A12")), 0, INDIRECT(INDIRECT("A12")&amp;"!"&amp;'Технический лист'!C335&amp;'Технический лист'!F93))</f>
        <v>0</v>
      </c>
      <c r="D102" s="51">
        <f>IF(ISBLANK(INDIRECT("A3")), 0, INDIRECT(INDIRECT("A3")&amp;"!"&amp;'Технический лист'!D335&amp;'Технический лист'!G93))+IF(ISBLANK(INDIRECT("A4")), 0, INDIRECT(INDIRECT("A4")&amp;"!"&amp;'Технический лист'!D335&amp;'Технический лист'!G93))+IF(ISBLANK(INDIRECT("A5")), 0, INDIRECT(INDIRECT("A5")&amp;"!"&amp;'Технический лист'!D335&amp;'Технический лист'!G93))+IF(ISBLANK(INDIRECT("A6")), 0, INDIRECT(INDIRECT("A6")&amp;"!"&amp;'Технический лист'!D335&amp;'Технический лист'!G93))+IF(ISBLANK(INDIRECT("A7")), 0, INDIRECT(INDIRECT("A7")&amp;"!"&amp;'Технический лист'!D335&amp;'Технический лист'!G93))+IF(ISBLANK(INDIRECT("A8")), 0, INDIRECT(INDIRECT("A8")&amp;"!"&amp;'Технический лист'!D335&amp;'Технический лист'!G93))+IF(ISBLANK(INDIRECT("A9")), 0, INDIRECT(INDIRECT("A9")&amp;"!"&amp;'Технический лист'!D335&amp;'Технический лист'!G93))+IF(ISBLANK(INDIRECT("A10")), 0, INDIRECT(INDIRECT("A10")&amp;"!"&amp;'Технический лист'!D335&amp;'Технический лист'!G93))+IF(ISBLANK(INDIRECT("A11")), 0, INDIRECT(INDIRECT("A11")&amp;"!"&amp;'Технический лист'!D335&amp;'Технический лист'!G93))+IF(ISBLANK(INDIRECT("A12")), 0, INDIRECT(INDIRECT("A12")&amp;"!"&amp;'Технический лист'!D335&amp;'Технический лист'!G93))</f>
        <v>0</v>
      </c>
      <c r="E102" s="51">
        <f>IF(ISBLANK(INDIRECT("A3")), 0, INDIRECT(INDIRECT("A3")&amp;"!"&amp;'Технический лист'!E335&amp;'Технический лист'!H93))+IF(ISBLANK(INDIRECT("A4")), 0, INDIRECT(INDIRECT("A4")&amp;"!"&amp;'Технический лист'!E335&amp;'Технический лист'!H93))+IF(ISBLANK(INDIRECT("A5")), 0, INDIRECT(INDIRECT("A5")&amp;"!"&amp;'Технический лист'!E335&amp;'Технический лист'!H93))+IF(ISBLANK(INDIRECT("A6")), 0, INDIRECT(INDIRECT("A6")&amp;"!"&amp;'Технический лист'!E335&amp;'Технический лист'!H93))+IF(ISBLANK(INDIRECT("A7")), 0, INDIRECT(INDIRECT("A7")&amp;"!"&amp;'Технический лист'!E335&amp;'Технический лист'!H93))+IF(ISBLANK(INDIRECT("A8")), 0, INDIRECT(INDIRECT("A8")&amp;"!"&amp;'Технический лист'!E335&amp;'Технический лист'!H93))+IF(ISBLANK(INDIRECT("A9")), 0, INDIRECT(INDIRECT("A9")&amp;"!"&amp;'Технический лист'!E335&amp;'Технический лист'!H93))+IF(ISBLANK(INDIRECT("A10")), 0, INDIRECT(INDIRECT("A10")&amp;"!"&amp;'Технический лист'!E335&amp;'Технический лист'!H93))+IF(ISBLANK(INDIRECT("A11")), 0, INDIRECT(INDIRECT("A11")&amp;"!"&amp;'Технический лист'!E335&amp;'Технический лист'!H93))+IF(ISBLANK(INDIRECT("A12")), 0, INDIRECT(INDIRECT("A12")&amp;"!"&amp;'Технический лист'!E335&amp;'Технический лист'!H93))</f>
        <v>0</v>
      </c>
      <c r="F102" s="51">
        <f>IF(ISBLANK(INDIRECT("A3")), 0, INDIRECT(INDIRECT("A3")&amp;"!"&amp;'Технический лист'!F335&amp;'Технический лист'!I93))+IF(ISBLANK(INDIRECT("A4")), 0, INDIRECT(INDIRECT("A4")&amp;"!"&amp;'Технический лист'!F335&amp;'Технический лист'!I93))+IF(ISBLANK(INDIRECT("A5")), 0, INDIRECT(INDIRECT("A5")&amp;"!"&amp;'Технический лист'!F335&amp;'Технический лист'!I93))+IF(ISBLANK(INDIRECT("A6")), 0, INDIRECT(INDIRECT("A6")&amp;"!"&amp;'Технический лист'!F335&amp;'Технический лист'!I93))+IF(ISBLANK(INDIRECT("A7")), 0, INDIRECT(INDIRECT("A7")&amp;"!"&amp;'Технический лист'!F335&amp;'Технический лист'!I93))+IF(ISBLANK(INDIRECT("A8")), 0, INDIRECT(INDIRECT("A8")&amp;"!"&amp;'Технический лист'!F335&amp;'Технический лист'!I93))+IF(ISBLANK(INDIRECT("A9")), 0, INDIRECT(INDIRECT("A9")&amp;"!"&amp;'Технический лист'!F335&amp;'Технический лист'!I93))+IF(ISBLANK(INDIRECT("A10")), 0, INDIRECT(INDIRECT("A10")&amp;"!"&amp;'Технический лист'!F335&amp;'Технический лист'!I93))+IF(ISBLANK(INDIRECT("A11")), 0, INDIRECT(INDIRECT("A11")&amp;"!"&amp;'Технический лист'!F335&amp;'Технический лист'!I93))+IF(ISBLANK(INDIRECT("A12")), 0, INDIRECT(INDIRECT("A12")&amp;"!"&amp;'Технический лист'!F335&amp;'Технический лист'!I93))</f>
        <v>0</v>
      </c>
      <c r="G102" s="51">
        <f>IF(ISBLANK(INDIRECT("A3")), 0, INDIRECT(INDIRECT("A3")&amp;"!"&amp;'Технический лист'!G335&amp;'Технический лист'!J93))+IF(ISBLANK(INDIRECT("A4")), 0, INDIRECT(INDIRECT("A4")&amp;"!"&amp;'Технический лист'!G335&amp;'Технический лист'!J93))+IF(ISBLANK(INDIRECT("A5")), 0, INDIRECT(INDIRECT("A5")&amp;"!"&amp;'Технический лист'!G335&amp;'Технический лист'!J93))+IF(ISBLANK(INDIRECT("A6")), 0, INDIRECT(INDIRECT("A6")&amp;"!"&amp;'Технический лист'!G335&amp;'Технический лист'!J93))+IF(ISBLANK(INDIRECT("A7")), 0, INDIRECT(INDIRECT("A7")&amp;"!"&amp;'Технический лист'!G335&amp;'Технический лист'!J93))+IF(ISBLANK(INDIRECT("A8")), 0, INDIRECT(INDIRECT("A8")&amp;"!"&amp;'Технический лист'!G335&amp;'Технический лист'!J93))+IF(ISBLANK(INDIRECT("A9")), 0, INDIRECT(INDIRECT("A9")&amp;"!"&amp;'Технический лист'!G335&amp;'Технический лист'!J93))+IF(ISBLANK(INDIRECT("A10")), 0, INDIRECT(INDIRECT("A10")&amp;"!"&amp;'Технический лист'!G335&amp;'Технический лист'!J93))+IF(ISBLANK(INDIRECT("A11")), 0, INDIRECT(INDIRECT("A11")&amp;"!"&amp;'Технический лист'!G335&amp;'Технический лист'!J93))+IF(ISBLANK(INDIRECT("A12")), 0, INDIRECT(INDIRECT("A12")&amp;"!"&amp;'Технический лист'!G335&amp;'Технический лист'!J93))</f>
        <v>0</v>
      </c>
      <c r="H102" s="51">
        <f>IF(ISBLANK(INDIRECT("A3")), 0, INDIRECT(INDIRECT("A3")&amp;"!"&amp;'Технический лист'!H335&amp;'Технический лист'!K93))+IF(ISBLANK(INDIRECT("A4")), 0, INDIRECT(INDIRECT("A4")&amp;"!"&amp;'Технический лист'!H335&amp;'Технический лист'!K93))+IF(ISBLANK(INDIRECT("A5")), 0, INDIRECT(INDIRECT("A5")&amp;"!"&amp;'Технический лист'!H335&amp;'Технический лист'!K93))+IF(ISBLANK(INDIRECT("A6")), 0, INDIRECT(INDIRECT("A6")&amp;"!"&amp;'Технический лист'!H335&amp;'Технический лист'!K93))+IF(ISBLANK(INDIRECT("A7")), 0, INDIRECT(INDIRECT("A7")&amp;"!"&amp;'Технический лист'!H335&amp;'Технический лист'!K93))+IF(ISBLANK(INDIRECT("A8")), 0, INDIRECT(INDIRECT("A8")&amp;"!"&amp;'Технический лист'!H335&amp;'Технический лист'!K93))+IF(ISBLANK(INDIRECT("A9")), 0, INDIRECT(INDIRECT("A9")&amp;"!"&amp;'Технический лист'!H335&amp;'Технический лист'!K93))+IF(ISBLANK(INDIRECT("A10")), 0, INDIRECT(INDIRECT("A10")&amp;"!"&amp;'Технический лист'!H335&amp;'Технический лист'!K93))+IF(ISBLANK(INDIRECT("A11")), 0, INDIRECT(INDIRECT("A11")&amp;"!"&amp;'Технический лист'!H335&amp;'Технический лист'!K93))+IF(ISBLANK(INDIRECT("A12")), 0, INDIRECT(INDIRECT("A12")&amp;"!"&amp;'Технический лист'!H335&amp;'Технический лист'!K93))</f>
        <v>0</v>
      </c>
      <c r="I102" s="51">
        <f>IF(ISBLANK(INDIRECT("A3")), 0, INDIRECT(INDIRECT("A3")&amp;"!"&amp;'Технический лист'!I335&amp;'Технический лист'!L93))+IF(ISBLANK(INDIRECT("A4")), 0, INDIRECT(INDIRECT("A4")&amp;"!"&amp;'Технический лист'!I335&amp;'Технический лист'!L93))+IF(ISBLANK(INDIRECT("A5")), 0, INDIRECT(INDIRECT("A5")&amp;"!"&amp;'Технический лист'!I335&amp;'Технический лист'!L93))+IF(ISBLANK(INDIRECT("A6")), 0, INDIRECT(INDIRECT("A6")&amp;"!"&amp;'Технический лист'!I335&amp;'Технический лист'!L93))+IF(ISBLANK(INDIRECT("A7")), 0, INDIRECT(INDIRECT("A7")&amp;"!"&amp;'Технический лист'!I335&amp;'Технический лист'!L93))+IF(ISBLANK(INDIRECT("A8")), 0, INDIRECT(INDIRECT("A8")&amp;"!"&amp;'Технический лист'!I335&amp;'Технический лист'!L93))+IF(ISBLANK(INDIRECT("A9")), 0, INDIRECT(INDIRECT("A9")&amp;"!"&amp;'Технический лист'!I335&amp;'Технический лист'!L93))+IF(ISBLANK(INDIRECT("A10")), 0, INDIRECT(INDIRECT("A10")&amp;"!"&amp;'Технический лист'!I335&amp;'Технический лист'!L93))+IF(ISBLANK(INDIRECT("A11")), 0, INDIRECT(INDIRECT("A11")&amp;"!"&amp;'Технический лист'!I335&amp;'Технический лист'!L93))+IF(ISBLANK(INDIRECT("A12")), 0, INDIRECT(INDIRECT("A12")&amp;"!"&amp;'Технический лист'!I335&amp;'Технический лист'!L93))</f>
        <v>0</v>
      </c>
      <c r="J102" s="51">
        <f>IF(ISBLANK(INDIRECT("A3")), 0, INDIRECT(INDIRECT("A3")&amp;"!"&amp;'Технический лист'!J335&amp;'Технический лист'!M93))+IF(ISBLANK(INDIRECT("A4")), 0, INDIRECT(INDIRECT("A4")&amp;"!"&amp;'Технический лист'!J335&amp;'Технический лист'!M93))+IF(ISBLANK(INDIRECT("A5")), 0, INDIRECT(INDIRECT("A5")&amp;"!"&amp;'Технический лист'!J335&amp;'Технический лист'!M93))+IF(ISBLANK(INDIRECT("A6")), 0, INDIRECT(INDIRECT("A6")&amp;"!"&amp;'Технический лист'!J335&amp;'Технический лист'!M93))+IF(ISBLANK(INDIRECT("A7")), 0, INDIRECT(INDIRECT("A7")&amp;"!"&amp;'Технический лист'!J335&amp;'Технический лист'!M93))+IF(ISBLANK(INDIRECT("A8")), 0, INDIRECT(INDIRECT("A8")&amp;"!"&amp;'Технический лист'!J335&amp;'Технический лист'!M93))+IF(ISBLANK(INDIRECT("A9")), 0, INDIRECT(INDIRECT("A9")&amp;"!"&amp;'Технический лист'!J335&amp;'Технический лист'!M93))+IF(ISBLANK(INDIRECT("A10")), 0, INDIRECT(INDIRECT("A10")&amp;"!"&amp;'Технический лист'!J335&amp;'Технический лист'!M93))+IF(ISBLANK(INDIRECT("A11")), 0, INDIRECT(INDIRECT("A11")&amp;"!"&amp;'Технический лист'!J335&amp;'Технический лист'!M93))+IF(ISBLANK(INDIRECT("A12")), 0, INDIRECT(INDIRECT("A12")&amp;"!"&amp;'Технический лист'!J335&amp;'Технический лист'!M93))</f>
        <v>0</v>
      </c>
      <c r="K102" s="51">
        <f>IF(ISBLANK(INDIRECT("A3")), 0, INDIRECT(INDIRECT("A3")&amp;"!"&amp;'Технический лист'!K335&amp;'Технический лист'!N93))+IF(ISBLANK(INDIRECT("A4")), 0, INDIRECT(INDIRECT("A4")&amp;"!"&amp;'Технический лист'!K335&amp;'Технический лист'!N93))+IF(ISBLANK(INDIRECT("A5")), 0, INDIRECT(INDIRECT("A5")&amp;"!"&amp;'Технический лист'!K335&amp;'Технический лист'!N93))+IF(ISBLANK(INDIRECT("A6")), 0, INDIRECT(INDIRECT("A6")&amp;"!"&amp;'Технический лист'!K335&amp;'Технический лист'!N93))+IF(ISBLANK(INDIRECT("A7")), 0, INDIRECT(INDIRECT("A7")&amp;"!"&amp;'Технический лист'!K335&amp;'Технический лист'!N93))+IF(ISBLANK(INDIRECT("A8")), 0, INDIRECT(INDIRECT("A8")&amp;"!"&amp;'Технический лист'!K335&amp;'Технический лист'!N93))+IF(ISBLANK(INDIRECT("A9")), 0, INDIRECT(INDIRECT("A9")&amp;"!"&amp;'Технический лист'!K335&amp;'Технический лист'!N93))+IF(ISBLANK(INDIRECT("A10")), 0, INDIRECT(INDIRECT("A10")&amp;"!"&amp;'Технический лист'!K335&amp;'Технический лист'!N93))+IF(ISBLANK(INDIRECT("A11")), 0, INDIRECT(INDIRECT("A11")&amp;"!"&amp;'Технический лист'!K335&amp;'Технический лист'!N93))+IF(ISBLANK(INDIRECT("A12")), 0, INDIRECT(INDIRECT("A12")&amp;"!"&amp;'Технический лист'!K335&amp;'Технический лист'!N93))</f>
        <v>0</v>
      </c>
      <c r="L102" s="51">
        <f>IF(ISBLANK(INDIRECT("A3")), 0, INDIRECT(INDIRECT("A3")&amp;"!"&amp;'Технический лист'!L335&amp;'Технический лист'!O93))+IF(ISBLANK(INDIRECT("A4")), 0, INDIRECT(INDIRECT("A4")&amp;"!"&amp;'Технический лист'!L335&amp;'Технический лист'!O93))+IF(ISBLANK(INDIRECT("A5")), 0, INDIRECT(INDIRECT("A5")&amp;"!"&amp;'Технический лист'!L335&amp;'Технический лист'!O93))+IF(ISBLANK(INDIRECT("A6")), 0, INDIRECT(INDIRECT("A6")&amp;"!"&amp;'Технический лист'!L335&amp;'Технический лист'!O93))+IF(ISBLANK(INDIRECT("A7")), 0, INDIRECT(INDIRECT("A7")&amp;"!"&amp;'Технический лист'!L335&amp;'Технический лист'!O93))+IF(ISBLANK(INDIRECT("A8")), 0, INDIRECT(INDIRECT("A8")&amp;"!"&amp;'Технический лист'!L335&amp;'Технический лист'!O93))+IF(ISBLANK(INDIRECT("A9")), 0, INDIRECT(INDIRECT("A9")&amp;"!"&amp;'Технический лист'!L335&amp;'Технический лист'!O93))+IF(ISBLANK(INDIRECT("A10")), 0, INDIRECT(INDIRECT("A10")&amp;"!"&amp;'Технический лист'!L335&amp;'Технический лист'!O93))+IF(ISBLANK(INDIRECT("A11")), 0, INDIRECT(INDIRECT("A11")&amp;"!"&amp;'Технический лист'!L335&amp;'Технический лист'!O93))+IF(ISBLANK(INDIRECT("A12")), 0, INDIRECT(INDIRECT("A12")&amp;"!"&amp;'Технический лист'!L335&amp;'Технический лист'!O93))</f>
        <v>0</v>
      </c>
      <c r="M102" s="53">
        <f>IF(ISBLANK(INDIRECT("A3")), 0, INDIRECT(INDIRECT("A3")&amp;"!"&amp;'Технический лист'!M335&amp;'Технический лист'!P93))+IF(ISBLANK(INDIRECT("A4")), 0, INDIRECT(INDIRECT("A4")&amp;"!"&amp;'Технический лист'!M335&amp;'Технический лист'!P93))+IF(ISBLANK(INDIRECT("A5")), 0, INDIRECT(INDIRECT("A5")&amp;"!"&amp;'Технический лист'!M335&amp;'Технический лист'!P93))+IF(ISBLANK(INDIRECT("A6")), 0, INDIRECT(INDIRECT("A6")&amp;"!"&amp;'Технический лист'!M335&amp;'Технический лист'!P93))+IF(ISBLANK(INDIRECT("A7")), 0, INDIRECT(INDIRECT("A7")&amp;"!"&amp;'Технический лист'!M335&amp;'Технический лист'!P93))+IF(ISBLANK(INDIRECT("A8")), 0, INDIRECT(INDIRECT("A8")&amp;"!"&amp;'Технический лист'!M335&amp;'Технический лист'!P93))+IF(ISBLANK(INDIRECT("A9")), 0, INDIRECT(INDIRECT("A9")&amp;"!"&amp;'Технический лист'!M335&amp;'Технический лист'!P93))+IF(ISBLANK(INDIRECT("A10")), 0, INDIRECT(INDIRECT("A10")&amp;"!"&amp;'Технический лист'!M335&amp;'Технический лист'!P93))+IF(ISBLANK(INDIRECT("A11")), 0, INDIRECT(INDIRECT("A11")&amp;"!"&amp;'Технический лист'!M335&amp;'Технический лист'!P93))+IF(ISBLANK(INDIRECT("A12")), 0, INDIRECT(INDIRECT("A12")&amp;"!"&amp;'Технический лист'!M335&amp;'Технический лист'!P93))</f>
        <v>0</v>
      </c>
    </row>
    <row r="103" hidden="1">
      <c r="A103" s="66"/>
      <c r="B103" s="51">
        <f>IF(ISBLANK(INDIRECT("A3")), 0, INDIRECT(INDIRECT("A3")&amp;"!"&amp;'Технический лист'!B336&amp;'Технический лист'!E94))+IF(ISBLANK(INDIRECT("A4")), 0, INDIRECT(INDIRECT("A4")&amp;"!"&amp;'Технический лист'!B336&amp;'Технический лист'!E94))+IF(ISBLANK(INDIRECT("A5")), 0, INDIRECT(INDIRECT("A5")&amp;"!"&amp;'Технический лист'!B336&amp;'Технический лист'!E94))+IF(ISBLANK(INDIRECT("A6")), 0, INDIRECT(INDIRECT("A6")&amp;"!"&amp;'Технический лист'!B336&amp;'Технический лист'!E94))+IF(ISBLANK(INDIRECT("A7")), 0, INDIRECT(INDIRECT("A7")&amp;"!"&amp;'Технический лист'!B336&amp;'Технический лист'!E94))+IF(ISBLANK(INDIRECT("A8")), 0, INDIRECT(INDIRECT("A8")&amp;"!"&amp;'Технический лист'!B336&amp;'Технический лист'!E94))+IF(ISBLANK(INDIRECT("A9")), 0, INDIRECT(INDIRECT("A9")&amp;"!"&amp;'Технический лист'!B336&amp;'Технический лист'!E94))+IF(ISBLANK(INDIRECT("A10")), 0, INDIRECT(INDIRECT("A10")&amp;"!"&amp;'Технический лист'!B336&amp;'Технический лист'!E94))+IF(ISBLANK(INDIRECT("A11")), 0, INDIRECT(INDIRECT("A11")&amp;"!"&amp;'Технический лист'!B336&amp;'Технический лист'!E94))+IF(ISBLANK(INDIRECT("A12")), 0, INDIRECT(INDIRECT("A12")&amp;"!"&amp;'Технический лист'!B336&amp;'Технический лист'!E94))</f>
        <v>0</v>
      </c>
      <c r="C103" s="51">
        <f>IF(ISBLANK(INDIRECT("A3")), 0, INDIRECT(INDIRECT("A3")&amp;"!"&amp;'Технический лист'!C336&amp;'Технический лист'!F94))+IF(ISBLANK(INDIRECT("A4")), 0, INDIRECT(INDIRECT("A4")&amp;"!"&amp;'Технический лист'!C336&amp;'Технический лист'!F94))+IF(ISBLANK(INDIRECT("A5")), 0, INDIRECT(INDIRECT("A5")&amp;"!"&amp;'Технический лист'!C336&amp;'Технический лист'!F94))+IF(ISBLANK(INDIRECT("A6")), 0, INDIRECT(INDIRECT("A6")&amp;"!"&amp;'Технический лист'!C336&amp;'Технический лист'!F94))+IF(ISBLANK(INDIRECT("A7")), 0, INDIRECT(INDIRECT("A7")&amp;"!"&amp;'Технический лист'!C336&amp;'Технический лист'!F94))+IF(ISBLANK(INDIRECT("A8")), 0, INDIRECT(INDIRECT("A8")&amp;"!"&amp;'Технический лист'!C336&amp;'Технический лист'!F94))+IF(ISBLANK(INDIRECT("A9")), 0, INDIRECT(INDIRECT("A9")&amp;"!"&amp;'Технический лист'!C336&amp;'Технический лист'!F94))+IF(ISBLANK(INDIRECT("A10")), 0, INDIRECT(INDIRECT("A10")&amp;"!"&amp;'Технический лист'!C336&amp;'Технический лист'!F94))+IF(ISBLANK(INDIRECT("A11")), 0, INDIRECT(INDIRECT("A11")&amp;"!"&amp;'Технический лист'!C336&amp;'Технический лист'!F94))+IF(ISBLANK(INDIRECT("A12")), 0, INDIRECT(INDIRECT("A12")&amp;"!"&amp;'Технический лист'!C336&amp;'Технический лист'!F94))</f>
        <v>0</v>
      </c>
      <c r="D103" s="51">
        <f>IF(ISBLANK(INDIRECT("A3")), 0, INDIRECT(INDIRECT("A3")&amp;"!"&amp;'Технический лист'!D336&amp;'Технический лист'!G94))+IF(ISBLANK(INDIRECT("A4")), 0, INDIRECT(INDIRECT("A4")&amp;"!"&amp;'Технический лист'!D336&amp;'Технический лист'!G94))+IF(ISBLANK(INDIRECT("A5")), 0, INDIRECT(INDIRECT("A5")&amp;"!"&amp;'Технический лист'!D336&amp;'Технический лист'!G94))+IF(ISBLANK(INDIRECT("A6")), 0, INDIRECT(INDIRECT("A6")&amp;"!"&amp;'Технический лист'!D336&amp;'Технический лист'!G94))+IF(ISBLANK(INDIRECT("A7")), 0, INDIRECT(INDIRECT("A7")&amp;"!"&amp;'Технический лист'!D336&amp;'Технический лист'!G94))+IF(ISBLANK(INDIRECT("A8")), 0, INDIRECT(INDIRECT("A8")&amp;"!"&amp;'Технический лист'!D336&amp;'Технический лист'!G94))+IF(ISBLANK(INDIRECT("A9")), 0, INDIRECT(INDIRECT("A9")&amp;"!"&amp;'Технический лист'!D336&amp;'Технический лист'!G94))+IF(ISBLANK(INDIRECT("A10")), 0, INDIRECT(INDIRECT("A10")&amp;"!"&amp;'Технический лист'!D336&amp;'Технический лист'!G94))+IF(ISBLANK(INDIRECT("A11")), 0, INDIRECT(INDIRECT("A11")&amp;"!"&amp;'Технический лист'!D336&amp;'Технический лист'!G94))+IF(ISBLANK(INDIRECT("A12")), 0, INDIRECT(INDIRECT("A12")&amp;"!"&amp;'Технический лист'!D336&amp;'Технический лист'!G94))</f>
        <v>0</v>
      </c>
      <c r="E103" s="51">
        <f>IF(ISBLANK(INDIRECT("A3")), 0, INDIRECT(INDIRECT("A3")&amp;"!"&amp;'Технический лист'!E336&amp;'Технический лист'!H94))+IF(ISBLANK(INDIRECT("A4")), 0, INDIRECT(INDIRECT("A4")&amp;"!"&amp;'Технический лист'!E336&amp;'Технический лист'!H94))+IF(ISBLANK(INDIRECT("A5")), 0, INDIRECT(INDIRECT("A5")&amp;"!"&amp;'Технический лист'!E336&amp;'Технический лист'!H94))+IF(ISBLANK(INDIRECT("A6")), 0, INDIRECT(INDIRECT("A6")&amp;"!"&amp;'Технический лист'!E336&amp;'Технический лист'!H94))+IF(ISBLANK(INDIRECT("A7")), 0, INDIRECT(INDIRECT("A7")&amp;"!"&amp;'Технический лист'!E336&amp;'Технический лист'!H94))+IF(ISBLANK(INDIRECT("A8")), 0, INDIRECT(INDIRECT("A8")&amp;"!"&amp;'Технический лист'!E336&amp;'Технический лист'!H94))+IF(ISBLANK(INDIRECT("A9")), 0, INDIRECT(INDIRECT("A9")&amp;"!"&amp;'Технический лист'!E336&amp;'Технический лист'!H94))+IF(ISBLANK(INDIRECT("A10")), 0, INDIRECT(INDIRECT("A10")&amp;"!"&amp;'Технический лист'!E336&amp;'Технический лист'!H94))+IF(ISBLANK(INDIRECT("A11")), 0, INDIRECT(INDIRECT("A11")&amp;"!"&amp;'Технический лист'!E336&amp;'Технический лист'!H94))+IF(ISBLANK(INDIRECT("A12")), 0, INDIRECT(INDIRECT("A12")&amp;"!"&amp;'Технический лист'!E336&amp;'Технический лист'!H94))</f>
        <v>0</v>
      </c>
      <c r="F103" s="51">
        <f>IF(ISBLANK(INDIRECT("A3")), 0, INDIRECT(INDIRECT("A3")&amp;"!"&amp;'Технический лист'!F336&amp;'Технический лист'!I94))+IF(ISBLANK(INDIRECT("A4")), 0, INDIRECT(INDIRECT("A4")&amp;"!"&amp;'Технический лист'!F336&amp;'Технический лист'!I94))+IF(ISBLANK(INDIRECT("A5")), 0, INDIRECT(INDIRECT("A5")&amp;"!"&amp;'Технический лист'!F336&amp;'Технический лист'!I94))+IF(ISBLANK(INDIRECT("A6")), 0, INDIRECT(INDIRECT("A6")&amp;"!"&amp;'Технический лист'!F336&amp;'Технический лист'!I94))+IF(ISBLANK(INDIRECT("A7")), 0, INDIRECT(INDIRECT("A7")&amp;"!"&amp;'Технический лист'!F336&amp;'Технический лист'!I94))+IF(ISBLANK(INDIRECT("A8")), 0, INDIRECT(INDIRECT("A8")&amp;"!"&amp;'Технический лист'!F336&amp;'Технический лист'!I94))+IF(ISBLANK(INDIRECT("A9")), 0, INDIRECT(INDIRECT("A9")&amp;"!"&amp;'Технический лист'!F336&amp;'Технический лист'!I94))+IF(ISBLANK(INDIRECT("A10")), 0, INDIRECT(INDIRECT("A10")&amp;"!"&amp;'Технический лист'!F336&amp;'Технический лист'!I94))+IF(ISBLANK(INDIRECT("A11")), 0, INDIRECT(INDIRECT("A11")&amp;"!"&amp;'Технический лист'!F336&amp;'Технический лист'!I94))+IF(ISBLANK(INDIRECT("A12")), 0, INDIRECT(INDIRECT("A12")&amp;"!"&amp;'Технический лист'!F336&amp;'Технический лист'!I94))</f>
        <v>0</v>
      </c>
      <c r="G103" s="51">
        <f>IF(ISBLANK(INDIRECT("A3")), 0, INDIRECT(INDIRECT("A3")&amp;"!"&amp;'Технический лист'!G336&amp;'Технический лист'!J94))+IF(ISBLANK(INDIRECT("A4")), 0, INDIRECT(INDIRECT("A4")&amp;"!"&amp;'Технический лист'!G336&amp;'Технический лист'!J94))+IF(ISBLANK(INDIRECT("A5")), 0, INDIRECT(INDIRECT("A5")&amp;"!"&amp;'Технический лист'!G336&amp;'Технический лист'!J94))+IF(ISBLANK(INDIRECT("A6")), 0, INDIRECT(INDIRECT("A6")&amp;"!"&amp;'Технический лист'!G336&amp;'Технический лист'!J94))+IF(ISBLANK(INDIRECT("A7")), 0, INDIRECT(INDIRECT("A7")&amp;"!"&amp;'Технический лист'!G336&amp;'Технический лист'!J94))+IF(ISBLANK(INDIRECT("A8")), 0, INDIRECT(INDIRECT("A8")&amp;"!"&amp;'Технический лист'!G336&amp;'Технический лист'!J94))+IF(ISBLANK(INDIRECT("A9")), 0, INDIRECT(INDIRECT("A9")&amp;"!"&amp;'Технический лист'!G336&amp;'Технический лист'!J94))+IF(ISBLANK(INDIRECT("A10")), 0, INDIRECT(INDIRECT("A10")&amp;"!"&amp;'Технический лист'!G336&amp;'Технический лист'!J94))+IF(ISBLANK(INDIRECT("A11")), 0, INDIRECT(INDIRECT("A11")&amp;"!"&amp;'Технический лист'!G336&amp;'Технический лист'!J94))+IF(ISBLANK(INDIRECT("A12")), 0, INDIRECT(INDIRECT("A12")&amp;"!"&amp;'Технический лист'!G336&amp;'Технический лист'!J94))</f>
        <v>0</v>
      </c>
      <c r="H103" s="51">
        <f>IF(ISBLANK(INDIRECT("A3")), 0, INDIRECT(INDIRECT("A3")&amp;"!"&amp;'Технический лист'!H336&amp;'Технический лист'!K94))+IF(ISBLANK(INDIRECT("A4")), 0, INDIRECT(INDIRECT("A4")&amp;"!"&amp;'Технический лист'!H336&amp;'Технический лист'!K94))+IF(ISBLANK(INDIRECT("A5")), 0, INDIRECT(INDIRECT("A5")&amp;"!"&amp;'Технический лист'!H336&amp;'Технический лист'!K94))+IF(ISBLANK(INDIRECT("A6")), 0, INDIRECT(INDIRECT("A6")&amp;"!"&amp;'Технический лист'!H336&amp;'Технический лист'!K94))+IF(ISBLANK(INDIRECT("A7")), 0, INDIRECT(INDIRECT("A7")&amp;"!"&amp;'Технический лист'!H336&amp;'Технический лист'!K94))+IF(ISBLANK(INDIRECT("A8")), 0, INDIRECT(INDIRECT("A8")&amp;"!"&amp;'Технический лист'!H336&amp;'Технический лист'!K94))+IF(ISBLANK(INDIRECT("A9")), 0, INDIRECT(INDIRECT("A9")&amp;"!"&amp;'Технический лист'!H336&amp;'Технический лист'!K94))+IF(ISBLANK(INDIRECT("A10")), 0, INDIRECT(INDIRECT("A10")&amp;"!"&amp;'Технический лист'!H336&amp;'Технический лист'!K94))+IF(ISBLANK(INDIRECT("A11")), 0, INDIRECT(INDIRECT("A11")&amp;"!"&amp;'Технический лист'!H336&amp;'Технический лист'!K94))+IF(ISBLANK(INDIRECT("A12")), 0, INDIRECT(INDIRECT("A12")&amp;"!"&amp;'Технический лист'!H336&amp;'Технический лист'!K94))</f>
        <v>0</v>
      </c>
      <c r="I103" s="51">
        <f>IF(ISBLANK(INDIRECT("A3")), 0, INDIRECT(INDIRECT("A3")&amp;"!"&amp;'Технический лист'!I336&amp;'Технический лист'!L94))+IF(ISBLANK(INDIRECT("A4")), 0, INDIRECT(INDIRECT("A4")&amp;"!"&amp;'Технический лист'!I336&amp;'Технический лист'!L94))+IF(ISBLANK(INDIRECT("A5")), 0, INDIRECT(INDIRECT("A5")&amp;"!"&amp;'Технический лист'!I336&amp;'Технический лист'!L94))+IF(ISBLANK(INDIRECT("A6")), 0, INDIRECT(INDIRECT("A6")&amp;"!"&amp;'Технический лист'!I336&amp;'Технический лист'!L94))+IF(ISBLANK(INDIRECT("A7")), 0, INDIRECT(INDIRECT("A7")&amp;"!"&amp;'Технический лист'!I336&amp;'Технический лист'!L94))+IF(ISBLANK(INDIRECT("A8")), 0, INDIRECT(INDIRECT("A8")&amp;"!"&amp;'Технический лист'!I336&amp;'Технический лист'!L94))+IF(ISBLANK(INDIRECT("A9")), 0, INDIRECT(INDIRECT("A9")&amp;"!"&amp;'Технический лист'!I336&amp;'Технический лист'!L94))+IF(ISBLANK(INDIRECT("A10")), 0, INDIRECT(INDIRECT("A10")&amp;"!"&amp;'Технический лист'!I336&amp;'Технический лист'!L94))+IF(ISBLANK(INDIRECT("A11")), 0, INDIRECT(INDIRECT("A11")&amp;"!"&amp;'Технический лист'!I336&amp;'Технический лист'!L94))+IF(ISBLANK(INDIRECT("A12")), 0, INDIRECT(INDIRECT("A12")&amp;"!"&amp;'Технический лист'!I336&amp;'Технический лист'!L94))</f>
        <v>0</v>
      </c>
      <c r="J103" s="51">
        <f>IF(ISBLANK(INDIRECT("A3")), 0, INDIRECT(INDIRECT("A3")&amp;"!"&amp;'Технический лист'!J336&amp;'Технический лист'!M94))+IF(ISBLANK(INDIRECT("A4")), 0, INDIRECT(INDIRECT("A4")&amp;"!"&amp;'Технический лист'!J336&amp;'Технический лист'!M94))+IF(ISBLANK(INDIRECT("A5")), 0, INDIRECT(INDIRECT("A5")&amp;"!"&amp;'Технический лист'!J336&amp;'Технический лист'!M94))+IF(ISBLANK(INDIRECT("A6")), 0, INDIRECT(INDIRECT("A6")&amp;"!"&amp;'Технический лист'!J336&amp;'Технический лист'!M94))+IF(ISBLANK(INDIRECT("A7")), 0, INDIRECT(INDIRECT("A7")&amp;"!"&amp;'Технический лист'!J336&amp;'Технический лист'!M94))+IF(ISBLANK(INDIRECT("A8")), 0, INDIRECT(INDIRECT("A8")&amp;"!"&amp;'Технический лист'!J336&amp;'Технический лист'!M94))+IF(ISBLANK(INDIRECT("A9")), 0, INDIRECT(INDIRECT("A9")&amp;"!"&amp;'Технический лист'!J336&amp;'Технический лист'!M94))+IF(ISBLANK(INDIRECT("A10")), 0, INDIRECT(INDIRECT("A10")&amp;"!"&amp;'Технический лист'!J336&amp;'Технический лист'!M94))+IF(ISBLANK(INDIRECT("A11")), 0, INDIRECT(INDIRECT("A11")&amp;"!"&amp;'Технический лист'!J336&amp;'Технический лист'!M94))+IF(ISBLANK(INDIRECT("A12")), 0, INDIRECT(INDIRECT("A12")&amp;"!"&amp;'Технический лист'!J336&amp;'Технический лист'!M94))</f>
        <v>0</v>
      </c>
      <c r="K103" s="51">
        <f>IF(ISBLANK(INDIRECT("A3")), 0, INDIRECT(INDIRECT("A3")&amp;"!"&amp;'Технический лист'!K336&amp;'Технический лист'!N94))+IF(ISBLANK(INDIRECT("A4")), 0, INDIRECT(INDIRECT("A4")&amp;"!"&amp;'Технический лист'!K336&amp;'Технический лист'!N94))+IF(ISBLANK(INDIRECT("A5")), 0, INDIRECT(INDIRECT("A5")&amp;"!"&amp;'Технический лист'!K336&amp;'Технический лист'!N94))+IF(ISBLANK(INDIRECT("A6")), 0, INDIRECT(INDIRECT("A6")&amp;"!"&amp;'Технический лист'!K336&amp;'Технический лист'!N94))+IF(ISBLANK(INDIRECT("A7")), 0, INDIRECT(INDIRECT("A7")&amp;"!"&amp;'Технический лист'!K336&amp;'Технический лист'!N94))+IF(ISBLANK(INDIRECT("A8")), 0, INDIRECT(INDIRECT("A8")&amp;"!"&amp;'Технический лист'!K336&amp;'Технический лист'!N94))+IF(ISBLANK(INDIRECT("A9")), 0, INDIRECT(INDIRECT("A9")&amp;"!"&amp;'Технический лист'!K336&amp;'Технический лист'!N94))+IF(ISBLANK(INDIRECT("A10")), 0, INDIRECT(INDIRECT("A10")&amp;"!"&amp;'Технический лист'!K336&amp;'Технический лист'!N94))+IF(ISBLANK(INDIRECT("A11")), 0, INDIRECT(INDIRECT("A11")&amp;"!"&amp;'Технический лист'!K336&amp;'Технический лист'!N94))+IF(ISBLANK(INDIRECT("A12")), 0, INDIRECT(INDIRECT("A12")&amp;"!"&amp;'Технический лист'!K336&amp;'Технический лист'!N94))</f>
        <v>0</v>
      </c>
      <c r="L103" s="51">
        <f>IF(ISBLANK(INDIRECT("A3")), 0, INDIRECT(INDIRECT("A3")&amp;"!"&amp;'Технический лист'!L336&amp;'Технический лист'!O94))+IF(ISBLANK(INDIRECT("A4")), 0, INDIRECT(INDIRECT("A4")&amp;"!"&amp;'Технический лист'!L336&amp;'Технический лист'!O94))+IF(ISBLANK(INDIRECT("A5")), 0, INDIRECT(INDIRECT("A5")&amp;"!"&amp;'Технический лист'!L336&amp;'Технический лист'!O94))+IF(ISBLANK(INDIRECT("A6")), 0, INDIRECT(INDIRECT("A6")&amp;"!"&amp;'Технический лист'!L336&amp;'Технический лист'!O94))+IF(ISBLANK(INDIRECT("A7")), 0, INDIRECT(INDIRECT("A7")&amp;"!"&amp;'Технический лист'!L336&amp;'Технический лист'!O94))+IF(ISBLANK(INDIRECT("A8")), 0, INDIRECT(INDIRECT("A8")&amp;"!"&amp;'Технический лист'!L336&amp;'Технический лист'!O94))+IF(ISBLANK(INDIRECT("A9")), 0, INDIRECT(INDIRECT("A9")&amp;"!"&amp;'Технический лист'!L336&amp;'Технический лист'!O94))+IF(ISBLANK(INDIRECT("A10")), 0, INDIRECT(INDIRECT("A10")&amp;"!"&amp;'Технический лист'!L336&amp;'Технический лист'!O94))+IF(ISBLANK(INDIRECT("A11")), 0, INDIRECT(INDIRECT("A11")&amp;"!"&amp;'Технический лист'!L336&amp;'Технический лист'!O94))+IF(ISBLANK(INDIRECT("A12")), 0, INDIRECT(INDIRECT("A12")&amp;"!"&amp;'Технический лист'!L336&amp;'Технический лист'!O94))</f>
        <v>0</v>
      </c>
      <c r="M103" s="53">
        <f>IF(ISBLANK(INDIRECT("A3")), 0, INDIRECT(INDIRECT("A3")&amp;"!"&amp;'Технический лист'!M336&amp;'Технический лист'!P94))+IF(ISBLANK(INDIRECT("A4")), 0, INDIRECT(INDIRECT("A4")&amp;"!"&amp;'Технический лист'!M336&amp;'Технический лист'!P94))+IF(ISBLANK(INDIRECT("A5")), 0, INDIRECT(INDIRECT("A5")&amp;"!"&amp;'Технический лист'!M336&amp;'Технический лист'!P94))+IF(ISBLANK(INDIRECT("A6")), 0, INDIRECT(INDIRECT("A6")&amp;"!"&amp;'Технический лист'!M336&amp;'Технический лист'!P94))+IF(ISBLANK(INDIRECT("A7")), 0, INDIRECT(INDIRECT("A7")&amp;"!"&amp;'Технический лист'!M336&amp;'Технический лист'!P94))+IF(ISBLANK(INDIRECT("A8")), 0, INDIRECT(INDIRECT("A8")&amp;"!"&amp;'Технический лист'!M336&amp;'Технический лист'!P94))+IF(ISBLANK(INDIRECT("A9")), 0, INDIRECT(INDIRECT("A9")&amp;"!"&amp;'Технический лист'!M336&amp;'Технический лист'!P94))+IF(ISBLANK(INDIRECT("A10")), 0, INDIRECT(INDIRECT("A10")&amp;"!"&amp;'Технический лист'!M336&amp;'Технический лист'!P94))+IF(ISBLANK(INDIRECT("A11")), 0, INDIRECT(INDIRECT("A11")&amp;"!"&amp;'Технический лист'!M336&amp;'Технический лист'!P94))+IF(ISBLANK(INDIRECT("A12")), 0, INDIRECT(INDIRECT("A12")&amp;"!"&amp;'Технический лист'!M336&amp;'Технический лист'!P94))</f>
        <v>0</v>
      </c>
    </row>
    <row r="104" hidden="1">
      <c r="A104" s="66"/>
      <c r="B104" s="51">
        <f>IF(ISBLANK(INDIRECT("A3")), 0, INDIRECT(INDIRECT("A3")&amp;"!"&amp;'Технический лист'!B337&amp;'Технический лист'!E95))+IF(ISBLANK(INDIRECT("A4")), 0, INDIRECT(INDIRECT("A4")&amp;"!"&amp;'Технический лист'!B337&amp;'Технический лист'!E95))+IF(ISBLANK(INDIRECT("A5")), 0, INDIRECT(INDIRECT("A5")&amp;"!"&amp;'Технический лист'!B337&amp;'Технический лист'!E95))+IF(ISBLANK(INDIRECT("A6")), 0, INDIRECT(INDIRECT("A6")&amp;"!"&amp;'Технический лист'!B337&amp;'Технический лист'!E95))+IF(ISBLANK(INDIRECT("A7")), 0, INDIRECT(INDIRECT("A7")&amp;"!"&amp;'Технический лист'!B337&amp;'Технический лист'!E95))+IF(ISBLANK(INDIRECT("A8")), 0, INDIRECT(INDIRECT("A8")&amp;"!"&amp;'Технический лист'!B337&amp;'Технический лист'!E95))+IF(ISBLANK(INDIRECT("A9")), 0, INDIRECT(INDIRECT("A9")&amp;"!"&amp;'Технический лист'!B337&amp;'Технический лист'!E95))+IF(ISBLANK(INDIRECT("A10")), 0, INDIRECT(INDIRECT("A10")&amp;"!"&amp;'Технический лист'!B337&amp;'Технический лист'!E95))+IF(ISBLANK(INDIRECT("A11")), 0, INDIRECT(INDIRECT("A11")&amp;"!"&amp;'Технический лист'!B337&amp;'Технический лист'!E95))+IF(ISBLANK(INDIRECT("A12")), 0, INDIRECT(INDIRECT("A12")&amp;"!"&amp;'Технический лист'!B337&amp;'Технический лист'!E95))</f>
        <v>0</v>
      </c>
      <c r="C104" s="51">
        <f>IF(ISBLANK(INDIRECT("A3")), 0, INDIRECT(INDIRECT("A3")&amp;"!"&amp;'Технический лист'!C337&amp;'Технический лист'!F95))+IF(ISBLANK(INDIRECT("A4")), 0, INDIRECT(INDIRECT("A4")&amp;"!"&amp;'Технический лист'!C337&amp;'Технический лист'!F95))+IF(ISBLANK(INDIRECT("A5")), 0, INDIRECT(INDIRECT("A5")&amp;"!"&amp;'Технический лист'!C337&amp;'Технический лист'!F95))+IF(ISBLANK(INDIRECT("A6")), 0, INDIRECT(INDIRECT("A6")&amp;"!"&amp;'Технический лист'!C337&amp;'Технический лист'!F95))+IF(ISBLANK(INDIRECT("A7")), 0, INDIRECT(INDIRECT("A7")&amp;"!"&amp;'Технический лист'!C337&amp;'Технический лист'!F95))+IF(ISBLANK(INDIRECT("A8")), 0, INDIRECT(INDIRECT("A8")&amp;"!"&amp;'Технический лист'!C337&amp;'Технический лист'!F95))+IF(ISBLANK(INDIRECT("A9")), 0, INDIRECT(INDIRECT("A9")&amp;"!"&amp;'Технический лист'!C337&amp;'Технический лист'!F95))+IF(ISBLANK(INDIRECT("A10")), 0, INDIRECT(INDIRECT("A10")&amp;"!"&amp;'Технический лист'!C337&amp;'Технический лист'!F95))+IF(ISBLANK(INDIRECT("A11")), 0, INDIRECT(INDIRECT("A11")&amp;"!"&amp;'Технический лист'!C337&amp;'Технический лист'!F95))+IF(ISBLANK(INDIRECT("A12")), 0, INDIRECT(INDIRECT("A12")&amp;"!"&amp;'Технический лист'!C337&amp;'Технический лист'!F95))</f>
        <v>0</v>
      </c>
      <c r="D104" s="51">
        <f>IF(ISBLANK(INDIRECT("A3")), 0, INDIRECT(INDIRECT("A3")&amp;"!"&amp;'Технический лист'!D337&amp;'Технический лист'!G95))+IF(ISBLANK(INDIRECT("A4")), 0, INDIRECT(INDIRECT("A4")&amp;"!"&amp;'Технический лист'!D337&amp;'Технический лист'!G95))+IF(ISBLANK(INDIRECT("A5")), 0, INDIRECT(INDIRECT("A5")&amp;"!"&amp;'Технический лист'!D337&amp;'Технический лист'!G95))+IF(ISBLANK(INDIRECT("A6")), 0, INDIRECT(INDIRECT("A6")&amp;"!"&amp;'Технический лист'!D337&amp;'Технический лист'!G95))+IF(ISBLANK(INDIRECT("A7")), 0, INDIRECT(INDIRECT("A7")&amp;"!"&amp;'Технический лист'!D337&amp;'Технический лист'!G95))+IF(ISBLANK(INDIRECT("A8")), 0, INDIRECT(INDIRECT("A8")&amp;"!"&amp;'Технический лист'!D337&amp;'Технический лист'!G95))+IF(ISBLANK(INDIRECT("A9")), 0, INDIRECT(INDIRECT("A9")&amp;"!"&amp;'Технический лист'!D337&amp;'Технический лист'!G95))+IF(ISBLANK(INDIRECT("A10")), 0, INDIRECT(INDIRECT("A10")&amp;"!"&amp;'Технический лист'!D337&amp;'Технический лист'!G95))+IF(ISBLANK(INDIRECT("A11")), 0, INDIRECT(INDIRECT("A11")&amp;"!"&amp;'Технический лист'!D337&amp;'Технический лист'!G95))+IF(ISBLANK(INDIRECT("A12")), 0, INDIRECT(INDIRECT("A12")&amp;"!"&amp;'Технический лист'!D337&amp;'Технический лист'!G95))</f>
        <v>0</v>
      </c>
      <c r="E104" s="51">
        <f>IF(ISBLANK(INDIRECT("A3")), 0, INDIRECT(INDIRECT("A3")&amp;"!"&amp;'Технический лист'!E337&amp;'Технический лист'!H95))+IF(ISBLANK(INDIRECT("A4")), 0, INDIRECT(INDIRECT("A4")&amp;"!"&amp;'Технический лист'!E337&amp;'Технический лист'!H95))+IF(ISBLANK(INDIRECT("A5")), 0, INDIRECT(INDIRECT("A5")&amp;"!"&amp;'Технический лист'!E337&amp;'Технический лист'!H95))+IF(ISBLANK(INDIRECT("A6")), 0, INDIRECT(INDIRECT("A6")&amp;"!"&amp;'Технический лист'!E337&amp;'Технический лист'!H95))+IF(ISBLANK(INDIRECT("A7")), 0, INDIRECT(INDIRECT("A7")&amp;"!"&amp;'Технический лист'!E337&amp;'Технический лист'!H95))+IF(ISBLANK(INDIRECT("A8")), 0, INDIRECT(INDIRECT("A8")&amp;"!"&amp;'Технический лист'!E337&amp;'Технический лист'!H95))+IF(ISBLANK(INDIRECT("A9")), 0, INDIRECT(INDIRECT("A9")&amp;"!"&amp;'Технический лист'!E337&amp;'Технический лист'!H95))+IF(ISBLANK(INDIRECT("A10")), 0, INDIRECT(INDIRECT("A10")&amp;"!"&amp;'Технический лист'!E337&amp;'Технический лист'!H95))+IF(ISBLANK(INDIRECT("A11")), 0, INDIRECT(INDIRECT("A11")&amp;"!"&amp;'Технический лист'!E337&amp;'Технический лист'!H95))+IF(ISBLANK(INDIRECT("A12")), 0, INDIRECT(INDIRECT("A12")&amp;"!"&amp;'Технический лист'!E337&amp;'Технический лист'!H95))</f>
        <v>0</v>
      </c>
      <c r="F104" s="51">
        <f>IF(ISBLANK(INDIRECT("A3")), 0, INDIRECT(INDIRECT("A3")&amp;"!"&amp;'Технический лист'!F337&amp;'Технический лист'!I95))+IF(ISBLANK(INDIRECT("A4")), 0, INDIRECT(INDIRECT("A4")&amp;"!"&amp;'Технический лист'!F337&amp;'Технический лист'!I95))+IF(ISBLANK(INDIRECT("A5")), 0, INDIRECT(INDIRECT("A5")&amp;"!"&amp;'Технический лист'!F337&amp;'Технический лист'!I95))+IF(ISBLANK(INDIRECT("A6")), 0, INDIRECT(INDIRECT("A6")&amp;"!"&amp;'Технический лист'!F337&amp;'Технический лист'!I95))+IF(ISBLANK(INDIRECT("A7")), 0, INDIRECT(INDIRECT("A7")&amp;"!"&amp;'Технический лист'!F337&amp;'Технический лист'!I95))+IF(ISBLANK(INDIRECT("A8")), 0, INDIRECT(INDIRECT("A8")&amp;"!"&amp;'Технический лист'!F337&amp;'Технический лист'!I95))+IF(ISBLANK(INDIRECT("A9")), 0, INDIRECT(INDIRECT("A9")&amp;"!"&amp;'Технический лист'!F337&amp;'Технический лист'!I95))+IF(ISBLANK(INDIRECT("A10")), 0, INDIRECT(INDIRECT("A10")&amp;"!"&amp;'Технический лист'!F337&amp;'Технический лист'!I95))+IF(ISBLANK(INDIRECT("A11")), 0, INDIRECT(INDIRECT("A11")&amp;"!"&amp;'Технический лист'!F337&amp;'Технический лист'!I95))+IF(ISBLANK(INDIRECT("A12")), 0, INDIRECT(INDIRECT("A12")&amp;"!"&amp;'Технический лист'!F337&amp;'Технический лист'!I95))</f>
        <v>0</v>
      </c>
      <c r="G104" s="51">
        <f>IF(ISBLANK(INDIRECT("A3")), 0, INDIRECT(INDIRECT("A3")&amp;"!"&amp;'Технический лист'!G337&amp;'Технический лист'!J95))+IF(ISBLANK(INDIRECT("A4")), 0, INDIRECT(INDIRECT("A4")&amp;"!"&amp;'Технический лист'!G337&amp;'Технический лист'!J95))+IF(ISBLANK(INDIRECT("A5")), 0, INDIRECT(INDIRECT("A5")&amp;"!"&amp;'Технический лист'!G337&amp;'Технический лист'!J95))+IF(ISBLANK(INDIRECT("A6")), 0, INDIRECT(INDIRECT("A6")&amp;"!"&amp;'Технический лист'!G337&amp;'Технический лист'!J95))+IF(ISBLANK(INDIRECT("A7")), 0, INDIRECT(INDIRECT("A7")&amp;"!"&amp;'Технический лист'!G337&amp;'Технический лист'!J95))+IF(ISBLANK(INDIRECT("A8")), 0, INDIRECT(INDIRECT("A8")&amp;"!"&amp;'Технический лист'!G337&amp;'Технический лист'!J95))+IF(ISBLANK(INDIRECT("A9")), 0, INDIRECT(INDIRECT("A9")&amp;"!"&amp;'Технический лист'!G337&amp;'Технический лист'!J95))+IF(ISBLANK(INDIRECT("A10")), 0, INDIRECT(INDIRECT("A10")&amp;"!"&amp;'Технический лист'!G337&amp;'Технический лист'!J95))+IF(ISBLANK(INDIRECT("A11")), 0, INDIRECT(INDIRECT("A11")&amp;"!"&amp;'Технический лист'!G337&amp;'Технический лист'!J95))+IF(ISBLANK(INDIRECT("A12")), 0, INDIRECT(INDIRECT("A12")&amp;"!"&amp;'Технический лист'!G337&amp;'Технический лист'!J95))</f>
        <v>0</v>
      </c>
      <c r="H104" s="51">
        <f>IF(ISBLANK(INDIRECT("A3")), 0, INDIRECT(INDIRECT("A3")&amp;"!"&amp;'Технический лист'!H337&amp;'Технический лист'!K95))+IF(ISBLANK(INDIRECT("A4")), 0, INDIRECT(INDIRECT("A4")&amp;"!"&amp;'Технический лист'!H337&amp;'Технический лист'!K95))+IF(ISBLANK(INDIRECT("A5")), 0, INDIRECT(INDIRECT("A5")&amp;"!"&amp;'Технический лист'!H337&amp;'Технический лист'!K95))+IF(ISBLANK(INDIRECT("A6")), 0, INDIRECT(INDIRECT("A6")&amp;"!"&amp;'Технический лист'!H337&amp;'Технический лист'!K95))+IF(ISBLANK(INDIRECT("A7")), 0, INDIRECT(INDIRECT("A7")&amp;"!"&amp;'Технический лист'!H337&amp;'Технический лист'!K95))+IF(ISBLANK(INDIRECT("A8")), 0, INDIRECT(INDIRECT("A8")&amp;"!"&amp;'Технический лист'!H337&amp;'Технический лист'!K95))+IF(ISBLANK(INDIRECT("A9")), 0, INDIRECT(INDIRECT("A9")&amp;"!"&amp;'Технический лист'!H337&amp;'Технический лист'!K95))+IF(ISBLANK(INDIRECT("A10")), 0, INDIRECT(INDIRECT("A10")&amp;"!"&amp;'Технический лист'!H337&amp;'Технический лист'!K95))+IF(ISBLANK(INDIRECT("A11")), 0, INDIRECT(INDIRECT("A11")&amp;"!"&amp;'Технический лист'!H337&amp;'Технический лист'!K95))+IF(ISBLANK(INDIRECT("A12")), 0, INDIRECT(INDIRECT("A12")&amp;"!"&amp;'Технический лист'!H337&amp;'Технический лист'!K95))</f>
        <v>0</v>
      </c>
      <c r="I104" s="51">
        <f>IF(ISBLANK(INDIRECT("A3")), 0, INDIRECT(INDIRECT("A3")&amp;"!"&amp;'Технический лист'!I337&amp;'Технический лист'!L95))+IF(ISBLANK(INDIRECT("A4")), 0, INDIRECT(INDIRECT("A4")&amp;"!"&amp;'Технический лист'!I337&amp;'Технический лист'!L95))+IF(ISBLANK(INDIRECT("A5")), 0, INDIRECT(INDIRECT("A5")&amp;"!"&amp;'Технический лист'!I337&amp;'Технический лист'!L95))+IF(ISBLANK(INDIRECT("A6")), 0, INDIRECT(INDIRECT("A6")&amp;"!"&amp;'Технический лист'!I337&amp;'Технический лист'!L95))+IF(ISBLANK(INDIRECT("A7")), 0, INDIRECT(INDIRECT("A7")&amp;"!"&amp;'Технический лист'!I337&amp;'Технический лист'!L95))+IF(ISBLANK(INDIRECT("A8")), 0, INDIRECT(INDIRECT("A8")&amp;"!"&amp;'Технический лист'!I337&amp;'Технический лист'!L95))+IF(ISBLANK(INDIRECT("A9")), 0, INDIRECT(INDIRECT("A9")&amp;"!"&amp;'Технический лист'!I337&amp;'Технический лист'!L95))+IF(ISBLANK(INDIRECT("A10")), 0, INDIRECT(INDIRECT("A10")&amp;"!"&amp;'Технический лист'!I337&amp;'Технический лист'!L95))+IF(ISBLANK(INDIRECT("A11")), 0, INDIRECT(INDIRECT("A11")&amp;"!"&amp;'Технический лист'!I337&amp;'Технический лист'!L95))+IF(ISBLANK(INDIRECT("A12")), 0, INDIRECT(INDIRECT("A12")&amp;"!"&amp;'Технический лист'!I337&amp;'Технический лист'!L95))</f>
        <v>0</v>
      </c>
      <c r="J104" s="51">
        <f>IF(ISBLANK(INDIRECT("A3")), 0, INDIRECT(INDIRECT("A3")&amp;"!"&amp;'Технический лист'!J337&amp;'Технический лист'!M95))+IF(ISBLANK(INDIRECT("A4")), 0, INDIRECT(INDIRECT("A4")&amp;"!"&amp;'Технический лист'!J337&amp;'Технический лист'!M95))+IF(ISBLANK(INDIRECT("A5")), 0, INDIRECT(INDIRECT("A5")&amp;"!"&amp;'Технический лист'!J337&amp;'Технический лист'!M95))+IF(ISBLANK(INDIRECT("A6")), 0, INDIRECT(INDIRECT("A6")&amp;"!"&amp;'Технический лист'!J337&amp;'Технический лист'!M95))+IF(ISBLANK(INDIRECT("A7")), 0, INDIRECT(INDIRECT("A7")&amp;"!"&amp;'Технический лист'!J337&amp;'Технический лист'!M95))+IF(ISBLANK(INDIRECT("A8")), 0, INDIRECT(INDIRECT("A8")&amp;"!"&amp;'Технический лист'!J337&amp;'Технический лист'!M95))+IF(ISBLANK(INDIRECT("A9")), 0, INDIRECT(INDIRECT("A9")&amp;"!"&amp;'Технический лист'!J337&amp;'Технический лист'!M95))+IF(ISBLANK(INDIRECT("A10")), 0, INDIRECT(INDIRECT("A10")&amp;"!"&amp;'Технический лист'!J337&amp;'Технический лист'!M95))+IF(ISBLANK(INDIRECT("A11")), 0, INDIRECT(INDIRECT("A11")&amp;"!"&amp;'Технический лист'!J337&amp;'Технический лист'!M95))+IF(ISBLANK(INDIRECT("A12")), 0, INDIRECT(INDIRECT("A12")&amp;"!"&amp;'Технический лист'!J337&amp;'Технический лист'!M95))</f>
        <v>0</v>
      </c>
      <c r="K104" s="51">
        <f>IF(ISBLANK(INDIRECT("A3")), 0, INDIRECT(INDIRECT("A3")&amp;"!"&amp;'Технический лист'!K337&amp;'Технический лист'!N95))+IF(ISBLANK(INDIRECT("A4")), 0, INDIRECT(INDIRECT("A4")&amp;"!"&amp;'Технический лист'!K337&amp;'Технический лист'!N95))+IF(ISBLANK(INDIRECT("A5")), 0, INDIRECT(INDIRECT("A5")&amp;"!"&amp;'Технический лист'!K337&amp;'Технический лист'!N95))+IF(ISBLANK(INDIRECT("A6")), 0, INDIRECT(INDIRECT("A6")&amp;"!"&amp;'Технический лист'!K337&amp;'Технический лист'!N95))+IF(ISBLANK(INDIRECT("A7")), 0, INDIRECT(INDIRECT("A7")&amp;"!"&amp;'Технический лист'!K337&amp;'Технический лист'!N95))+IF(ISBLANK(INDIRECT("A8")), 0, INDIRECT(INDIRECT("A8")&amp;"!"&amp;'Технический лист'!K337&amp;'Технический лист'!N95))+IF(ISBLANK(INDIRECT("A9")), 0, INDIRECT(INDIRECT("A9")&amp;"!"&amp;'Технический лист'!K337&amp;'Технический лист'!N95))+IF(ISBLANK(INDIRECT("A10")), 0, INDIRECT(INDIRECT("A10")&amp;"!"&amp;'Технический лист'!K337&amp;'Технический лист'!N95))+IF(ISBLANK(INDIRECT("A11")), 0, INDIRECT(INDIRECT("A11")&amp;"!"&amp;'Технический лист'!K337&amp;'Технический лист'!N95))+IF(ISBLANK(INDIRECT("A12")), 0, INDIRECT(INDIRECT("A12")&amp;"!"&amp;'Технический лист'!K337&amp;'Технический лист'!N95))</f>
        <v>0</v>
      </c>
      <c r="L104" s="51">
        <f>IF(ISBLANK(INDIRECT("A3")), 0, INDIRECT(INDIRECT("A3")&amp;"!"&amp;'Технический лист'!L337&amp;'Технический лист'!O95))+IF(ISBLANK(INDIRECT("A4")), 0, INDIRECT(INDIRECT("A4")&amp;"!"&amp;'Технический лист'!L337&amp;'Технический лист'!O95))+IF(ISBLANK(INDIRECT("A5")), 0, INDIRECT(INDIRECT("A5")&amp;"!"&amp;'Технический лист'!L337&amp;'Технический лист'!O95))+IF(ISBLANK(INDIRECT("A6")), 0, INDIRECT(INDIRECT("A6")&amp;"!"&amp;'Технический лист'!L337&amp;'Технический лист'!O95))+IF(ISBLANK(INDIRECT("A7")), 0, INDIRECT(INDIRECT("A7")&amp;"!"&amp;'Технический лист'!L337&amp;'Технический лист'!O95))+IF(ISBLANK(INDIRECT("A8")), 0, INDIRECT(INDIRECT("A8")&amp;"!"&amp;'Технический лист'!L337&amp;'Технический лист'!O95))+IF(ISBLANK(INDIRECT("A9")), 0, INDIRECT(INDIRECT("A9")&amp;"!"&amp;'Технический лист'!L337&amp;'Технический лист'!O95))+IF(ISBLANK(INDIRECT("A10")), 0, INDIRECT(INDIRECT("A10")&amp;"!"&amp;'Технический лист'!L337&amp;'Технический лист'!O95))+IF(ISBLANK(INDIRECT("A11")), 0, INDIRECT(INDIRECT("A11")&amp;"!"&amp;'Технический лист'!L337&amp;'Технический лист'!O95))+IF(ISBLANK(INDIRECT("A12")), 0, INDIRECT(INDIRECT("A12")&amp;"!"&amp;'Технический лист'!L337&amp;'Технический лист'!O95))</f>
        <v>0</v>
      </c>
      <c r="M104" s="53">
        <f>IF(ISBLANK(INDIRECT("A3")), 0, INDIRECT(INDIRECT("A3")&amp;"!"&amp;'Технический лист'!M337&amp;'Технический лист'!P95))+IF(ISBLANK(INDIRECT("A4")), 0, INDIRECT(INDIRECT("A4")&amp;"!"&amp;'Технический лист'!M337&amp;'Технический лист'!P95))+IF(ISBLANK(INDIRECT("A5")), 0, INDIRECT(INDIRECT("A5")&amp;"!"&amp;'Технический лист'!M337&amp;'Технический лист'!P95))+IF(ISBLANK(INDIRECT("A6")), 0, INDIRECT(INDIRECT("A6")&amp;"!"&amp;'Технический лист'!M337&amp;'Технический лист'!P95))+IF(ISBLANK(INDIRECT("A7")), 0, INDIRECT(INDIRECT("A7")&amp;"!"&amp;'Технический лист'!M337&amp;'Технический лист'!P95))+IF(ISBLANK(INDIRECT("A8")), 0, INDIRECT(INDIRECT("A8")&amp;"!"&amp;'Технический лист'!M337&amp;'Технический лист'!P95))+IF(ISBLANK(INDIRECT("A9")), 0, INDIRECT(INDIRECT("A9")&amp;"!"&amp;'Технический лист'!M337&amp;'Технический лист'!P95))+IF(ISBLANK(INDIRECT("A10")), 0, INDIRECT(INDIRECT("A10")&amp;"!"&amp;'Технический лист'!M337&amp;'Технический лист'!P95))+IF(ISBLANK(INDIRECT("A11")), 0, INDIRECT(INDIRECT("A11")&amp;"!"&amp;'Технический лист'!M337&amp;'Технический лист'!P95))+IF(ISBLANK(INDIRECT("A12")), 0, INDIRECT(INDIRECT("A12")&amp;"!"&amp;'Технический лист'!M337&amp;'Технический лист'!P95))</f>
        <v>0</v>
      </c>
    </row>
    <row r="105" hidden="1">
      <c r="A105" s="66"/>
      <c r="B105" s="51">
        <f>IF(ISBLANK(INDIRECT("A3")), 0, INDIRECT(INDIRECT("A3")&amp;"!"&amp;'Технический лист'!B338&amp;'Технический лист'!E96))+IF(ISBLANK(INDIRECT("A4")), 0, INDIRECT(INDIRECT("A4")&amp;"!"&amp;'Технический лист'!B338&amp;'Технический лист'!E96))+IF(ISBLANK(INDIRECT("A5")), 0, INDIRECT(INDIRECT("A5")&amp;"!"&amp;'Технический лист'!B338&amp;'Технический лист'!E96))+IF(ISBLANK(INDIRECT("A6")), 0, INDIRECT(INDIRECT("A6")&amp;"!"&amp;'Технический лист'!B338&amp;'Технический лист'!E96))+IF(ISBLANK(INDIRECT("A7")), 0, INDIRECT(INDIRECT("A7")&amp;"!"&amp;'Технический лист'!B338&amp;'Технический лист'!E96))+IF(ISBLANK(INDIRECT("A8")), 0, INDIRECT(INDIRECT("A8")&amp;"!"&amp;'Технический лист'!B338&amp;'Технический лист'!E96))+IF(ISBLANK(INDIRECT("A9")), 0, INDIRECT(INDIRECT("A9")&amp;"!"&amp;'Технический лист'!B338&amp;'Технический лист'!E96))+IF(ISBLANK(INDIRECT("A10")), 0, INDIRECT(INDIRECT("A10")&amp;"!"&amp;'Технический лист'!B338&amp;'Технический лист'!E96))+IF(ISBLANK(INDIRECT("A11")), 0, INDIRECT(INDIRECT("A11")&amp;"!"&amp;'Технический лист'!B338&amp;'Технический лист'!E96))+IF(ISBLANK(INDIRECT("A12")), 0, INDIRECT(INDIRECT("A12")&amp;"!"&amp;'Технический лист'!B338&amp;'Технический лист'!E96))</f>
        <v>0</v>
      </c>
      <c r="C105" s="51">
        <f>IF(ISBLANK(INDIRECT("A3")), 0, INDIRECT(INDIRECT("A3")&amp;"!"&amp;'Технический лист'!C338&amp;'Технический лист'!F96))+IF(ISBLANK(INDIRECT("A4")), 0, INDIRECT(INDIRECT("A4")&amp;"!"&amp;'Технический лист'!C338&amp;'Технический лист'!F96))+IF(ISBLANK(INDIRECT("A5")), 0, INDIRECT(INDIRECT("A5")&amp;"!"&amp;'Технический лист'!C338&amp;'Технический лист'!F96))+IF(ISBLANK(INDIRECT("A6")), 0, INDIRECT(INDIRECT("A6")&amp;"!"&amp;'Технический лист'!C338&amp;'Технический лист'!F96))+IF(ISBLANK(INDIRECT("A7")), 0, INDIRECT(INDIRECT("A7")&amp;"!"&amp;'Технический лист'!C338&amp;'Технический лист'!F96))+IF(ISBLANK(INDIRECT("A8")), 0, INDIRECT(INDIRECT("A8")&amp;"!"&amp;'Технический лист'!C338&amp;'Технический лист'!F96))+IF(ISBLANK(INDIRECT("A9")), 0, INDIRECT(INDIRECT("A9")&amp;"!"&amp;'Технический лист'!C338&amp;'Технический лист'!F96))+IF(ISBLANK(INDIRECT("A10")), 0, INDIRECT(INDIRECT("A10")&amp;"!"&amp;'Технический лист'!C338&amp;'Технический лист'!F96))+IF(ISBLANK(INDIRECT("A11")), 0, INDIRECT(INDIRECT("A11")&amp;"!"&amp;'Технический лист'!C338&amp;'Технический лист'!F96))+IF(ISBLANK(INDIRECT("A12")), 0, INDIRECT(INDIRECT("A12")&amp;"!"&amp;'Технический лист'!C338&amp;'Технический лист'!F96))</f>
        <v>0</v>
      </c>
      <c r="D105" s="51">
        <f>IF(ISBLANK(INDIRECT("A3")), 0, INDIRECT(INDIRECT("A3")&amp;"!"&amp;'Технический лист'!D338&amp;'Технический лист'!G96))+IF(ISBLANK(INDIRECT("A4")), 0, INDIRECT(INDIRECT("A4")&amp;"!"&amp;'Технический лист'!D338&amp;'Технический лист'!G96))+IF(ISBLANK(INDIRECT("A5")), 0, INDIRECT(INDIRECT("A5")&amp;"!"&amp;'Технический лист'!D338&amp;'Технический лист'!G96))+IF(ISBLANK(INDIRECT("A6")), 0, INDIRECT(INDIRECT("A6")&amp;"!"&amp;'Технический лист'!D338&amp;'Технический лист'!G96))+IF(ISBLANK(INDIRECT("A7")), 0, INDIRECT(INDIRECT("A7")&amp;"!"&amp;'Технический лист'!D338&amp;'Технический лист'!G96))+IF(ISBLANK(INDIRECT("A8")), 0, INDIRECT(INDIRECT("A8")&amp;"!"&amp;'Технический лист'!D338&amp;'Технический лист'!G96))+IF(ISBLANK(INDIRECT("A9")), 0, INDIRECT(INDIRECT("A9")&amp;"!"&amp;'Технический лист'!D338&amp;'Технический лист'!G96))+IF(ISBLANK(INDIRECT("A10")), 0, INDIRECT(INDIRECT("A10")&amp;"!"&amp;'Технический лист'!D338&amp;'Технический лист'!G96))+IF(ISBLANK(INDIRECT("A11")), 0, INDIRECT(INDIRECT("A11")&amp;"!"&amp;'Технический лист'!D338&amp;'Технический лист'!G96))+IF(ISBLANK(INDIRECT("A12")), 0, INDIRECT(INDIRECT("A12")&amp;"!"&amp;'Технический лист'!D338&amp;'Технический лист'!G96))</f>
        <v>0</v>
      </c>
      <c r="E105" s="51">
        <f>IF(ISBLANK(INDIRECT("A3")), 0, INDIRECT(INDIRECT("A3")&amp;"!"&amp;'Технический лист'!E338&amp;'Технический лист'!H96))+IF(ISBLANK(INDIRECT("A4")), 0, INDIRECT(INDIRECT("A4")&amp;"!"&amp;'Технический лист'!E338&amp;'Технический лист'!H96))+IF(ISBLANK(INDIRECT("A5")), 0, INDIRECT(INDIRECT("A5")&amp;"!"&amp;'Технический лист'!E338&amp;'Технический лист'!H96))+IF(ISBLANK(INDIRECT("A6")), 0, INDIRECT(INDIRECT("A6")&amp;"!"&amp;'Технический лист'!E338&amp;'Технический лист'!H96))+IF(ISBLANK(INDIRECT("A7")), 0, INDIRECT(INDIRECT("A7")&amp;"!"&amp;'Технический лист'!E338&amp;'Технический лист'!H96))+IF(ISBLANK(INDIRECT("A8")), 0, INDIRECT(INDIRECT("A8")&amp;"!"&amp;'Технический лист'!E338&amp;'Технический лист'!H96))+IF(ISBLANK(INDIRECT("A9")), 0, INDIRECT(INDIRECT("A9")&amp;"!"&amp;'Технический лист'!E338&amp;'Технический лист'!H96))+IF(ISBLANK(INDIRECT("A10")), 0, INDIRECT(INDIRECT("A10")&amp;"!"&amp;'Технический лист'!E338&amp;'Технический лист'!H96))+IF(ISBLANK(INDIRECT("A11")), 0, INDIRECT(INDIRECT("A11")&amp;"!"&amp;'Технический лист'!E338&amp;'Технический лист'!H96))+IF(ISBLANK(INDIRECT("A12")), 0, INDIRECT(INDIRECT("A12")&amp;"!"&amp;'Технический лист'!E338&amp;'Технический лист'!H96))</f>
        <v>0</v>
      </c>
      <c r="F105" s="51">
        <f>IF(ISBLANK(INDIRECT("A3")), 0, INDIRECT(INDIRECT("A3")&amp;"!"&amp;'Технический лист'!F338&amp;'Технический лист'!I96))+IF(ISBLANK(INDIRECT("A4")), 0, INDIRECT(INDIRECT("A4")&amp;"!"&amp;'Технический лист'!F338&amp;'Технический лист'!I96))+IF(ISBLANK(INDIRECT("A5")), 0, INDIRECT(INDIRECT("A5")&amp;"!"&amp;'Технический лист'!F338&amp;'Технический лист'!I96))+IF(ISBLANK(INDIRECT("A6")), 0, INDIRECT(INDIRECT("A6")&amp;"!"&amp;'Технический лист'!F338&amp;'Технический лист'!I96))+IF(ISBLANK(INDIRECT("A7")), 0, INDIRECT(INDIRECT("A7")&amp;"!"&amp;'Технический лист'!F338&amp;'Технический лист'!I96))+IF(ISBLANK(INDIRECT("A8")), 0, INDIRECT(INDIRECT("A8")&amp;"!"&amp;'Технический лист'!F338&amp;'Технический лист'!I96))+IF(ISBLANK(INDIRECT("A9")), 0, INDIRECT(INDIRECT("A9")&amp;"!"&amp;'Технический лист'!F338&amp;'Технический лист'!I96))+IF(ISBLANK(INDIRECT("A10")), 0, INDIRECT(INDIRECT("A10")&amp;"!"&amp;'Технический лист'!F338&amp;'Технический лист'!I96))+IF(ISBLANK(INDIRECT("A11")), 0, INDIRECT(INDIRECT("A11")&amp;"!"&amp;'Технический лист'!F338&amp;'Технический лист'!I96))+IF(ISBLANK(INDIRECT("A12")), 0, INDIRECT(INDIRECT("A12")&amp;"!"&amp;'Технический лист'!F338&amp;'Технический лист'!I96))</f>
        <v>0</v>
      </c>
      <c r="G105" s="51">
        <f>IF(ISBLANK(INDIRECT("A3")), 0, INDIRECT(INDIRECT("A3")&amp;"!"&amp;'Технический лист'!G338&amp;'Технический лист'!J96))+IF(ISBLANK(INDIRECT("A4")), 0, INDIRECT(INDIRECT("A4")&amp;"!"&amp;'Технический лист'!G338&amp;'Технический лист'!J96))+IF(ISBLANK(INDIRECT("A5")), 0, INDIRECT(INDIRECT("A5")&amp;"!"&amp;'Технический лист'!G338&amp;'Технический лист'!J96))+IF(ISBLANK(INDIRECT("A6")), 0, INDIRECT(INDIRECT("A6")&amp;"!"&amp;'Технический лист'!G338&amp;'Технический лист'!J96))+IF(ISBLANK(INDIRECT("A7")), 0, INDIRECT(INDIRECT("A7")&amp;"!"&amp;'Технический лист'!G338&amp;'Технический лист'!J96))+IF(ISBLANK(INDIRECT("A8")), 0, INDIRECT(INDIRECT("A8")&amp;"!"&amp;'Технический лист'!G338&amp;'Технический лист'!J96))+IF(ISBLANK(INDIRECT("A9")), 0, INDIRECT(INDIRECT("A9")&amp;"!"&amp;'Технический лист'!G338&amp;'Технический лист'!J96))+IF(ISBLANK(INDIRECT("A10")), 0, INDIRECT(INDIRECT("A10")&amp;"!"&amp;'Технический лист'!G338&amp;'Технический лист'!J96))+IF(ISBLANK(INDIRECT("A11")), 0, INDIRECT(INDIRECT("A11")&amp;"!"&amp;'Технический лист'!G338&amp;'Технический лист'!J96))+IF(ISBLANK(INDIRECT("A12")), 0, INDIRECT(INDIRECT("A12")&amp;"!"&amp;'Технический лист'!G338&amp;'Технический лист'!J96))</f>
        <v>0</v>
      </c>
      <c r="H105" s="51">
        <f>IF(ISBLANK(INDIRECT("A3")), 0, INDIRECT(INDIRECT("A3")&amp;"!"&amp;'Технический лист'!H338&amp;'Технический лист'!K96))+IF(ISBLANK(INDIRECT("A4")), 0, INDIRECT(INDIRECT("A4")&amp;"!"&amp;'Технический лист'!H338&amp;'Технический лист'!K96))+IF(ISBLANK(INDIRECT("A5")), 0, INDIRECT(INDIRECT("A5")&amp;"!"&amp;'Технический лист'!H338&amp;'Технический лист'!K96))+IF(ISBLANK(INDIRECT("A6")), 0, INDIRECT(INDIRECT("A6")&amp;"!"&amp;'Технический лист'!H338&amp;'Технический лист'!K96))+IF(ISBLANK(INDIRECT("A7")), 0, INDIRECT(INDIRECT("A7")&amp;"!"&amp;'Технический лист'!H338&amp;'Технический лист'!K96))+IF(ISBLANK(INDIRECT("A8")), 0, INDIRECT(INDIRECT("A8")&amp;"!"&amp;'Технический лист'!H338&amp;'Технический лист'!K96))+IF(ISBLANK(INDIRECT("A9")), 0, INDIRECT(INDIRECT("A9")&amp;"!"&amp;'Технический лист'!H338&amp;'Технический лист'!K96))+IF(ISBLANK(INDIRECT("A10")), 0, INDIRECT(INDIRECT("A10")&amp;"!"&amp;'Технический лист'!H338&amp;'Технический лист'!K96))+IF(ISBLANK(INDIRECT("A11")), 0, INDIRECT(INDIRECT("A11")&amp;"!"&amp;'Технический лист'!H338&amp;'Технический лист'!K96))+IF(ISBLANK(INDIRECT("A12")), 0, INDIRECT(INDIRECT("A12")&amp;"!"&amp;'Технический лист'!H338&amp;'Технический лист'!K96))</f>
        <v>0</v>
      </c>
      <c r="I105" s="51">
        <f>IF(ISBLANK(INDIRECT("A3")), 0, INDIRECT(INDIRECT("A3")&amp;"!"&amp;'Технический лист'!I338&amp;'Технический лист'!L96))+IF(ISBLANK(INDIRECT("A4")), 0, INDIRECT(INDIRECT("A4")&amp;"!"&amp;'Технический лист'!I338&amp;'Технический лист'!L96))+IF(ISBLANK(INDIRECT("A5")), 0, INDIRECT(INDIRECT("A5")&amp;"!"&amp;'Технический лист'!I338&amp;'Технический лист'!L96))+IF(ISBLANK(INDIRECT("A6")), 0, INDIRECT(INDIRECT("A6")&amp;"!"&amp;'Технический лист'!I338&amp;'Технический лист'!L96))+IF(ISBLANK(INDIRECT("A7")), 0, INDIRECT(INDIRECT("A7")&amp;"!"&amp;'Технический лист'!I338&amp;'Технический лист'!L96))+IF(ISBLANK(INDIRECT("A8")), 0, INDIRECT(INDIRECT("A8")&amp;"!"&amp;'Технический лист'!I338&amp;'Технический лист'!L96))+IF(ISBLANK(INDIRECT("A9")), 0, INDIRECT(INDIRECT("A9")&amp;"!"&amp;'Технический лист'!I338&amp;'Технический лист'!L96))+IF(ISBLANK(INDIRECT("A10")), 0, INDIRECT(INDIRECT("A10")&amp;"!"&amp;'Технический лист'!I338&amp;'Технический лист'!L96))+IF(ISBLANK(INDIRECT("A11")), 0, INDIRECT(INDIRECT("A11")&amp;"!"&amp;'Технический лист'!I338&amp;'Технический лист'!L96))+IF(ISBLANK(INDIRECT("A12")), 0, INDIRECT(INDIRECT("A12")&amp;"!"&amp;'Технический лист'!I338&amp;'Технический лист'!L96))</f>
        <v>0</v>
      </c>
      <c r="J105" s="51">
        <f>IF(ISBLANK(INDIRECT("A3")), 0, INDIRECT(INDIRECT("A3")&amp;"!"&amp;'Технический лист'!J338&amp;'Технический лист'!M96))+IF(ISBLANK(INDIRECT("A4")), 0, INDIRECT(INDIRECT("A4")&amp;"!"&amp;'Технический лист'!J338&amp;'Технический лист'!M96))+IF(ISBLANK(INDIRECT("A5")), 0, INDIRECT(INDIRECT("A5")&amp;"!"&amp;'Технический лист'!J338&amp;'Технический лист'!M96))+IF(ISBLANK(INDIRECT("A6")), 0, INDIRECT(INDIRECT("A6")&amp;"!"&amp;'Технический лист'!J338&amp;'Технический лист'!M96))+IF(ISBLANK(INDIRECT("A7")), 0, INDIRECT(INDIRECT("A7")&amp;"!"&amp;'Технический лист'!J338&amp;'Технический лист'!M96))+IF(ISBLANK(INDIRECT("A8")), 0, INDIRECT(INDIRECT("A8")&amp;"!"&amp;'Технический лист'!J338&amp;'Технический лист'!M96))+IF(ISBLANK(INDIRECT("A9")), 0, INDIRECT(INDIRECT("A9")&amp;"!"&amp;'Технический лист'!J338&amp;'Технический лист'!M96))+IF(ISBLANK(INDIRECT("A10")), 0, INDIRECT(INDIRECT("A10")&amp;"!"&amp;'Технический лист'!J338&amp;'Технический лист'!M96))+IF(ISBLANK(INDIRECT("A11")), 0, INDIRECT(INDIRECT("A11")&amp;"!"&amp;'Технический лист'!J338&amp;'Технический лист'!M96))+IF(ISBLANK(INDIRECT("A12")), 0, INDIRECT(INDIRECT("A12")&amp;"!"&amp;'Технический лист'!J338&amp;'Технический лист'!M96))</f>
        <v>0</v>
      </c>
      <c r="K105" s="51">
        <f>IF(ISBLANK(INDIRECT("A3")), 0, INDIRECT(INDIRECT("A3")&amp;"!"&amp;'Технический лист'!K338&amp;'Технический лист'!N96))+IF(ISBLANK(INDIRECT("A4")), 0, INDIRECT(INDIRECT("A4")&amp;"!"&amp;'Технический лист'!K338&amp;'Технический лист'!N96))+IF(ISBLANK(INDIRECT("A5")), 0, INDIRECT(INDIRECT("A5")&amp;"!"&amp;'Технический лист'!K338&amp;'Технический лист'!N96))+IF(ISBLANK(INDIRECT("A6")), 0, INDIRECT(INDIRECT("A6")&amp;"!"&amp;'Технический лист'!K338&amp;'Технический лист'!N96))+IF(ISBLANK(INDIRECT("A7")), 0, INDIRECT(INDIRECT("A7")&amp;"!"&amp;'Технический лист'!K338&amp;'Технический лист'!N96))+IF(ISBLANK(INDIRECT("A8")), 0, INDIRECT(INDIRECT("A8")&amp;"!"&amp;'Технический лист'!K338&amp;'Технический лист'!N96))+IF(ISBLANK(INDIRECT("A9")), 0, INDIRECT(INDIRECT("A9")&amp;"!"&amp;'Технический лист'!K338&amp;'Технический лист'!N96))+IF(ISBLANK(INDIRECT("A10")), 0, INDIRECT(INDIRECT("A10")&amp;"!"&amp;'Технический лист'!K338&amp;'Технический лист'!N96))+IF(ISBLANK(INDIRECT("A11")), 0, INDIRECT(INDIRECT("A11")&amp;"!"&amp;'Технический лист'!K338&amp;'Технический лист'!N96))+IF(ISBLANK(INDIRECT("A12")), 0, INDIRECT(INDIRECT("A12")&amp;"!"&amp;'Технический лист'!K338&amp;'Технический лист'!N96))</f>
        <v>0</v>
      </c>
      <c r="L105" s="51">
        <f>IF(ISBLANK(INDIRECT("A3")), 0, INDIRECT(INDIRECT("A3")&amp;"!"&amp;'Технический лист'!L338&amp;'Технический лист'!O96))+IF(ISBLANK(INDIRECT("A4")), 0, INDIRECT(INDIRECT("A4")&amp;"!"&amp;'Технический лист'!L338&amp;'Технический лист'!O96))+IF(ISBLANK(INDIRECT("A5")), 0, INDIRECT(INDIRECT("A5")&amp;"!"&amp;'Технический лист'!L338&amp;'Технический лист'!O96))+IF(ISBLANK(INDIRECT("A6")), 0, INDIRECT(INDIRECT("A6")&amp;"!"&amp;'Технический лист'!L338&amp;'Технический лист'!O96))+IF(ISBLANK(INDIRECT("A7")), 0, INDIRECT(INDIRECT("A7")&amp;"!"&amp;'Технический лист'!L338&amp;'Технический лист'!O96))+IF(ISBLANK(INDIRECT("A8")), 0, INDIRECT(INDIRECT("A8")&amp;"!"&amp;'Технический лист'!L338&amp;'Технический лист'!O96))+IF(ISBLANK(INDIRECT("A9")), 0, INDIRECT(INDIRECT("A9")&amp;"!"&amp;'Технический лист'!L338&amp;'Технический лист'!O96))+IF(ISBLANK(INDIRECT("A10")), 0, INDIRECT(INDIRECT("A10")&amp;"!"&amp;'Технический лист'!L338&amp;'Технический лист'!O96))+IF(ISBLANK(INDIRECT("A11")), 0, INDIRECT(INDIRECT("A11")&amp;"!"&amp;'Технический лист'!L338&amp;'Технический лист'!O96))+IF(ISBLANK(INDIRECT("A12")), 0, INDIRECT(INDIRECT("A12")&amp;"!"&amp;'Технический лист'!L338&amp;'Технический лист'!O96))</f>
        <v>0</v>
      </c>
      <c r="M105" s="53">
        <f>IF(ISBLANK(INDIRECT("A3")), 0, INDIRECT(INDIRECT("A3")&amp;"!"&amp;'Технический лист'!M338&amp;'Технический лист'!P96))+IF(ISBLANK(INDIRECT("A4")), 0, INDIRECT(INDIRECT("A4")&amp;"!"&amp;'Технический лист'!M338&amp;'Технический лист'!P96))+IF(ISBLANK(INDIRECT("A5")), 0, INDIRECT(INDIRECT("A5")&amp;"!"&amp;'Технический лист'!M338&amp;'Технический лист'!P96))+IF(ISBLANK(INDIRECT("A6")), 0, INDIRECT(INDIRECT("A6")&amp;"!"&amp;'Технический лист'!M338&amp;'Технический лист'!P96))+IF(ISBLANK(INDIRECT("A7")), 0, INDIRECT(INDIRECT("A7")&amp;"!"&amp;'Технический лист'!M338&amp;'Технический лист'!P96))+IF(ISBLANK(INDIRECT("A8")), 0, INDIRECT(INDIRECT("A8")&amp;"!"&amp;'Технический лист'!M338&amp;'Технический лист'!P96))+IF(ISBLANK(INDIRECT("A9")), 0, INDIRECT(INDIRECT("A9")&amp;"!"&amp;'Технический лист'!M338&amp;'Технический лист'!P96))+IF(ISBLANK(INDIRECT("A10")), 0, INDIRECT(INDIRECT("A10")&amp;"!"&amp;'Технический лист'!M338&amp;'Технический лист'!P96))+IF(ISBLANK(INDIRECT("A11")), 0, INDIRECT(INDIRECT("A11")&amp;"!"&amp;'Технический лист'!M338&amp;'Технический лист'!P96))+IF(ISBLANK(INDIRECT("A12")), 0, INDIRECT(INDIRECT("A12")&amp;"!"&amp;'Технический лист'!M338&amp;'Технический лист'!P96))</f>
        <v>0</v>
      </c>
    </row>
    <row r="106" hidden="1">
      <c r="A106" s="66"/>
      <c r="B106" s="51">
        <f>IF(ISBLANK(INDIRECT("A3")), 0, INDIRECT(INDIRECT("A3")&amp;"!"&amp;'Технический лист'!B339&amp;'Технический лист'!E97))+IF(ISBLANK(INDIRECT("A4")), 0, INDIRECT(INDIRECT("A4")&amp;"!"&amp;'Технический лист'!B339&amp;'Технический лист'!E97))+IF(ISBLANK(INDIRECT("A5")), 0, INDIRECT(INDIRECT("A5")&amp;"!"&amp;'Технический лист'!B339&amp;'Технический лист'!E97))+IF(ISBLANK(INDIRECT("A6")), 0, INDIRECT(INDIRECT("A6")&amp;"!"&amp;'Технический лист'!B339&amp;'Технический лист'!E97))+IF(ISBLANK(INDIRECT("A7")), 0, INDIRECT(INDIRECT("A7")&amp;"!"&amp;'Технический лист'!B339&amp;'Технический лист'!E97))+IF(ISBLANK(INDIRECT("A8")), 0, INDIRECT(INDIRECT("A8")&amp;"!"&amp;'Технический лист'!B339&amp;'Технический лист'!E97))+IF(ISBLANK(INDIRECT("A9")), 0, INDIRECT(INDIRECT("A9")&amp;"!"&amp;'Технический лист'!B339&amp;'Технический лист'!E97))+IF(ISBLANK(INDIRECT("A10")), 0, INDIRECT(INDIRECT("A10")&amp;"!"&amp;'Технический лист'!B339&amp;'Технический лист'!E97))+IF(ISBLANK(INDIRECT("A11")), 0, INDIRECT(INDIRECT("A11")&amp;"!"&amp;'Технический лист'!B339&amp;'Технический лист'!E97))+IF(ISBLANK(INDIRECT("A12")), 0, INDIRECT(INDIRECT("A12")&amp;"!"&amp;'Технический лист'!B339&amp;'Технический лист'!E97))</f>
        <v>0</v>
      </c>
      <c r="C106" s="51">
        <f>IF(ISBLANK(INDIRECT("A3")), 0, INDIRECT(INDIRECT("A3")&amp;"!"&amp;'Технический лист'!C339&amp;'Технический лист'!F97))+IF(ISBLANK(INDIRECT("A4")), 0, INDIRECT(INDIRECT("A4")&amp;"!"&amp;'Технический лист'!C339&amp;'Технический лист'!F97))+IF(ISBLANK(INDIRECT("A5")), 0, INDIRECT(INDIRECT("A5")&amp;"!"&amp;'Технический лист'!C339&amp;'Технический лист'!F97))+IF(ISBLANK(INDIRECT("A6")), 0, INDIRECT(INDIRECT("A6")&amp;"!"&amp;'Технический лист'!C339&amp;'Технический лист'!F97))+IF(ISBLANK(INDIRECT("A7")), 0, INDIRECT(INDIRECT("A7")&amp;"!"&amp;'Технический лист'!C339&amp;'Технический лист'!F97))+IF(ISBLANK(INDIRECT("A8")), 0, INDIRECT(INDIRECT("A8")&amp;"!"&amp;'Технический лист'!C339&amp;'Технический лист'!F97))+IF(ISBLANK(INDIRECT("A9")), 0, INDIRECT(INDIRECT("A9")&amp;"!"&amp;'Технический лист'!C339&amp;'Технический лист'!F97))+IF(ISBLANK(INDIRECT("A10")), 0, INDIRECT(INDIRECT("A10")&amp;"!"&amp;'Технический лист'!C339&amp;'Технический лист'!F97))+IF(ISBLANK(INDIRECT("A11")), 0, INDIRECT(INDIRECT("A11")&amp;"!"&amp;'Технический лист'!C339&amp;'Технический лист'!F97))+IF(ISBLANK(INDIRECT("A12")), 0, INDIRECT(INDIRECT("A12")&amp;"!"&amp;'Технический лист'!C339&amp;'Технический лист'!F97))</f>
        <v>0</v>
      </c>
      <c r="D106" s="51">
        <f>IF(ISBLANK(INDIRECT("A3")), 0, INDIRECT(INDIRECT("A3")&amp;"!"&amp;'Технический лист'!D339&amp;'Технический лист'!G97))+IF(ISBLANK(INDIRECT("A4")), 0, INDIRECT(INDIRECT("A4")&amp;"!"&amp;'Технический лист'!D339&amp;'Технический лист'!G97))+IF(ISBLANK(INDIRECT("A5")), 0, INDIRECT(INDIRECT("A5")&amp;"!"&amp;'Технический лист'!D339&amp;'Технический лист'!G97))+IF(ISBLANK(INDIRECT("A6")), 0, INDIRECT(INDIRECT("A6")&amp;"!"&amp;'Технический лист'!D339&amp;'Технический лист'!G97))+IF(ISBLANK(INDIRECT("A7")), 0, INDIRECT(INDIRECT("A7")&amp;"!"&amp;'Технический лист'!D339&amp;'Технический лист'!G97))+IF(ISBLANK(INDIRECT("A8")), 0, INDIRECT(INDIRECT("A8")&amp;"!"&amp;'Технический лист'!D339&amp;'Технический лист'!G97))+IF(ISBLANK(INDIRECT("A9")), 0, INDIRECT(INDIRECT("A9")&amp;"!"&amp;'Технический лист'!D339&amp;'Технический лист'!G97))+IF(ISBLANK(INDIRECT("A10")), 0, INDIRECT(INDIRECT("A10")&amp;"!"&amp;'Технический лист'!D339&amp;'Технический лист'!G97))+IF(ISBLANK(INDIRECT("A11")), 0, INDIRECT(INDIRECT("A11")&amp;"!"&amp;'Технический лист'!D339&amp;'Технический лист'!G97))+IF(ISBLANK(INDIRECT("A12")), 0, INDIRECT(INDIRECT("A12")&amp;"!"&amp;'Технический лист'!D339&amp;'Технический лист'!G97))</f>
        <v>0</v>
      </c>
      <c r="E106" s="51">
        <f>IF(ISBLANK(INDIRECT("A3")), 0, INDIRECT(INDIRECT("A3")&amp;"!"&amp;'Технический лист'!E339&amp;'Технический лист'!H97))+IF(ISBLANK(INDIRECT("A4")), 0, INDIRECT(INDIRECT("A4")&amp;"!"&amp;'Технический лист'!E339&amp;'Технический лист'!H97))+IF(ISBLANK(INDIRECT("A5")), 0, INDIRECT(INDIRECT("A5")&amp;"!"&amp;'Технический лист'!E339&amp;'Технический лист'!H97))+IF(ISBLANK(INDIRECT("A6")), 0, INDIRECT(INDIRECT("A6")&amp;"!"&amp;'Технический лист'!E339&amp;'Технический лист'!H97))+IF(ISBLANK(INDIRECT("A7")), 0, INDIRECT(INDIRECT("A7")&amp;"!"&amp;'Технический лист'!E339&amp;'Технический лист'!H97))+IF(ISBLANK(INDIRECT("A8")), 0, INDIRECT(INDIRECT("A8")&amp;"!"&amp;'Технический лист'!E339&amp;'Технический лист'!H97))+IF(ISBLANK(INDIRECT("A9")), 0, INDIRECT(INDIRECT("A9")&amp;"!"&amp;'Технический лист'!E339&amp;'Технический лист'!H97))+IF(ISBLANK(INDIRECT("A10")), 0, INDIRECT(INDIRECT("A10")&amp;"!"&amp;'Технический лист'!E339&amp;'Технический лист'!H97))+IF(ISBLANK(INDIRECT("A11")), 0, INDIRECT(INDIRECT("A11")&amp;"!"&amp;'Технический лист'!E339&amp;'Технический лист'!H97))+IF(ISBLANK(INDIRECT("A12")), 0, INDIRECT(INDIRECT("A12")&amp;"!"&amp;'Технический лист'!E339&amp;'Технический лист'!H97))</f>
        <v>0</v>
      </c>
      <c r="F106" s="51">
        <f>IF(ISBLANK(INDIRECT("A3")), 0, INDIRECT(INDIRECT("A3")&amp;"!"&amp;'Технический лист'!F339&amp;'Технический лист'!I97))+IF(ISBLANK(INDIRECT("A4")), 0, INDIRECT(INDIRECT("A4")&amp;"!"&amp;'Технический лист'!F339&amp;'Технический лист'!I97))+IF(ISBLANK(INDIRECT("A5")), 0, INDIRECT(INDIRECT("A5")&amp;"!"&amp;'Технический лист'!F339&amp;'Технический лист'!I97))+IF(ISBLANK(INDIRECT("A6")), 0, INDIRECT(INDIRECT("A6")&amp;"!"&amp;'Технический лист'!F339&amp;'Технический лист'!I97))+IF(ISBLANK(INDIRECT("A7")), 0, INDIRECT(INDIRECT("A7")&amp;"!"&amp;'Технический лист'!F339&amp;'Технический лист'!I97))+IF(ISBLANK(INDIRECT("A8")), 0, INDIRECT(INDIRECT("A8")&amp;"!"&amp;'Технический лист'!F339&amp;'Технический лист'!I97))+IF(ISBLANK(INDIRECT("A9")), 0, INDIRECT(INDIRECT("A9")&amp;"!"&amp;'Технический лист'!F339&amp;'Технический лист'!I97))+IF(ISBLANK(INDIRECT("A10")), 0, INDIRECT(INDIRECT("A10")&amp;"!"&amp;'Технический лист'!F339&amp;'Технический лист'!I97))+IF(ISBLANK(INDIRECT("A11")), 0, INDIRECT(INDIRECT("A11")&amp;"!"&amp;'Технический лист'!F339&amp;'Технический лист'!I97))+IF(ISBLANK(INDIRECT("A12")), 0, INDIRECT(INDIRECT("A12")&amp;"!"&amp;'Технический лист'!F339&amp;'Технический лист'!I97))</f>
        <v>0</v>
      </c>
      <c r="G106" s="51">
        <f>IF(ISBLANK(INDIRECT("A3")), 0, INDIRECT(INDIRECT("A3")&amp;"!"&amp;'Технический лист'!G339&amp;'Технический лист'!J97))+IF(ISBLANK(INDIRECT("A4")), 0, INDIRECT(INDIRECT("A4")&amp;"!"&amp;'Технический лист'!G339&amp;'Технический лист'!J97))+IF(ISBLANK(INDIRECT("A5")), 0, INDIRECT(INDIRECT("A5")&amp;"!"&amp;'Технический лист'!G339&amp;'Технический лист'!J97))+IF(ISBLANK(INDIRECT("A6")), 0, INDIRECT(INDIRECT("A6")&amp;"!"&amp;'Технический лист'!G339&amp;'Технический лист'!J97))+IF(ISBLANK(INDIRECT("A7")), 0, INDIRECT(INDIRECT("A7")&amp;"!"&amp;'Технический лист'!G339&amp;'Технический лист'!J97))+IF(ISBLANK(INDIRECT("A8")), 0, INDIRECT(INDIRECT("A8")&amp;"!"&amp;'Технический лист'!G339&amp;'Технический лист'!J97))+IF(ISBLANK(INDIRECT("A9")), 0, INDIRECT(INDIRECT("A9")&amp;"!"&amp;'Технический лист'!G339&amp;'Технический лист'!J97))+IF(ISBLANK(INDIRECT("A10")), 0, INDIRECT(INDIRECT("A10")&amp;"!"&amp;'Технический лист'!G339&amp;'Технический лист'!J97))+IF(ISBLANK(INDIRECT("A11")), 0, INDIRECT(INDIRECT("A11")&amp;"!"&amp;'Технический лист'!G339&amp;'Технический лист'!J97))+IF(ISBLANK(INDIRECT("A12")), 0, INDIRECT(INDIRECT("A12")&amp;"!"&amp;'Технический лист'!G339&amp;'Технический лист'!J97))</f>
        <v>0</v>
      </c>
      <c r="H106" s="51">
        <f>IF(ISBLANK(INDIRECT("A3")), 0, INDIRECT(INDIRECT("A3")&amp;"!"&amp;'Технический лист'!H339&amp;'Технический лист'!K97))+IF(ISBLANK(INDIRECT("A4")), 0, INDIRECT(INDIRECT("A4")&amp;"!"&amp;'Технический лист'!H339&amp;'Технический лист'!K97))+IF(ISBLANK(INDIRECT("A5")), 0, INDIRECT(INDIRECT("A5")&amp;"!"&amp;'Технический лист'!H339&amp;'Технический лист'!K97))+IF(ISBLANK(INDIRECT("A6")), 0, INDIRECT(INDIRECT("A6")&amp;"!"&amp;'Технический лист'!H339&amp;'Технический лист'!K97))+IF(ISBLANK(INDIRECT("A7")), 0, INDIRECT(INDIRECT("A7")&amp;"!"&amp;'Технический лист'!H339&amp;'Технический лист'!K97))+IF(ISBLANK(INDIRECT("A8")), 0, INDIRECT(INDIRECT("A8")&amp;"!"&amp;'Технический лист'!H339&amp;'Технический лист'!K97))+IF(ISBLANK(INDIRECT("A9")), 0, INDIRECT(INDIRECT("A9")&amp;"!"&amp;'Технический лист'!H339&amp;'Технический лист'!K97))+IF(ISBLANK(INDIRECT("A10")), 0, INDIRECT(INDIRECT("A10")&amp;"!"&amp;'Технический лист'!H339&amp;'Технический лист'!K97))+IF(ISBLANK(INDIRECT("A11")), 0, INDIRECT(INDIRECT("A11")&amp;"!"&amp;'Технический лист'!H339&amp;'Технический лист'!K97))+IF(ISBLANK(INDIRECT("A12")), 0, INDIRECT(INDIRECT("A12")&amp;"!"&amp;'Технический лист'!H339&amp;'Технический лист'!K97))</f>
        <v>0</v>
      </c>
      <c r="I106" s="51">
        <f>IF(ISBLANK(INDIRECT("A3")), 0, INDIRECT(INDIRECT("A3")&amp;"!"&amp;'Технический лист'!I339&amp;'Технический лист'!L97))+IF(ISBLANK(INDIRECT("A4")), 0, INDIRECT(INDIRECT("A4")&amp;"!"&amp;'Технический лист'!I339&amp;'Технический лист'!L97))+IF(ISBLANK(INDIRECT("A5")), 0, INDIRECT(INDIRECT("A5")&amp;"!"&amp;'Технический лист'!I339&amp;'Технический лист'!L97))+IF(ISBLANK(INDIRECT("A6")), 0, INDIRECT(INDIRECT("A6")&amp;"!"&amp;'Технический лист'!I339&amp;'Технический лист'!L97))+IF(ISBLANK(INDIRECT("A7")), 0, INDIRECT(INDIRECT("A7")&amp;"!"&amp;'Технический лист'!I339&amp;'Технический лист'!L97))+IF(ISBLANK(INDIRECT("A8")), 0, INDIRECT(INDIRECT("A8")&amp;"!"&amp;'Технический лист'!I339&amp;'Технический лист'!L97))+IF(ISBLANK(INDIRECT("A9")), 0, INDIRECT(INDIRECT("A9")&amp;"!"&amp;'Технический лист'!I339&amp;'Технический лист'!L97))+IF(ISBLANK(INDIRECT("A10")), 0, INDIRECT(INDIRECT("A10")&amp;"!"&amp;'Технический лист'!I339&amp;'Технический лист'!L97))+IF(ISBLANK(INDIRECT("A11")), 0, INDIRECT(INDIRECT("A11")&amp;"!"&amp;'Технический лист'!I339&amp;'Технический лист'!L97))+IF(ISBLANK(INDIRECT("A12")), 0, INDIRECT(INDIRECT("A12")&amp;"!"&amp;'Технический лист'!I339&amp;'Технический лист'!L97))</f>
        <v>0</v>
      </c>
      <c r="J106" s="51">
        <f>IF(ISBLANK(INDIRECT("A3")), 0, INDIRECT(INDIRECT("A3")&amp;"!"&amp;'Технический лист'!J339&amp;'Технический лист'!M97))+IF(ISBLANK(INDIRECT("A4")), 0, INDIRECT(INDIRECT("A4")&amp;"!"&amp;'Технический лист'!J339&amp;'Технический лист'!M97))+IF(ISBLANK(INDIRECT("A5")), 0, INDIRECT(INDIRECT("A5")&amp;"!"&amp;'Технический лист'!J339&amp;'Технический лист'!M97))+IF(ISBLANK(INDIRECT("A6")), 0, INDIRECT(INDIRECT("A6")&amp;"!"&amp;'Технический лист'!J339&amp;'Технический лист'!M97))+IF(ISBLANK(INDIRECT("A7")), 0, INDIRECT(INDIRECT("A7")&amp;"!"&amp;'Технический лист'!J339&amp;'Технический лист'!M97))+IF(ISBLANK(INDIRECT("A8")), 0, INDIRECT(INDIRECT("A8")&amp;"!"&amp;'Технический лист'!J339&amp;'Технический лист'!M97))+IF(ISBLANK(INDIRECT("A9")), 0, INDIRECT(INDIRECT("A9")&amp;"!"&amp;'Технический лист'!J339&amp;'Технический лист'!M97))+IF(ISBLANK(INDIRECT("A10")), 0, INDIRECT(INDIRECT("A10")&amp;"!"&amp;'Технический лист'!J339&amp;'Технический лист'!M97))+IF(ISBLANK(INDIRECT("A11")), 0, INDIRECT(INDIRECT("A11")&amp;"!"&amp;'Технический лист'!J339&amp;'Технический лист'!M97))+IF(ISBLANK(INDIRECT("A12")), 0, INDIRECT(INDIRECT("A12")&amp;"!"&amp;'Технический лист'!J339&amp;'Технический лист'!M97))</f>
        <v>0</v>
      </c>
      <c r="K106" s="51">
        <f>IF(ISBLANK(INDIRECT("A3")), 0, INDIRECT(INDIRECT("A3")&amp;"!"&amp;'Технический лист'!K339&amp;'Технический лист'!N97))+IF(ISBLANK(INDIRECT("A4")), 0, INDIRECT(INDIRECT("A4")&amp;"!"&amp;'Технический лист'!K339&amp;'Технический лист'!N97))+IF(ISBLANK(INDIRECT("A5")), 0, INDIRECT(INDIRECT("A5")&amp;"!"&amp;'Технический лист'!K339&amp;'Технический лист'!N97))+IF(ISBLANK(INDIRECT("A6")), 0, INDIRECT(INDIRECT("A6")&amp;"!"&amp;'Технический лист'!K339&amp;'Технический лист'!N97))+IF(ISBLANK(INDIRECT("A7")), 0, INDIRECT(INDIRECT("A7")&amp;"!"&amp;'Технический лист'!K339&amp;'Технический лист'!N97))+IF(ISBLANK(INDIRECT("A8")), 0, INDIRECT(INDIRECT("A8")&amp;"!"&amp;'Технический лист'!K339&amp;'Технический лист'!N97))+IF(ISBLANK(INDIRECT("A9")), 0, INDIRECT(INDIRECT("A9")&amp;"!"&amp;'Технический лист'!K339&amp;'Технический лист'!N97))+IF(ISBLANK(INDIRECT("A10")), 0, INDIRECT(INDIRECT("A10")&amp;"!"&amp;'Технический лист'!K339&amp;'Технический лист'!N97))+IF(ISBLANK(INDIRECT("A11")), 0, INDIRECT(INDIRECT("A11")&amp;"!"&amp;'Технический лист'!K339&amp;'Технический лист'!N97))+IF(ISBLANK(INDIRECT("A12")), 0, INDIRECT(INDIRECT("A12")&amp;"!"&amp;'Технический лист'!K339&amp;'Технический лист'!N97))</f>
        <v>0</v>
      </c>
      <c r="L106" s="51">
        <f>IF(ISBLANK(INDIRECT("A3")), 0, INDIRECT(INDIRECT("A3")&amp;"!"&amp;'Технический лист'!L339&amp;'Технический лист'!O97))+IF(ISBLANK(INDIRECT("A4")), 0, INDIRECT(INDIRECT("A4")&amp;"!"&amp;'Технический лист'!L339&amp;'Технический лист'!O97))+IF(ISBLANK(INDIRECT("A5")), 0, INDIRECT(INDIRECT("A5")&amp;"!"&amp;'Технический лист'!L339&amp;'Технический лист'!O97))+IF(ISBLANK(INDIRECT("A6")), 0, INDIRECT(INDIRECT("A6")&amp;"!"&amp;'Технический лист'!L339&amp;'Технический лист'!O97))+IF(ISBLANK(INDIRECT("A7")), 0, INDIRECT(INDIRECT("A7")&amp;"!"&amp;'Технический лист'!L339&amp;'Технический лист'!O97))+IF(ISBLANK(INDIRECT("A8")), 0, INDIRECT(INDIRECT("A8")&amp;"!"&amp;'Технический лист'!L339&amp;'Технический лист'!O97))+IF(ISBLANK(INDIRECT("A9")), 0, INDIRECT(INDIRECT("A9")&amp;"!"&amp;'Технический лист'!L339&amp;'Технический лист'!O97))+IF(ISBLANK(INDIRECT("A10")), 0, INDIRECT(INDIRECT("A10")&amp;"!"&amp;'Технический лист'!L339&amp;'Технический лист'!O97))+IF(ISBLANK(INDIRECT("A11")), 0, INDIRECT(INDIRECT("A11")&amp;"!"&amp;'Технический лист'!L339&amp;'Технический лист'!O97))+IF(ISBLANK(INDIRECT("A12")), 0, INDIRECT(INDIRECT("A12")&amp;"!"&amp;'Технический лист'!L339&amp;'Технический лист'!O97))</f>
        <v>0</v>
      </c>
      <c r="M106" s="53">
        <f>IF(ISBLANK(INDIRECT("A3")), 0, INDIRECT(INDIRECT("A3")&amp;"!"&amp;'Технический лист'!M339&amp;'Технический лист'!P97))+IF(ISBLANK(INDIRECT("A4")), 0, INDIRECT(INDIRECT("A4")&amp;"!"&amp;'Технический лист'!M339&amp;'Технический лист'!P97))+IF(ISBLANK(INDIRECT("A5")), 0, INDIRECT(INDIRECT("A5")&amp;"!"&amp;'Технический лист'!M339&amp;'Технический лист'!P97))+IF(ISBLANK(INDIRECT("A6")), 0, INDIRECT(INDIRECT("A6")&amp;"!"&amp;'Технический лист'!M339&amp;'Технический лист'!P97))+IF(ISBLANK(INDIRECT("A7")), 0, INDIRECT(INDIRECT("A7")&amp;"!"&amp;'Технический лист'!M339&amp;'Технический лист'!P97))+IF(ISBLANK(INDIRECT("A8")), 0, INDIRECT(INDIRECT("A8")&amp;"!"&amp;'Технический лист'!M339&amp;'Технический лист'!P97))+IF(ISBLANK(INDIRECT("A9")), 0, INDIRECT(INDIRECT("A9")&amp;"!"&amp;'Технический лист'!M339&amp;'Технический лист'!P97))+IF(ISBLANK(INDIRECT("A10")), 0, INDIRECT(INDIRECT("A10")&amp;"!"&amp;'Технический лист'!M339&amp;'Технический лист'!P97))+IF(ISBLANK(INDIRECT("A11")), 0, INDIRECT(INDIRECT("A11")&amp;"!"&amp;'Технический лист'!M339&amp;'Технический лист'!P97))+IF(ISBLANK(INDIRECT("A12")), 0, INDIRECT(INDIRECT("A12")&amp;"!"&amp;'Технический лист'!M339&amp;'Технический лист'!P97))</f>
        <v>0</v>
      </c>
    </row>
    <row r="107" hidden="1">
      <c r="A107" s="66"/>
      <c r="B107" s="51">
        <f>IF(ISBLANK(INDIRECT("A3")), 0, INDIRECT(INDIRECT("A3")&amp;"!"&amp;'Технический лист'!B340&amp;'Технический лист'!E98))+IF(ISBLANK(INDIRECT("A4")), 0, INDIRECT(INDIRECT("A4")&amp;"!"&amp;'Технический лист'!B340&amp;'Технический лист'!E98))+IF(ISBLANK(INDIRECT("A5")), 0, INDIRECT(INDIRECT("A5")&amp;"!"&amp;'Технический лист'!B340&amp;'Технический лист'!E98))+IF(ISBLANK(INDIRECT("A6")), 0, INDIRECT(INDIRECT("A6")&amp;"!"&amp;'Технический лист'!B340&amp;'Технический лист'!E98))+IF(ISBLANK(INDIRECT("A7")), 0, INDIRECT(INDIRECT("A7")&amp;"!"&amp;'Технический лист'!B340&amp;'Технический лист'!E98))+IF(ISBLANK(INDIRECT("A8")), 0, INDIRECT(INDIRECT("A8")&amp;"!"&amp;'Технический лист'!B340&amp;'Технический лист'!E98))+IF(ISBLANK(INDIRECT("A9")), 0, INDIRECT(INDIRECT("A9")&amp;"!"&amp;'Технический лист'!B340&amp;'Технический лист'!E98))+IF(ISBLANK(INDIRECT("A10")), 0, INDIRECT(INDIRECT("A10")&amp;"!"&amp;'Технический лист'!B340&amp;'Технический лист'!E98))+IF(ISBLANK(INDIRECT("A11")), 0, INDIRECT(INDIRECT("A11")&amp;"!"&amp;'Технический лист'!B340&amp;'Технический лист'!E98))+IF(ISBLANK(INDIRECT("A12")), 0, INDIRECT(INDIRECT("A12")&amp;"!"&amp;'Технический лист'!B340&amp;'Технический лист'!E98))</f>
        <v>0</v>
      </c>
      <c r="C107" s="51">
        <f>IF(ISBLANK(INDIRECT("A3")), 0, INDIRECT(INDIRECT("A3")&amp;"!"&amp;'Технический лист'!C340&amp;'Технический лист'!F98))+IF(ISBLANK(INDIRECT("A4")), 0, INDIRECT(INDIRECT("A4")&amp;"!"&amp;'Технический лист'!C340&amp;'Технический лист'!F98))+IF(ISBLANK(INDIRECT("A5")), 0, INDIRECT(INDIRECT("A5")&amp;"!"&amp;'Технический лист'!C340&amp;'Технический лист'!F98))+IF(ISBLANK(INDIRECT("A6")), 0, INDIRECT(INDIRECT("A6")&amp;"!"&amp;'Технический лист'!C340&amp;'Технический лист'!F98))+IF(ISBLANK(INDIRECT("A7")), 0, INDIRECT(INDIRECT("A7")&amp;"!"&amp;'Технический лист'!C340&amp;'Технический лист'!F98))+IF(ISBLANK(INDIRECT("A8")), 0, INDIRECT(INDIRECT("A8")&amp;"!"&amp;'Технический лист'!C340&amp;'Технический лист'!F98))+IF(ISBLANK(INDIRECT("A9")), 0, INDIRECT(INDIRECT("A9")&amp;"!"&amp;'Технический лист'!C340&amp;'Технический лист'!F98))+IF(ISBLANK(INDIRECT("A10")), 0, INDIRECT(INDIRECT("A10")&amp;"!"&amp;'Технический лист'!C340&amp;'Технический лист'!F98))+IF(ISBLANK(INDIRECT("A11")), 0, INDIRECT(INDIRECT("A11")&amp;"!"&amp;'Технический лист'!C340&amp;'Технический лист'!F98))+IF(ISBLANK(INDIRECT("A12")), 0, INDIRECT(INDIRECT("A12")&amp;"!"&amp;'Технический лист'!C340&amp;'Технический лист'!F98))</f>
        <v>0</v>
      </c>
      <c r="D107" s="51">
        <f>IF(ISBLANK(INDIRECT("A3")), 0, INDIRECT(INDIRECT("A3")&amp;"!"&amp;'Технический лист'!D340&amp;'Технический лист'!G98))+IF(ISBLANK(INDIRECT("A4")), 0, INDIRECT(INDIRECT("A4")&amp;"!"&amp;'Технический лист'!D340&amp;'Технический лист'!G98))+IF(ISBLANK(INDIRECT("A5")), 0, INDIRECT(INDIRECT("A5")&amp;"!"&amp;'Технический лист'!D340&amp;'Технический лист'!G98))+IF(ISBLANK(INDIRECT("A6")), 0, INDIRECT(INDIRECT("A6")&amp;"!"&amp;'Технический лист'!D340&amp;'Технический лист'!G98))+IF(ISBLANK(INDIRECT("A7")), 0, INDIRECT(INDIRECT("A7")&amp;"!"&amp;'Технический лист'!D340&amp;'Технический лист'!G98))+IF(ISBLANK(INDIRECT("A8")), 0, INDIRECT(INDIRECT("A8")&amp;"!"&amp;'Технический лист'!D340&amp;'Технический лист'!G98))+IF(ISBLANK(INDIRECT("A9")), 0, INDIRECT(INDIRECT("A9")&amp;"!"&amp;'Технический лист'!D340&amp;'Технический лист'!G98))+IF(ISBLANK(INDIRECT("A10")), 0, INDIRECT(INDIRECT("A10")&amp;"!"&amp;'Технический лист'!D340&amp;'Технический лист'!G98))+IF(ISBLANK(INDIRECT("A11")), 0, INDIRECT(INDIRECT("A11")&amp;"!"&amp;'Технический лист'!D340&amp;'Технический лист'!G98))+IF(ISBLANK(INDIRECT("A12")), 0, INDIRECT(INDIRECT("A12")&amp;"!"&amp;'Технический лист'!D340&amp;'Технический лист'!G98))</f>
        <v>0</v>
      </c>
      <c r="E107" s="51">
        <f>IF(ISBLANK(INDIRECT("A3")), 0, INDIRECT(INDIRECT("A3")&amp;"!"&amp;'Технический лист'!E340&amp;'Технический лист'!H98))+IF(ISBLANK(INDIRECT("A4")), 0, INDIRECT(INDIRECT("A4")&amp;"!"&amp;'Технический лист'!E340&amp;'Технический лист'!H98))+IF(ISBLANK(INDIRECT("A5")), 0, INDIRECT(INDIRECT("A5")&amp;"!"&amp;'Технический лист'!E340&amp;'Технический лист'!H98))+IF(ISBLANK(INDIRECT("A6")), 0, INDIRECT(INDIRECT("A6")&amp;"!"&amp;'Технический лист'!E340&amp;'Технический лист'!H98))+IF(ISBLANK(INDIRECT("A7")), 0, INDIRECT(INDIRECT("A7")&amp;"!"&amp;'Технический лист'!E340&amp;'Технический лист'!H98))+IF(ISBLANK(INDIRECT("A8")), 0, INDIRECT(INDIRECT("A8")&amp;"!"&amp;'Технический лист'!E340&amp;'Технический лист'!H98))+IF(ISBLANK(INDIRECT("A9")), 0, INDIRECT(INDIRECT("A9")&amp;"!"&amp;'Технический лист'!E340&amp;'Технический лист'!H98))+IF(ISBLANK(INDIRECT("A10")), 0, INDIRECT(INDIRECT("A10")&amp;"!"&amp;'Технический лист'!E340&amp;'Технический лист'!H98))+IF(ISBLANK(INDIRECT("A11")), 0, INDIRECT(INDIRECT("A11")&amp;"!"&amp;'Технический лист'!E340&amp;'Технический лист'!H98))+IF(ISBLANK(INDIRECT("A12")), 0, INDIRECT(INDIRECT("A12")&amp;"!"&amp;'Технический лист'!E340&amp;'Технический лист'!H98))</f>
        <v>0</v>
      </c>
      <c r="F107" s="51">
        <f>IF(ISBLANK(INDIRECT("A3")), 0, INDIRECT(INDIRECT("A3")&amp;"!"&amp;'Технический лист'!F340&amp;'Технический лист'!I98))+IF(ISBLANK(INDIRECT("A4")), 0, INDIRECT(INDIRECT("A4")&amp;"!"&amp;'Технический лист'!F340&amp;'Технический лист'!I98))+IF(ISBLANK(INDIRECT("A5")), 0, INDIRECT(INDIRECT("A5")&amp;"!"&amp;'Технический лист'!F340&amp;'Технический лист'!I98))+IF(ISBLANK(INDIRECT("A6")), 0, INDIRECT(INDIRECT("A6")&amp;"!"&amp;'Технический лист'!F340&amp;'Технический лист'!I98))+IF(ISBLANK(INDIRECT("A7")), 0, INDIRECT(INDIRECT("A7")&amp;"!"&amp;'Технический лист'!F340&amp;'Технический лист'!I98))+IF(ISBLANK(INDIRECT("A8")), 0, INDIRECT(INDIRECT("A8")&amp;"!"&amp;'Технический лист'!F340&amp;'Технический лист'!I98))+IF(ISBLANK(INDIRECT("A9")), 0, INDIRECT(INDIRECT("A9")&amp;"!"&amp;'Технический лист'!F340&amp;'Технический лист'!I98))+IF(ISBLANK(INDIRECT("A10")), 0, INDIRECT(INDIRECT("A10")&amp;"!"&amp;'Технический лист'!F340&amp;'Технический лист'!I98))+IF(ISBLANK(INDIRECT("A11")), 0, INDIRECT(INDIRECT("A11")&amp;"!"&amp;'Технический лист'!F340&amp;'Технический лист'!I98))+IF(ISBLANK(INDIRECT("A12")), 0, INDIRECT(INDIRECT("A12")&amp;"!"&amp;'Технический лист'!F340&amp;'Технический лист'!I98))</f>
        <v>0</v>
      </c>
      <c r="G107" s="51">
        <f>IF(ISBLANK(INDIRECT("A3")), 0, INDIRECT(INDIRECT("A3")&amp;"!"&amp;'Технический лист'!G340&amp;'Технический лист'!J98))+IF(ISBLANK(INDIRECT("A4")), 0, INDIRECT(INDIRECT("A4")&amp;"!"&amp;'Технический лист'!G340&amp;'Технический лист'!J98))+IF(ISBLANK(INDIRECT("A5")), 0, INDIRECT(INDIRECT("A5")&amp;"!"&amp;'Технический лист'!G340&amp;'Технический лист'!J98))+IF(ISBLANK(INDIRECT("A6")), 0, INDIRECT(INDIRECT("A6")&amp;"!"&amp;'Технический лист'!G340&amp;'Технический лист'!J98))+IF(ISBLANK(INDIRECT("A7")), 0, INDIRECT(INDIRECT("A7")&amp;"!"&amp;'Технический лист'!G340&amp;'Технический лист'!J98))+IF(ISBLANK(INDIRECT("A8")), 0, INDIRECT(INDIRECT("A8")&amp;"!"&amp;'Технический лист'!G340&amp;'Технический лист'!J98))+IF(ISBLANK(INDIRECT("A9")), 0, INDIRECT(INDIRECT("A9")&amp;"!"&amp;'Технический лист'!G340&amp;'Технический лист'!J98))+IF(ISBLANK(INDIRECT("A10")), 0, INDIRECT(INDIRECT("A10")&amp;"!"&amp;'Технический лист'!G340&amp;'Технический лист'!J98))+IF(ISBLANK(INDIRECT("A11")), 0, INDIRECT(INDIRECT("A11")&amp;"!"&amp;'Технический лист'!G340&amp;'Технический лист'!J98))+IF(ISBLANK(INDIRECT("A12")), 0, INDIRECT(INDIRECT("A12")&amp;"!"&amp;'Технический лист'!G340&amp;'Технический лист'!J98))</f>
        <v>0</v>
      </c>
      <c r="H107" s="51">
        <f>IF(ISBLANK(INDIRECT("A3")), 0, INDIRECT(INDIRECT("A3")&amp;"!"&amp;'Технический лист'!H340&amp;'Технический лист'!K98))+IF(ISBLANK(INDIRECT("A4")), 0, INDIRECT(INDIRECT("A4")&amp;"!"&amp;'Технический лист'!H340&amp;'Технический лист'!K98))+IF(ISBLANK(INDIRECT("A5")), 0, INDIRECT(INDIRECT("A5")&amp;"!"&amp;'Технический лист'!H340&amp;'Технический лист'!K98))+IF(ISBLANK(INDIRECT("A6")), 0, INDIRECT(INDIRECT("A6")&amp;"!"&amp;'Технический лист'!H340&amp;'Технический лист'!K98))+IF(ISBLANK(INDIRECT("A7")), 0, INDIRECT(INDIRECT("A7")&amp;"!"&amp;'Технический лист'!H340&amp;'Технический лист'!K98))+IF(ISBLANK(INDIRECT("A8")), 0, INDIRECT(INDIRECT("A8")&amp;"!"&amp;'Технический лист'!H340&amp;'Технический лист'!K98))+IF(ISBLANK(INDIRECT("A9")), 0, INDIRECT(INDIRECT("A9")&amp;"!"&amp;'Технический лист'!H340&amp;'Технический лист'!K98))+IF(ISBLANK(INDIRECT("A10")), 0, INDIRECT(INDIRECT("A10")&amp;"!"&amp;'Технический лист'!H340&amp;'Технический лист'!K98))+IF(ISBLANK(INDIRECT("A11")), 0, INDIRECT(INDIRECT("A11")&amp;"!"&amp;'Технический лист'!H340&amp;'Технический лист'!K98))+IF(ISBLANK(INDIRECT("A12")), 0, INDIRECT(INDIRECT("A12")&amp;"!"&amp;'Технический лист'!H340&amp;'Технический лист'!K98))</f>
        <v>0</v>
      </c>
      <c r="I107" s="51">
        <f>IF(ISBLANK(INDIRECT("A3")), 0, INDIRECT(INDIRECT("A3")&amp;"!"&amp;'Технический лист'!I340&amp;'Технический лист'!L98))+IF(ISBLANK(INDIRECT("A4")), 0, INDIRECT(INDIRECT("A4")&amp;"!"&amp;'Технический лист'!I340&amp;'Технический лист'!L98))+IF(ISBLANK(INDIRECT("A5")), 0, INDIRECT(INDIRECT("A5")&amp;"!"&amp;'Технический лист'!I340&amp;'Технический лист'!L98))+IF(ISBLANK(INDIRECT("A6")), 0, INDIRECT(INDIRECT("A6")&amp;"!"&amp;'Технический лист'!I340&amp;'Технический лист'!L98))+IF(ISBLANK(INDIRECT("A7")), 0, INDIRECT(INDIRECT("A7")&amp;"!"&amp;'Технический лист'!I340&amp;'Технический лист'!L98))+IF(ISBLANK(INDIRECT("A8")), 0, INDIRECT(INDIRECT("A8")&amp;"!"&amp;'Технический лист'!I340&amp;'Технический лист'!L98))+IF(ISBLANK(INDIRECT("A9")), 0, INDIRECT(INDIRECT("A9")&amp;"!"&amp;'Технический лист'!I340&amp;'Технический лист'!L98))+IF(ISBLANK(INDIRECT("A10")), 0, INDIRECT(INDIRECT("A10")&amp;"!"&amp;'Технический лист'!I340&amp;'Технический лист'!L98))+IF(ISBLANK(INDIRECT("A11")), 0, INDIRECT(INDIRECT("A11")&amp;"!"&amp;'Технический лист'!I340&amp;'Технический лист'!L98))+IF(ISBLANK(INDIRECT("A12")), 0, INDIRECT(INDIRECT("A12")&amp;"!"&amp;'Технический лист'!I340&amp;'Технический лист'!L98))</f>
        <v>0</v>
      </c>
      <c r="J107" s="51">
        <f>IF(ISBLANK(INDIRECT("A3")), 0, INDIRECT(INDIRECT("A3")&amp;"!"&amp;'Технический лист'!J340&amp;'Технический лист'!M98))+IF(ISBLANK(INDIRECT("A4")), 0, INDIRECT(INDIRECT("A4")&amp;"!"&amp;'Технический лист'!J340&amp;'Технический лист'!M98))+IF(ISBLANK(INDIRECT("A5")), 0, INDIRECT(INDIRECT("A5")&amp;"!"&amp;'Технический лист'!J340&amp;'Технический лист'!M98))+IF(ISBLANK(INDIRECT("A6")), 0, INDIRECT(INDIRECT("A6")&amp;"!"&amp;'Технический лист'!J340&amp;'Технический лист'!M98))+IF(ISBLANK(INDIRECT("A7")), 0, INDIRECT(INDIRECT("A7")&amp;"!"&amp;'Технический лист'!J340&amp;'Технический лист'!M98))+IF(ISBLANK(INDIRECT("A8")), 0, INDIRECT(INDIRECT("A8")&amp;"!"&amp;'Технический лист'!J340&amp;'Технический лист'!M98))+IF(ISBLANK(INDIRECT("A9")), 0, INDIRECT(INDIRECT("A9")&amp;"!"&amp;'Технический лист'!J340&amp;'Технический лист'!M98))+IF(ISBLANK(INDIRECT("A10")), 0, INDIRECT(INDIRECT("A10")&amp;"!"&amp;'Технический лист'!J340&amp;'Технический лист'!M98))+IF(ISBLANK(INDIRECT("A11")), 0, INDIRECT(INDIRECT("A11")&amp;"!"&amp;'Технический лист'!J340&amp;'Технический лист'!M98))+IF(ISBLANK(INDIRECT("A12")), 0, INDIRECT(INDIRECT("A12")&amp;"!"&amp;'Технический лист'!J340&amp;'Технический лист'!M98))</f>
        <v>0</v>
      </c>
      <c r="K107" s="51">
        <f>IF(ISBLANK(INDIRECT("A3")), 0, INDIRECT(INDIRECT("A3")&amp;"!"&amp;'Технический лист'!K340&amp;'Технический лист'!N98))+IF(ISBLANK(INDIRECT("A4")), 0, INDIRECT(INDIRECT("A4")&amp;"!"&amp;'Технический лист'!K340&amp;'Технический лист'!N98))+IF(ISBLANK(INDIRECT("A5")), 0, INDIRECT(INDIRECT("A5")&amp;"!"&amp;'Технический лист'!K340&amp;'Технический лист'!N98))+IF(ISBLANK(INDIRECT("A6")), 0, INDIRECT(INDIRECT("A6")&amp;"!"&amp;'Технический лист'!K340&amp;'Технический лист'!N98))+IF(ISBLANK(INDIRECT("A7")), 0, INDIRECT(INDIRECT("A7")&amp;"!"&amp;'Технический лист'!K340&amp;'Технический лист'!N98))+IF(ISBLANK(INDIRECT("A8")), 0, INDIRECT(INDIRECT("A8")&amp;"!"&amp;'Технический лист'!K340&amp;'Технический лист'!N98))+IF(ISBLANK(INDIRECT("A9")), 0, INDIRECT(INDIRECT("A9")&amp;"!"&amp;'Технический лист'!K340&amp;'Технический лист'!N98))+IF(ISBLANK(INDIRECT("A10")), 0, INDIRECT(INDIRECT("A10")&amp;"!"&amp;'Технический лист'!K340&amp;'Технический лист'!N98))+IF(ISBLANK(INDIRECT("A11")), 0, INDIRECT(INDIRECT("A11")&amp;"!"&amp;'Технический лист'!K340&amp;'Технический лист'!N98))+IF(ISBLANK(INDIRECT("A12")), 0, INDIRECT(INDIRECT("A12")&amp;"!"&amp;'Технический лист'!K340&amp;'Технический лист'!N98))</f>
        <v>0</v>
      </c>
      <c r="L107" s="51">
        <f>IF(ISBLANK(INDIRECT("A3")), 0, INDIRECT(INDIRECT("A3")&amp;"!"&amp;'Технический лист'!L340&amp;'Технический лист'!O98))+IF(ISBLANK(INDIRECT("A4")), 0, INDIRECT(INDIRECT("A4")&amp;"!"&amp;'Технический лист'!L340&amp;'Технический лист'!O98))+IF(ISBLANK(INDIRECT("A5")), 0, INDIRECT(INDIRECT("A5")&amp;"!"&amp;'Технический лист'!L340&amp;'Технический лист'!O98))+IF(ISBLANK(INDIRECT("A6")), 0, INDIRECT(INDIRECT("A6")&amp;"!"&amp;'Технический лист'!L340&amp;'Технический лист'!O98))+IF(ISBLANK(INDIRECT("A7")), 0, INDIRECT(INDIRECT("A7")&amp;"!"&amp;'Технический лист'!L340&amp;'Технический лист'!O98))+IF(ISBLANK(INDIRECT("A8")), 0, INDIRECT(INDIRECT("A8")&amp;"!"&amp;'Технический лист'!L340&amp;'Технический лист'!O98))+IF(ISBLANK(INDIRECT("A9")), 0, INDIRECT(INDIRECT("A9")&amp;"!"&amp;'Технический лист'!L340&amp;'Технический лист'!O98))+IF(ISBLANK(INDIRECT("A10")), 0, INDIRECT(INDIRECT("A10")&amp;"!"&amp;'Технический лист'!L340&amp;'Технический лист'!O98))+IF(ISBLANK(INDIRECT("A11")), 0, INDIRECT(INDIRECT("A11")&amp;"!"&amp;'Технический лист'!L340&amp;'Технический лист'!O98))+IF(ISBLANK(INDIRECT("A12")), 0, INDIRECT(INDIRECT("A12")&amp;"!"&amp;'Технический лист'!L340&amp;'Технический лист'!O98))</f>
        <v>0</v>
      </c>
      <c r="M107" s="53">
        <f>IF(ISBLANK(INDIRECT("A3")), 0, INDIRECT(INDIRECT("A3")&amp;"!"&amp;'Технический лист'!M340&amp;'Технический лист'!P98))+IF(ISBLANK(INDIRECT("A4")), 0, INDIRECT(INDIRECT("A4")&amp;"!"&amp;'Технический лист'!M340&amp;'Технический лист'!P98))+IF(ISBLANK(INDIRECT("A5")), 0, INDIRECT(INDIRECT("A5")&amp;"!"&amp;'Технический лист'!M340&amp;'Технический лист'!P98))+IF(ISBLANK(INDIRECT("A6")), 0, INDIRECT(INDIRECT("A6")&amp;"!"&amp;'Технический лист'!M340&amp;'Технический лист'!P98))+IF(ISBLANK(INDIRECT("A7")), 0, INDIRECT(INDIRECT("A7")&amp;"!"&amp;'Технический лист'!M340&amp;'Технический лист'!P98))+IF(ISBLANK(INDIRECT("A8")), 0, INDIRECT(INDIRECT("A8")&amp;"!"&amp;'Технический лист'!M340&amp;'Технический лист'!P98))+IF(ISBLANK(INDIRECT("A9")), 0, INDIRECT(INDIRECT("A9")&amp;"!"&amp;'Технический лист'!M340&amp;'Технический лист'!P98))+IF(ISBLANK(INDIRECT("A10")), 0, INDIRECT(INDIRECT("A10")&amp;"!"&amp;'Технический лист'!M340&amp;'Технический лист'!P98))+IF(ISBLANK(INDIRECT("A11")), 0, INDIRECT(INDIRECT("A11")&amp;"!"&amp;'Технический лист'!M340&amp;'Технический лист'!P98))+IF(ISBLANK(INDIRECT("A12")), 0, INDIRECT(INDIRECT("A12")&amp;"!"&amp;'Технический лист'!M340&amp;'Технический лист'!P98))</f>
        <v>0</v>
      </c>
    </row>
    <row r="108" hidden="1">
      <c r="A108" s="66"/>
      <c r="B108" s="51">
        <f>IF(ISBLANK(INDIRECT("A3")), 0, INDIRECT(INDIRECT("A3")&amp;"!"&amp;'Технический лист'!B341&amp;'Технический лист'!E99))+IF(ISBLANK(INDIRECT("A4")), 0, INDIRECT(INDIRECT("A4")&amp;"!"&amp;'Технический лист'!B341&amp;'Технический лист'!E99))+IF(ISBLANK(INDIRECT("A5")), 0, INDIRECT(INDIRECT("A5")&amp;"!"&amp;'Технический лист'!B341&amp;'Технический лист'!E99))+IF(ISBLANK(INDIRECT("A6")), 0, INDIRECT(INDIRECT("A6")&amp;"!"&amp;'Технический лист'!B341&amp;'Технический лист'!E99))+IF(ISBLANK(INDIRECT("A7")), 0, INDIRECT(INDIRECT("A7")&amp;"!"&amp;'Технический лист'!B341&amp;'Технический лист'!E99))+IF(ISBLANK(INDIRECT("A8")), 0, INDIRECT(INDIRECT("A8")&amp;"!"&amp;'Технический лист'!B341&amp;'Технический лист'!E99))+IF(ISBLANK(INDIRECT("A9")), 0, INDIRECT(INDIRECT("A9")&amp;"!"&amp;'Технический лист'!B341&amp;'Технический лист'!E99))+IF(ISBLANK(INDIRECT("A10")), 0, INDIRECT(INDIRECT("A10")&amp;"!"&amp;'Технический лист'!B341&amp;'Технический лист'!E99))+IF(ISBLANK(INDIRECT("A11")), 0, INDIRECT(INDIRECT("A11")&amp;"!"&amp;'Технический лист'!B341&amp;'Технический лист'!E99))+IF(ISBLANK(INDIRECT("A12")), 0, INDIRECT(INDIRECT("A12")&amp;"!"&amp;'Технический лист'!B341&amp;'Технический лист'!E99))</f>
        <v>0</v>
      </c>
      <c r="C108" s="51">
        <f>IF(ISBLANK(INDIRECT("A3")), 0, INDIRECT(INDIRECT("A3")&amp;"!"&amp;'Технический лист'!C341&amp;'Технический лист'!F99))+IF(ISBLANK(INDIRECT("A4")), 0, INDIRECT(INDIRECT("A4")&amp;"!"&amp;'Технический лист'!C341&amp;'Технический лист'!F99))+IF(ISBLANK(INDIRECT("A5")), 0, INDIRECT(INDIRECT("A5")&amp;"!"&amp;'Технический лист'!C341&amp;'Технический лист'!F99))+IF(ISBLANK(INDIRECT("A6")), 0, INDIRECT(INDIRECT("A6")&amp;"!"&amp;'Технический лист'!C341&amp;'Технический лист'!F99))+IF(ISBLANK(INDIRECT("A7")), 0, INDIRECT(INDIRECT("A7")&amp;"!"&amp;'Технический лист'!C341&amp;'Технический лист'!F99))+IF(ISBLANK(INDIRECT("A8")), 0, INDIRECT(INDIRECT("A8")&amp;"!"&amp;'Технический лист'!C341&amp;'Технический лист'!F99))+IF(ISBLANK(INDIRECT("A9")), 0, INDIRECT(INDIRECT("A9")&amp;"!"&amp;'Технический лист'!C341&amp;'Технический лист'!F99))+IF(ISBLANK(INDIRECT("A10")), 0, INDIRECT(INDIRECT("A10")&amp;"!"&amp;'Технический лист'!C341&amp;'Технический лист'!F99))+IF(ISBLANK(INDIRECT("A11")), 0, INDIRECT(INDIRECT("A11")&amp;"!"&amp;'Технический лист'!C341&amp;'Технический лист'!F99))+IF(ISBLANK(INDIRECT("A12")), 0, INDIRECT(INDIRECT("A12")&amp;"!"&amp;'Технический лист'!C341&amp;'Технический лист'!F99))</f>
        <v>0</v>
      </c>
      <c r="D108" s="51">
        <f>IF(ISBLANK(INDIRECT("A3")), 0, INDIRECT(INDIRECT("A3")&amp;"!"&amp;'Технический лист'!D341&amp;'Технический лист'!G99))+IF(ISBLANK(INDIRECT("A4")), 0, INDIRECT(INDIRECT("A4")&amp;"!"&amp;'Технический лист'!D341&amp;'Технический лист'!G99))+IF(ISBLANK(INDIRECT("A5")), 0, INDIRECT(INDIRECT("A5")&amp;"!"&amp;'Технический лист'!D341&amp;'Технический лист'!G99))+IF(ISBLANK(INDIRECT("A6")), 0, INDIRECT(INDIRECT("A6")&amp;"!"&amp;'Технический лист'!D341&amp;'Технический лист'!G99))+IF(ISBLANK(INDIRECT("A7")), 0, INDIRECT(INDIRECT("A7")&amp;"!"&amp;'Технический лист'!D341&amp;'Технический лист'!G99))+IF(ISBLANK(INDIRECT("A8")), 0, INDIRECT(INDIRECT("A8")&amp;"!"&amp;'Технический лист'!D341&amp;'Технический лист'!G99))+IF(ISBLANK(INDIRECT("A9")), 0, INDIRECT(INDIRECT("A9")&amp;"!"&amp;'Технический лист'!D341&amp;'Технический лист'!G99))+IF(ISBLANK(INDIRECT("A10")), 0, INDIRECT(INDIRECT("A10")&amp;"!"&amp;'Технический лист'!D341&amp;'Технический лист'!G99))+IF(ISBLANK(INDIRECT("A11")), 0, INDIRECT(INDIRECT("A11")&amp;"!"&amp;'Технический лист'!D341&amp;'Технический лист'!G99))+IF(ISBLANK(INDIRECT("A12")), 0, INDIRECT(INDIRECT("A12")&amp;"!"&amp;'Технический лист'!D341&amp;'Технический лист'!G99))</f>
        <v>0</v>
      </c>
      <c r="E108" s="51">
        <f>IF(ISBLANK(INDIRECT("A3")), 0, INDIRECT(INDIRECT("A3")&amp;"!"&amp;'Технический лист'!E341&amp;'Технический лист'!H99))+IF(ISBLANK(INDIRECT("A4")), 0, INDIRECT(INDIRECT("A4")&amp;"!"&amp;'Технический лист'!E341&amp;'Технический лист'!H99))+IF(ISBLANK(INDIRECT("A5")), 0, INDIRECT(INDIRECT("A5")&amp;"!"&amp;'Технический лист'!E341&amp;'Технический лист'!H99))+IF(ISBLANK(INDIRECT("A6")), 0, INDIRECT(INDIRECT("A6")&amp;"!"&amp;'Технический лист'!E341&amp;'Технический лист'!H99))+IF(ISBLANK(INDIRECT("A7")), 0, INDIRECT(INDIRECT("A7")&amp;"!"&amp;'Технический лист'!E341&amp;'Технический лист'!H99))+IF(ISBLANK(INDIRECT("A8")), 0, INDIRECT(INDIRECT("A8")&amp;"!"&amp;'Технический лист'!E341&amp;'Технический лист'!H99))+IF(ISBLANK(INDIRECT("A9")), 0, INDIRECT(INDIRECT("A9")&amp;"!"&amp;'Технический лист'!E341&amp;'Технический лист'!H99))+IF(ISBLANK(INDIRECT("A10")), 0, INDIRECT(INDIRECT("A10")&amp;"!"&amp;'Технический лист'!E341&amp;'Технический лист'!H99))+IF(ISBLANK(INDIRECT("A11")), 0, INDIRECT(INDIRECT("A11")&amp;"!"&amp;'Технический лист'!E341&amp;'Технический лист'!H99))+IF(ISBLANK(INDIRECT("A12")), 0, INDIRECT(INDIRECT("A12")&amp;"!"&amp;'Технический лист'!E341&amp;'Технический лист'!H99))</f>
        <v>0</v>
      </c>
      <c r="F108" s="51">
        <f>IF(ISBLANK(INDIRECT("A3")), 0, INDIRECT(INDIRECT("A3")&amp;"!"&amp;'Технический лист'!F341&amp;'Технический лист'!I99))+IF(ISBLANK(INDIRECT("A4")), 0, INDIRECT(INDIRECT("A4")&amp;"!"&amp;'Технический лист'!F341&amp;'Технический лист'!I99))+IF(ISBLANK(INDIRECT("A5")), 0, INDIRECT(INDIRECT("A5")&amp;"!"&amp;'Технический лист'!F341&amp;'Технический лист'!I99))+IF(ISBLANK(INDIRECT("A6")), 0, INDIRECT(INDIRECT("A6")&amp;"!"&amp;'Технический лист'!F341&amp;'Технический лист'!I99))+IF(ISBLANK(INDIRECT("A7")), 0, INDIRECT(INDIRECT("A7")&amp;"!"&amp;'Технический лист'!F341&amp;'Технический лист'!I99))+IF(ISBLANK(INDIRECT("A8")), 0, INDIRECT(INDIRECT("A8")&amp;"!"&amp;'Технический лист'!F341&amp;'Технический лист'!I99))+IF(ISBLANK(INDIRECT("A9")), 0, INDIRECT(INDIRECT("A9")&amp;"!"&amp;'Технический лист'!F341&amp;'Технический лист'!I99))+IF(ISBLANK(INDIRECT("A10")), 0, INDIRECT(INDIRECT("A10")&amp;"!"&amp;'Технический лист'!F341&amp;'Технический лист'!I99))+IF(ISBLANK(INDIRECT("A11")), 0, INDIRECT(INDIRECT("A11")&amp;"!"&amp;'Технический лист'!F341&amp;'Технический лист'!I99))+IF(ISBLANK(INDIRECT("A12")), 0, INDIRECT(INDIRECT("A12")&amp;"!"&amp;'Технический лист'!F341&amp;'Технический лист'!I99))</f>
        <v>0</v>
      </c>
      <c r="G108" s="51">
        <f>IF(ISBLANK(INDIRECT("A3")), 0, INDIRECT(INDIRECT("A3")&amp;"!"&amp;'Технический лист'!G341&amp;'Технический лист'!J99))+IF(ISBLANK(INDIRECT("A4")), 0, INDIRECT(INDIRECT("A4")&amp;"!"&amp;'Технический лист'!G341&amp;'Технический лист'!J99))+IF(ISBLANK(INDIRECT("A5")), 0, INDIRECT(INDIRECT("A5")&amp;"!"&amp;'Технический лист'!G341&amp;'Технический лист'!J99))+IF(ISBLANK(INDIRECT("A6")), 0, INDIRECT(INDIRECT("A6")&amp;"!"&amp;'Технический лист'!G341&amp;'Технический лист'!J99))+IF(ISBLANK(INDIRECT("A7")), 0, INDIRECT(INDIRECT("A7")&amp;"!"&amp;'Технический лист'!G341&amp;'Технический лист'!J99))+IF(ISBLANK(INDIRECT("A8")), 0, INDIRECT(INDIRECT("A8")&amp;"!"&amp;'Технический лист'!G341&amp;'Технический лист'!J99))+IF(ISBLANK(INDIRECT("A9")), 0, INDIRECT(INDIRECT("A9")&amp;"!"&amp;'Технический лист'!G341&amp;'Технический лист'!J99))+IF(ISBLANK(INDIRECT("A10")), 0, INDIRECT(INDIRECT("A10")&amp;"!"&amp;'Технический лист'!G341&amp;'Технический лист'!J99))+IF(ISBLANK(INDIRECT("A11")), 0, INDIRECT(INDIRECT("A11")&amp;"!"&amp;'Технический лист'!G341&amp;'Технический лист'!J99))+IF(ISBLANK(INDIRECT("A12")), 0, INDIRECT(INDIRECT("A12")&amp;"!"&amp;'Технический лист'!G341&amp;'Технический лист'!J99))</f>
        <v>0</v>
      </c>
      <c r="H108" s="51">
        <f>IF(ISBLANK(INDIRECT("A3")), 0, INDIRECT(INDIRECT("A3")&amp;"!"&amp;'Технический лист'!H341&amp;'Технический лист'!K99))+IF(ISBLANK(INDIRECT("A4")), 0, INDIRECT(INDIRECT("A4")&amp;"!"&amp;'Технический лист'!H341&amp;'Технический лист'!K99))+IF(ISBLANK(INDIRECT("A5")), 0, INDIRECT(INDIRECT("A5")&amp;"!"&amp;'Технический лист'!H341&amp;'Технический лист'!K99))+IF(ISBLANK(INDIRECT("A6")), 0, INDIRECT(INDIRECT("A6")&amp;"!"&amp;'Технический лист'!H341&amp;'Технический лист'!K99))+IF(ISBLANK(INDIRECT("A7")), 0, INDIRECT(INDIRECT("A7")&amp;"!"&amp;'Технический лист'!H341&amp;'Технический лист'!K99))+IF(ISBLANK(INDIRECT("A8")), 0, INDIRECT(INDIRECT("A8")&amp;"!"&amp;'Технический лист'!H341&amp;'Технический лист'!K99))+IF(ISBLANK(INDIRECT("A9")), 0, INDIRECT(INDIRECT("A9")&amp;"!"&amp;'Технический лист'!H341&amp;'Технический лист'!K99))+IF(ISBLANK(INDIRECT("A10")), 0, INDIRECT(INDIRECT("A10")&amp;"!"&amp;'Технический лист'!H341&amp;'Технический лист'!K99))+IF(ISBLANK(INDIRECT("A11")), 0, INDIRECT(INDIRECT("A11")&amp;"!"&amp;'Технический лист'!H341&amp;'Технический лист'!K99))+IF(ISBLANK(INDIRECT("A12")), 0, INDIRECT(INDIRECT("A12")&amp;"!"&amp;'Технический лист'!H341&amp;'Технический лист'!K99))</f>
        <v>0</v>
      </c>
      <c r="I108" s="51">
        <f>IF(ISBLANK(INDIRECT("A3")), 0, INDIRECT(INDIRECT("A3")&amp;"!"&amp;'Технический лист'!I341&amp;'Технический лист'!L99))+IF(ISBLANK(INDIRECT("A4")), 0, INDIRECT(INDIRECT("A4")&amp;"!"&amp;'Технический лист'!I341&amp;'Технический лист'!L99))+IF(ISBLANK(INDIRECT("A5")), 0, INDIRECT(INDIRECT("A5")&amp;"!"&amp;'Технический лист'!I341&amp;'Технический лист'!L99))+IF(ISBLANK(INDIRECT("A6")), 0, INDIRECT(INDIRECT("A6")&amp;"!"&amp;'Технический лист'!I341&amp;'Технический лист'!L99))+IF(ISBLANK(INDIRECT("A7")), 0, INDIRECT(INDIRECT("A7")&amp;"!"&amp;'Технический лист'!I341&amp;'Технический лист'!L99))+IF(ISBLANK(INDIRECT("A8")), 0, INDIRECT(INDIRECT("A8")&amp;"!"&amp;'Технический лист'!I341&amp;'Технический лист'!L99))+IF(ISBLANK(INDIRECT("A9")), 0, INDIRECT(INDIRECT("A9")&amp;"!"&amp;'Технический лист'!I341&amp;'Технический лист'!L99))+IF(ISBLANK(INDIRECT("A10")), 0, INDIRECT(INDIRECT("A10")&amp;"!"&amp;'Технический лист'!I341&amp;'Технический лист'!L99))+IF(ISBLANK(INDIRECT("A11")), 0, INDIRECT(INDIRECT("A11")&amp;"!"&amp;'Технический лист'!I341&amp;'Технический лист'!L99))+IF(ISBLANK(INDIRECT("A12")), 0, INDIRECT(INDIRECT("A12")&amp;"!"&amp;'Технический лист'!I341&amp;'Технический лист'!L99))</f>
        <v>0</v>
      </c>
      <c r="J108" s="51">
        <f>IF(ISBLANK(INDIRECT("A3")), 0, INDIRECT(INDIRECT("A3")&amp;"!"&amp;'Технический лист'!J341&amp;'Технический лист'!M99))+IF(ISBLANK(INDIRECT("A4")), 0, INDIRECT(INDIRECT("A4")&amp;"!"&amp;'Технический лист'!J341&amp;'Технический лист'!M99))+IF(ISBLANK(INDIRECT("A5")), 0, INDIRECT(INDIRECT("A5")&amp;"!"&amp;'Технический лист'!J341&amp;'Технический лист'!M99))+IF(ISBLANK(INDIRECT("A6")), 0, INDIRECT(INDIRECT("A6")&amp;"!"&amp;'Технический лист'!J341&amp;'Технический лист'!M99))+IF(ISBLANK(INDIRECT("A7")), 0, INDIRECT(INDIRECT("A7")&amp;"!"&amp;'Технический лист'!J341&amp;'Технический лист'!M99))+IF(ISBLANK(INDIRECT("A8")), 0, INDIRECT(INDIRECT("A8")&amp;"!"&amp;'Технический лист'!J341&amp;'Технический лист'!M99))+IF(ISBLANK(INDIRECT("A9")), 0, INDIRECT(INDIRECT("A9")&amp;"!"&amp;'Технический лист'!J341&amp;'Технический лист'!M99))+IF(ISBLANK(INDIRECT("A10")), 0, INDIRECT(INDIRECT("A10")&amp;"!"&amp;'Технический лист'!J341&amp;'Технический лист'!M99))+IF(ISBLANK(INDIRECT("A11")), 0, INDIRECT(INDIRECT("A11")&amp;"!"&amp;'Технический лист'!J341&amp;'Технический лист'!M99))+IF(ISBLANK(INDIRECT("A12")), 0, INDIRECT(INDIRECT("A12")&amp;"!"&amp;'Технический лист'!J341&amp;'Технический лист'!M99))</f>
        <v>0</v>
      </c>
      <c r="K108" s="51">
        <f>IF(ISBLANK(INDIRECT("A3")), 0, INDIRECT(INDIRECT("A3")&amp;"!"&amp;'Технический лист'!K341&amp;'Технический лист'!N99))+IF(ISBLANK(INDIRECT("A4")), 0, INDIRECT(INDIRECT("A4")&amp;"!"&amp;'Технический лист'!K341&amp;'Технический лист'!N99))+IF(ISBLANK(INDIRECT("A5")), 0, INDIRECT(INDIRECT("A5")&amp;"!"&amp;'Технический лист'!K341&amp;'Технический лист'!N99))+IF(ISBLANK(INDIRECT("A6")), 0, INDIRECT(INDIRECT("A6")&amp;"!"&amp;'Технический лист'!K341&amp;'Технический лист'!N99))+IF(ISBLANK(INDIRECT("A7")), 0, INDIRECT(INDIRECT("A7")&amp;"!"&amp;'Технический лист'!K341&amp;'Технический лист'!N99))+IF(ISBLANK(INDIRECT("A8")), 0, INDIRECT(INDIRECT("A8")&amp;"!"&amp;'Технический лист'!K341&amp;'Технический лист'!N99))+IF(ISBLANK(INDIRECT("A9")), 0, INDIRECT(INDIRECT("A9")&amp;"!"&amp;'Технический лист'!K341&amp;'Технический лист'!N99))+IF(ISBLANK(INDIRECT("A10")), 0, INDIRECT(INDIRECT("A10")&amp;"!"&amp;'Технический лист'!K341&amp;'Технический лист'!N99))+IF(ISBLANK(INDIRECT("A11")), 0, INDIRECT(INDIRECT("A11")&amp;"!"&amp;'Технический лист'!K341&amp;'Технический лист'!N99))+IF(ISBLANK(INDIRECT("A12")), 0, INDIRECT(INDIRECT("A12")&amp;"!"&amp;'Технический лист'!K341&amp;'Технический лист'!N99))</f>
        <v>0</v>
      </c>
      <c r="L108" s="51">
        <f>IF(ISBLANK(INDIRECT("A3")), 0, INDIRECT(INDIRECT("A3")&amp;"!"&amp;'Технический лист'!L341&amp;'Технический лист'!O99))+IF(ISBLANK(INDIRECT("A4")), 0, INDIRECT(INDIRECT("A4")&amp;"!"&amp;'Технический лист'!L341&amp;'Технический лист'!O99))+IF(ISBLANK(INDIRECT("A5")), 0, INDIRECT(INDIRECT("A5")&amp;"!"&amp;'Технический лист'!L341&amp;'Технический лист'!O99))+IF(ISBLANK(INDIRECT("A6")), 0, INDIRECT(INDIRECT("A6")&amp;"!"&amp;'Технический лист'!L341&amp;'Технический лист'!O99))+IF(ISBLANK(INDIRECT("A7")), 0, INDIRECT(INDIRECT("A7")&amp;"!"&amp;'Технический лист'!L341&amp;'Технический лист'!O99))+IF(ISBLANK(INDIRECT("A8")), 0, INDIRECT(INDIRECT("A8")&amp;"!"&amp;'Технический лист'!L341&amp;'Технический лист'!O99))+IF(ISBLANK(INDIRECT("A9")), 0, INDIRECT(INDIRECT("A9")&amp;"!"&amp;'Технический лист'!L341&amp;'Технический лист'!O99))+IF(ISBLANK(INDIRECT("A10")), 0, INDIRECT(INDIRECT("A10")&amp;"!"&amp;'Технический лист'!L341&amp;'Технический лист'!O99))+IF(ISBLANK(INDIRECT("A11")), 0, INDIRECT(INDIRECT("A11")&amp;"!"&amp;'Технический лист'!L341&amp;'Технический лист'!O99))+IF(ISBLANK(INDIRECT("A12")), 0, INDIRECT(INDIRECT("A12")&amp;"!"&amp;'Технический лист'!L341&amp;'Технический лист'!O99))</f>
        <v>0</v>
      </c>
      <c r="M108" s="53">
        <f>IF(ISBLANK(INDIRECT("A3")), 0, INDIRECT(INDIRECT("A3")&amp;"!"&amp;'Технический лист'!M341&amp;'Технический лист'!P99))+IF(ISBLANK(INDIRECT("A4")), 0, INDIRECT(INDIRECT("A4")&amp;"!"&amp;'Технический лист'!M341&amp;'Технический лист'!P99))+IF(ISBLANK(INDIRECT("A5")), 0, INDIRECT(INDIRECT("A5")&amp;"!"&amp;'Технический лист'!M341&amp;'Технический лист'!P99))+IF(ISBLANK(INDIRECT("A6")), 0, INDIRECT(INDIRECT("A6")&amp;"!"&amp;'Технический лист'!M341&amp;'Технический лист'!P99))+IF(ISBLANK(INDIRECT("A7")), 0, INDIRECT(INDIRECT("A7")&amp;"!"&amp;'Технический лист'!M341&amp;'Технический лист'!P99))+IF(ISBLANK(INDIRECT("A8")), 0, INDIRECT(INDIRECT("A8")&amp;"!"&amp;'Технический лист'!M341&amp;'Технический лист'!P99))+IF(ISBLANK(INDIRECT("A9")), 0, INDIRECT(INDIRECT("A9")&amp;"!"&amp;'Технический лист'!M341&amp;'Технический лист'!P99))+IF(ISBLANK(INDIRECT("A10")), 0, INDIRECT(INDIRECT("A10")&amp;"!"&amp;'Технический лист'!M341&amp;'Технический лист'!P99))+IF(ISBLANK(INDIRECT("A11")), 0, INDIRECT(INDIRECT("A11")&amp;"!"&amp;'Технический лист'!M341&amp;'Технический лист'!P99))+IF(ISBLANK(INDIRECT("A12")), 0, INDIRECT(INDIRECT("A12")&amp;"!"&amp;'Технический лист'!M341&amp;'Технический лист'!P99))</f>
        <v>0</v>
      </c>
    </row>
    <row r="109" hidden="1">
      <c r="A109" s="66"/>
      <c r="B109" s="51">
        <f>IF(ISBLANK(INDIRECT("A3")), 0, INDIRECT(INDIRECT("A3")&amp;"!"&amp;'Технический лист'!B342&amp;'Технический лист'!E100))+IF(ISBLANK(INDIRECT("A4")), 0, INDIRECT(INDIRECT("A4")&amp;"!"&amp;'Технический лист'!B342&amp;'Технический лист'!E100))+IF(ISBLANK(INDIRECT("A5")), 0, INDIRECT(INDIRECT("A5")&amp;"!"&amp;'Технический лист'!B342&amp;'Технический лист'!E100))+IF(ISBLANK(INDIRECT("A6")), 0, INDIRECT(INDIRECT("A6")&amp;"!"&amp;'Технический лист'!B342&amp;'Технический лист'!E100))+IF(ISBLANK(INDIRECT("A7")), 0, INDIRECT(INDIRECT("A7")&amp;"!"&amp;'Технический лист'!B342&amp;'Технический лист'!E100))+IF(ISBLANK(INDIRECT("A8")), 0, INDIRECT(INDIRECT("A8")&amp;"!"&amp;'Технический лист'!B342&amp;'Технический лист'!E100))+IF(ISBLANK(INDIRECT("A9")), 0, INDIRECT(INDIRECT("A9")&amp;"!"&amp;'Технический лист'!B342&amp;'Технический лист'!E100))+IF(ISBLANK(INDIRECT("A10")), 0, INDIRECT(INDIRECT("A10")&amp;"!"&amp;'Технический лист'!B342&amp;'Технический лист'!E100))+IF(ISBLANK(INDIRECT("A11")), 0, INDIRECT(INDIRECT("A11")&amp;"!"&amp;'Технический лист'!B342&amp;'Технический лист'!E100))+IF(ISBLANK(INDIRECT("A12")), 0, INDIRECT(INDIRECT("A12")&amp;"!"&amp;'Технический лист'!B342&amp;'Технический лист'!E100))</f>
        <v>0</v>
      </c>
      <c r="C109" s="51">
        <f>IF(ISBLANK(INDIRECT("A3")), 0, INDIRECT(INDIRECT("A3")&amp;"!"&amp;'Технический лист'!C342&amp;'Технический лист'!F100))+IF(ISBLANK(INDIRECT("A4")), 0, INDIRECT(INDIRECT("A4")&amp;"!"&amp;'Технический лист'!C342&amp;'Технический лист'!F100))+IF(ISBLANK(INDIRECT("A5")), 0, INDIRECT(INDIRECT("A5")&amp;"!"&amp;'Технический лист'!C342&amp;'Технический лист'!F100))+IF(ISBLANK(INDIRECT("A6")), 0, INDIRECT(INDIRECT("A6")&amp;"!"&amp;'Технический лист'!C342&amp;'Технический лист'!F100))+IF(ISBLANK(INDIRECT("A7")), 0, INDIRECT(INDIRECT("A7")&amp;"!"&amp;'Технический лист'!C342&amp;'Технический лист'!F100))+IF(ISBLANK(INDIRECT("A8")), 0, INDIRECT(INDIRECT("A8")&amp;"!"&amp;'Технический лист'!C342&amp;'Технический лист'!F100))+IF(ISBLANK(INDIRECT("A9")), 0, INDIRECT(INDIRECT("A9")&amp;"!"&amp;'Технический лист'!C342&amp;'Технический лист'!F100))+IF(ISBLANK(INDIRECT("A10")), 0, INDIRECT(INDIRECT("A10")&amp;"!"&amp;'Технический лист'!C342&amp;'Технический лист'!F100))+IF(ISBLANK(INDIRECT("A11")), 0, INDIRECT(INDIRECT("A11")&amp;"!"&amp;'Технический лист'!C342&amp;'Технический лист'!F100))+IF(ISBLANK(INDIRECT("A12")), 0, INDIRECT(INDIRECT("A12")&amp;"!"&amp;'Технический лист'!C342&amp;'Технический лист'!F100))</f>
        <v>0</v>
      </c>
      <c r="D109" s="51">
        <f>IF(ISBLANK(INDIRECT("A3")), 0, INDIRECT(INDIRECT("A3")&amp;"!"&amp;'Технический лист'!D342&amp;'Технический лист'!G100))+IF(ISBLANK(INDIRECT("A4")), 0, INDIRECT(INDIRECT("A4")&amp;"!"&amp;'Технический лист'!D342&amp;'Технический лист'!G100))+IF(ISBLANK(INDIRECT("A5")), 0, INDIRECT(INDIRECT("A5")&amp;"!"&amp;'Технический лист'!D342&amp;'Технический лист'!G100))+IF(ISBLANK(INDIRECT("A6")), 0, INDIRECT(INDIRECT("A6")&amp;"!"&amp;'Технический лист'!D342&amp;'Технический лист'!G100))+IF(ISBLANK(INDIRECT("A7")), 0, INDIRECT(INDIRECT("A7")&amp;"!"&amp;'Технический лист'!D342&amp;'Технический лист'!G100))+IF(ISBLANK(INDIRECT("A8")), 0, INDIRECT(INDIRECT("A8")&amp;"!"&amp;'Технический лист'!D342&amp;'Технический лист'!G100))+IF(ISBLANK(INDIRECT("A9")), 0, INDIRECT(INDIRECT("A9")&amp;"!"&amp;'Технический лист'!D342&amp;'Технический лист'!G100))+IF(ISBLANK(INDIRECT("A10")), 0, INDIRECT(INDIRECT("A10")&amp;"!"&amp;'Технический лист'!D342&amp;'Технический лист'!G100))+IF(ISBLANK(INDIRECT("A11")), 0, INDIRECT(INDIRECT("A11")&amp;"!"&amp;'Технический лист'!D342&amp;'Технический лист'!G100))+IF(ISBLANK(INDIRECT("A12")), 0, INDIRECT(INDIRECT("A12")&amp;"!"&amp;'Технический лист'!D342&amp;'Технический лист'!G100))</f>
        <v>0</v>
      </c>
      <c r="E109" s="51">
        <f>IF(ISBLANK(INDIRECT("A3")), 0, INDIRECT(INDIRECT("A3")&amp;"!"&amp;'Технический лист'!E342&amp;'Технический лист'!H100))+IF(ISBLANK(INDIRECT("A4")), 0, INDIRECT(INDIRECT("A4")&amp;"!"&amp;'Технический лист'!E342&amp;'Технический лист'!H100))+IF(ISBLANK(INDIRECT("A5")), 0, INDIRECT(INDIRECT("A5")&amp;"!"&amp;'Технический лист'!E342&amp;'Технический лист'!H100))+IF(ISBLANK(INDIRECT("A6")), 0, INDIRECT(INDIRECT("A6")&amp;"!"&amp;'Технический лист'!E342&amp;'Технический лист'!H100))+IF(ISBLANK(INDIRECT("A7")), 0, INDIRECT(INDIRECT("A7")&amp;"!"&amp;'Технический лист'!E342&amp;'Технический лист'!H100))+IF(ISBLANK(INDIRECT("A8")), 0, INDIRECT(INDIRECT("A8")&amp;"!"&amp;'Технический лист'!E342&amp;'Технический лист'!H100))+IF(ISBLANK(INDIRECT("A9")), 0, INDIRECT(INDIRECT("A9")&amp;"!"&amp;'Технический лист'!E342&amp;'Технический лист'!H100))+IF(ISBLANK(INDIRECT("A10")), 0, INDIRECT(INDIRECT("A10")&amp;"!"&amp;'Технический лист'!E342&amp;'Технический лист'!H100))+IF(ISBLANK(INDIRECT("A11")), 0, INDIRECT(INDIRECT("A11")&amp;"!"&amp;'Технический лист'!E342&amp;'Технический лист'!H100))+IF(ISBLANK(INDIRECT("A12")), 0, INDIRECT(INDIRECT("A12")&amp;"!"&amp;'Технический лист'!E342&amp;'Технический лист'!H100))</f>
        <v>0</v>
      </c>
      <c r="F109" s="51">
        <f>IF(ISBLANK(INDIRECT("A3")), 0, INDIRECT(INDIRECT("A3")&amp;"!"&amp;'Технический лист'!F342&amp;'Технический лист'!I100))+IF(ISBLANK(INDIRECT("A4")), 0, INDIRECT(INDIRECT("A4")&amp;"!"&amp;'Технический лист'!F342&amp;'Технический лист'!I100))+IF(ISBLANK(INDIRECT("A5")), 0, INDIRECT(INDIRECT("A5")&amp;"!"&amp;'Технический лист'!F342&amp;'Технический лист'!I100))+IF(ISBLANK(INDIRECT("A6")), 0, INDIRECT(INDIRECT("A6")&amp;"!"&amp;'Технический лист'!F342&amp;'Технический лист'!I100))+IF(ISBLANK(INDIRECT("A7")), 0, INDIRECT(INDIRECT("A7")&amp;"!"&amp;'Технический лист'!F342&amp;'Технический лист'!I100))+IF(ISBLANK(INDIRECT("A8")), 0, INDIRECT(INDIRECT("A8")&amp;"!"&amp;'Технический лист'!F342&amp;'Технический лист'!I100))+IF(ISBLANK(INDIRECT("A9")), 0, INDIRECT(INDIRECT("A9")&amp;"!"&amp;'Технический лист'!F342&amp;'Технический лист'!I100))+IF(ISBLANK(INDIRECT("A10")), 0, INDIRECT(INDIRECT("A10")&amp;"!"&amp;'Технический лист'!F342&amp;'Технический лист'!I100))+IF(ISBLANK(INDIRECT("A11")), 0, INDIRECT(INDIRECT("A11")&amp;"!"&amp;'Технический лист'!F342&amp;'Технический лист'!I100))+IF(ISBLANK(INDIRECT("A12")), 0, INDIRECT(INDIRECT("A12")&amp;"!"&amp;'Технический лист'!F342&amp;'Технический лист'!I100))</f>
        <v>0</v>
      </c>
      <c r="G109" s="51">
        <f>IF(ISBLANK(INDIRECT("A3")), 0, INDIRECT(INDIRECT("A3")&amp;"!"&amp;'Технический лист'!G342&amp;'Технический лист'!J100))+IF(ISBLANK(INDIRECT("A4")), 0, INDIRECT(INDIRECT("A4")&amp;"!"&amp;'Технический лист'!G342&amp;'Технический лист'!J100))+IF(ISBLANK(INDIRECT("A5")), 0, INDIRECT(INDIRECT("A5")&amp;"!"&amp;'Технический лист'!G342&amp;'Технический лист'!J100))+IF(ISBLANK(INDIRECT("A6")), 0, INDIRECT(INDIRECT("A6")&amp;"!"&amp;'Технический лист'!G342&amp;'Технический лист'!J100))+IF(ISBLANK(INDIRECT("A7")), 0, INDIRECT(INDIRECT("A7")&amp;"!"&amp;'Технический лист'!G342&amp;'Технический лист'!J100))+IF(ISBLANK(INDIRECT("A8")), 0, INDIRECT(INDIRECT("A8")&amp;"!"&amp;'Технический лист'!G342&amp;'Технический лист'!J100))+IF(ISBLANK(INDIRECT("A9")), 0, INDIRECT(INDIRECT("A9")&amp;"!"&amp;'Технический лист'!G342&amp;'Технический лист'!J100))+IF(ISBLANK(INDIRECT("A10")), 0, INDIRECT(INDIRECT("A10")&amp;"!"&amp;'Технический лист'!G342&amp;'Технический лист'!J100))+IF(ISBLANK(INDIRECT("A11")), 0, INDIRECT(INDIRECT("A11")&amp;"!"&amp;'Технический лист'!G342&amp;'Технический лист'!J100))+IF(ISBLANK(INDIRECT("A12")), 0, INDIRECT(INDIRECT("A12")&amp;"!"&amp;'Технический лист'!G342&amp;'Технический лист'!J100))</f>
        <v>0</v>
      </c>
      <c r="H109" s="51">
        <f>IF(ISBLANK(INDIRECT("A3")), 0, INDIRECT(INDIRECT("A3")&amp;"!"&amp;'Технический лист'!H342&amp;'Технический лист'!K100))+IF(ISBLANK(INDIRECT("A4")), 0, INDIRECT(INDIRECT("A4")&amp;"!"&amp;'Технический лист'!H342&amp;'Технический лист'!K100))+IF(ISBLANK(INDIRECT("A5")), 0, INDIRECT(INDIRECT("A5")&amp;"!"&amp;'Технический лист'!H342&amp;'Технический лист'!K100))+IF(ISBLANK(INDIRECT("A6")), 0, INDIRECT(INDIRECT("A6")&amp;"!"&amp;'Технический лист'!H342&amp;'Технический лист'!K100))+IF(ISBLANK(INDIRECT("A7")), 0, INDIRECT(INDIRECT("A7")&amp;"!"&amp;'Технический лист'!H342&amp;'Технический лист'!K100))+IF(ISBLANK(INDIRECT("A8")), 0, INDIRECT(INDIRECT("A8")&amp;"!"&amp;'Технический лист'!H342&amp;'Технический лист'!K100))+IF(ISBLANK(INDIRECT("A9")), 0, INDIRECT(INDIRECT("A9")&amp;"!"&amp;'Технический лист'!H342&amp;'Технический лист'!K100))+IF(ISBLANK(INDIRECT("A10")), 0, INDIRECT(INDIRECT("A10")&amp;"!"&amp;'Технический лист'!H342&amp;'Технический лист'!K100))+IF(ISBLANK(INDIRECT("A11")), 0, INDIRECT(INDIRECT("A11")&amp;"!"&amp;'Технический лист'!H342&amp;'Технический лист'!K100))+IF(ISBLANK(INDIRECT("A12")), 0, INDIRECT(INDIRECT("A12")&amp;"!"&amp;'Технический лист'!H342&amp;'Технический лист'!K100))</f>
        <v>0</v>
      </c>
      <c r="I109" s="51">
        <f>IF(ISBLANK(INDIRECT("A3")), 0, INDIRECT(INDIRECT("A3")&amp;"!"&amp;'Технический лист'!I342&amp;'Технический лист'!L100))+IF(ISBLANK(INDIRECT("A4")), 0, INDIRECT(INDIRECT("A4")&amp;"!"&amp;'Технический лист'!I342&amp;'Технический лист'!L100))+IF(ISBLANK(INDIRECT("A5")), 0, INDIRECT(INDIRECT("A5")&amp;"!"&amp;'Технический лист'!I342&amp;'Технический лист'!L100))+IF(ISBLANK(INDIRECT("A6")), 0, INDIRECT(INDIRECT("A6")&amp;"!"&amp;'Технический лист'!I342&amp;'Технический лист'!L100))+IF(ISBLANK(INDIRECT("A7")), 0, INDIRECT(INDIRECT("A7")&amp;"!"&amp;'Технический лист'!I342&amp;'Технический лист'!L100))+IF(ISBLANK(INDIRECT("A8")), 0, INDIRECT(INDIRECT("A8")&amp;"!"&amp;'Технический лист'!I342&amp;'Технический лист'!L100))+IF(ISBLANK(INDIRECT("A9")), 0, INDIRECT(INDIRECT("A9")&amp;"!"&amp;'Технический лист'!I342&amp;'Технический лист'!L100))+IF(ISBLANK(INDIRECT("A10")), 0, INDIRECT(INDIRECT("A10")&amp;"!"&amp;'Технический лист'!I342&amp;'Технический лист'!L100))+IF(ISBLANK(INDIRECT("A11")), 0, INDIRECT(INDIRECT("A11")&amp;"!"&amp;'Технический лист'!I342&amp;'Технический лист'!L100))+IF(ISBLANK(INDIRECT("A12")), 0, INDIRECT(INDIRECT("A12")&amp;"!"&amp;'Технический лист'!I342&amp;'Технический лист'!L100))</f>
        <v>0</v>
      </c>
      <c r="J109" s="51">
        <f>IF(ISBLANK(INDIRECT("A3")), 0, INDIRECT(INDIRECT("A3")&amp;"!"&amp;'Технический лист'!J342&amp;'Технический лист'!M100))+IF(ISBLANK(INDIRECT("A4")), 0, INDIRECT(INDIRECT("A4")&amp;"!"&amp;'Технический лист'!J342&amp;'Технический лист'!M100))+IF(ISBLANK(INDIRECT("A5")), 0, INDIRECT(INDIRECT("A5")&amp;"!"&amp;'Технический лист'!J342&amp;'Технический лист'!M100))+IF(ISBLANK(INDIRECT("A6")), 0, INDIRECT(INDIRECT("A6")&amp;"!"&amp;'Технический лист'!J342&amp;'Технический лист'!M100))+IF(ISBLANK(INDIRECT("A7")), 0, INDIRECT(INDIRECT("A7")&amp;"!"&amp;'Технический лист'!J342&amp;'Технический лист'!M100))+IF(ISBLANK(INDIRECT("A8")), 0, INDIRECT(INDIRECT("A8")&amp;"!"&amp;'Технический лист'!J342&amp;'Технический лист'!M100))+IF(ISBLANK(INDIRECT("A9")), 0, INDIRECT(INDIRECT("A9")&amp;"!"&amp;'Технический лист'!J342&amp;'Технический лист'!M100))+IF(ISBLANK(INDIRECT("A10")), 0, INDIRECT(INDIRECT("A10")&amp;"!"&amp;'Технический лист'!J342&amp;'Технический лист'!M100))+IF(ISBLANK(INDIRECT("A11")), 0, INDIRECT(INDIRECT("A11")&amp;"!"&amp;'Технический лист'!J342&amp;'Технический лист'!M100))+IF(ISBLANK(INDIRECT("A12")), 0, INDIRECT(INDIRECT("A12")&amp;"!"&amp;'Технический лист'!J342&amp;'Технический лист'!M100))</f>
        <v>0</v>
      </c>
      <c r="K109" s="51">
        <f>IF(ISBLANK(INDIRECT("A3")), 0, INDIRECT(INDIRECT("A3")&amp;"!"&amp;'Технический лист'!K342&amp;'Технический лист'!N100))+IF(ISBLANK(INDIRECT("A4")), 0, INDIRECT(INDIRECT("A4")&amp;"!"&amp;'Технический лист'!K342&amp;'Технический лист'!N100))+IF(ISBLANK(INDIRECT("A5")), 0, INDIRECT(INDIRECT("A5")&amp;"!"&amp;'Технический лист'!K342&amp;'Технический лист'!N100))+IF(ISBLANK(INDIRECT("A6")), 0, INDIRECT(INDIRECT("A6")&amp;"!"&amp;'Технический лист'!K342&amp;'Технический лист'!N100))+IF(ISBLANK(INDIRECT("A7")), 0, INDIRECT(INDIRECT("A7")&amp;"!"&amp;'Технический лист'!K342&amp;'Технический лист'!N100))+IF(ISBLANK(INDIRECT("A8")), 0, INDIRECT(INDIRECT("A8")&amp;"!"&amp;'Технический лист'!K342&amp;'Технический лист'!N100))+IF(ISBLANK(INDIRECT("A9")), 0, INDIRECT(INDIRECT("A9")&amp;"!"&amp;'Технический лист'!K342&amp;'Технический лист'!N100))+IF(ISBLANK(INDIRECT("A10")), 0, INDIRECT(INDIRECT("A10")&amp;"!"&amp;'Технический лист'!K342&amp;'Технический лист'!N100))+IF(ISBLANK(INDIRECT("A11")), 0, INDIRECT(INDIRECT("A11")&amp;"!"&amp;'Технический лист'!K342&amp;'Технический лист'!N100))+IF(ISBLANK(INDIRECT("A12")), 0, INDIRECT(INDIRECT("A12")&amp;"!"&amp;'Технический лист'!K342&amp;'Технический лист'!N100))</f>
        <v>0</v>
      </c>
      <c r="L109" s="51">
        <f>IF(ISBLANK(INDIRECT("A3")), 0, INDIRECT(INDIRECT("A3")&amp;"!"&amp;'Технический лист'!L342&amp;'Технический лист'!O100))+IF(ISBLANK(INDIRECT("A4")), 0, INDIRECT(INDIRECT("A4")&amp;"!"&amp;'Технический лист'!L342&amp;'Технический лист'!O100))+IF(ISBLANK(INDIRECT("A5")), 0, INDIRECT(INDIRECT("A5")&amp;"!"&amp;'Технический лист'!L342&amp;'Технический лист'!O100))+IF(ISBLANK(INDIRECT("A6")), 0, INDIRECT(INDIRECT("A6")&amp;"!"&amp;'Технический лист'!L342&amp;'Технический лист'!O100))+IF(ISBLANK(INDIRECT("A7")), 0, INDIRECT(INDIRECT("A7")&amp;"!"&amp;'Технический лист'!L342&amp;'Технический лист'!O100))+IF(ISBLANK(INDIRECT("A8")), 0, INDIRECT(INDIRECT("A8")&amp;"!"&amp;'Технический лист'!L342&amp;'Технический лист'!O100))+IF(ISBLANK(INDIRECT("A9")), 0, INDIRECT(INDIRECT("A9")&amp;"!"&amp;'Технический лист'!L342&amp;'Технический лист'!O100))+IF(ISBLANK(INDIRECT("A10")), 0, INDIRECT(INDIRECT("A10")&amp;"!"&amp;'Технический лист'!L342&amp;'Технический лист'!O100))+IF(ISBLANK(INDIRECT("A11")), 0, INDIRECT(INDIRECT("A11")&amp;"!"&amp;'Технический лист'!L342&amp;'Технический лист'!O100))+IF(ISBLANK(INDIRECT("A12")), 0, INDIRECT(INDIRECT("A12")&amp;"!"&amp;'Технический лист'!L342&amp;'Технический лист'!O100))</f>
        <v>0</v>
      </c>
      <c r="M109" s="53">
        <f>IF(ISBLANK(INDIRECT("A3")), 0, INDIRECT(INDIRECT("A3")&amp;"!"&amp;'Технический лист'!M342&amp;'Технический лист'!P100))+IF(ISBLANK(INDIRECT("A4")), 0, INDIRECT(INDIRECT("A4")&amp;"!"&amp;'Технический лист'!M342&amp;'Технический лист'!P100))+IF(ISBLANK(INDIRECT("A5")), 0, INDIRECT(INDIRECT("A5")&amp;"!"&amp;'Технический лист'!M342&amp;'Технический лист'!P100))+IF(ISBLANK(INDIRECT("A6")), 0, INDIRECT(INDIRECT("A6")&amp;"!"&amp;'Технический лист'!M342&amp;'Технический лист'!P100))+IF(ISBLANK(INDIRECT("A7")), 0, INDIRECT(INDIRECT("A7")&amp;"!"&amp;'Технический лист'!M342&amp;'Технический лист'!P100))+IF(ISBLANK(INDIRECT("A8")), 0, INDIRECT(INDIRECT("A8")&amp;"!"&amp;'Технический лист'!M342&amp;'Технический лист'!P100))+IF(ISBLANK(INDIRECT("A9")), 0, INDIRECT(INDIRECT("A9")&amp;"!"&amp;'Технический лист'!M342&amp;'Технический лист'!P100))+IF(ISBLANK(INDIRECT("A10")), 0, INDIRECT(INDIRECT("A10")&amp;"!"&amp;'Технический лист'!M342&amp;'Технический лист'!P100))+IF(ISBLANK(INDIRECT("A11")), 0, INDIRECT(INDIRECT("A11")&amp;"!"&amp;'Технический лист'!M342&amp;'Технический лист'!P100))+IF(ISBLANK(INDIRECT("A12")), 0, INDIRECT(INDIRECT("A12")&amp;"!"&amp;'Технический лист'!M342&amp;'Технический лист'!P100))</f>
        <v>0</v>
      </c>
    </row>
    <row r="110" hidden="1">
      <c r="A110" s="66"/>
      <c r="B110" s="51">
        <f>IF(ISBLANK(INDIRECT("A3")), 0, INDIRECT(INDIRECT("A3")&amp;"!"&amp;'Технический лист'!B343&amp;'Технический лист'!E101))+IF(ISBLANK(INDIRECT("A4")), 0, INDIRECT(INDIRECT("A4")&amp;"!"&amp;'Технический лист'!B343&amp;'Технический лист'!E101))+IF(ISBLANK(INDIRECT("A5")), 0, INDIRECT(INDIRECT("A5")&amp;"!"&amp;'Технический лист'!B343&amp;'Технический лист'!E101))+IF(ISBLANK(INDIRECT("A6")), 0, INDIRECT(INDIRECT("A6")&amp;"!"&amp;'Технический лист'!B343&amp;'Технический лист'!E101))+IF(ISBLANK(INDIRECT("A7")), 0, INDIRECT(INDIRECT("A7")&amp;"!"&amp;'Технический лист'!B343&amp;'Технический лист'!E101))+IF(ISBLANK(INDIRECT("A8")), 0, INDIRECT(INDIRECT("A8")&amp;"!"&amp;'Технический лист'!B343&amp;'Технический лист'!E101))+IF(ISBLANK(INDIRECT("A9")), 0, INDIRECT(INDIRECT("A9")&amp;"!"&amp;'Технический лист'!B343&amp;'Технический лист'!E101))+IF(ISBLANK(INDIRECT("A10")), 0, INDIRECT(INDIRECT("A10")&amp;"!"&amp;'Технический лист'!B343&amp;'Технический лист'!E101))+IF(ISBLANK(INDIRECT("A11")), 0, INDIRECT(INDIRECT("A11")&amp;"!"&amp;'Технический лист'!B343&amp;'Технический лист'!E101))+IF(ISBLANK(INDIRECT("A12")), 0, INDIRECT(INDIRECT("A12")&amp;"!"&amp;'Технический лист'!B343&amp;'Технический лист'!E101))</f>
        <v>0</v>
      </c>
      <c r="C110" s="51">
        <f>IF(ISBLANK(INDIRECT("A3")), 0, INDIRECT(INDIRECT("A3")&amp;"!"&amp;'Технический лист'!C343&amp;'Технический лист'!F101))+IF(ISBLANK(INDIRECT("A4")), 0, INDIRECT(INDIRECT("A4")&amp;"!"&amp;'Технический лист'!C343&amp;'Технический лист'!F101))+IF(ISBLANK(INDIRECT("A5")), 0, INDIRECT(INDIRECT("A5")&amp;"!"&amp;'Технический лист'!C343&amp;'Технический лист'!F101))+IF(ISBLANK(INDIRECT("A6")), 0, INDIRECT(INDIRECT("A6")&amp;"!"&amp;'Технический лист'!C343&amp;'Технический лист'!F101))+IF(ISBLANK(INDIRECT("A7")), 0, INDIRECT(INDIRECT("A7")&amp;"!"&amp;'Технический лист'!C343&amp;'Технический лист'!F101))+IF(ISBLANK(INDIRECT("A8")), 0, INDIRECT(INDIRECT("A8")&amp;"!"&amp;'Технический лист'!C343&amp;'Технический лист'!F101))+IF(ISBLANK(INDIRECT("A9")), 0, INDIRECT(INDIRECT("A9")&amp;"!"&amp;'Технический лист'!C343&amp;'Технический лист'!F101))+IF(ISBLANK(INDIRECT("A10")), 0, INDIRECT(INDIRECT("A10")&amp;"!"&amp;'Технический лист'!C343&amp;'Технический лист'!F101))+IF(ISBLANK(INDIRECT("A11")), 0, INDIRECT(INDIRECT("A11")&amp;"!"&amp;'Технический лист'!C343&amp;'Технический лист'!F101))+IF(ISBLANK(INDIRECT("A12")), 0, INDIRECT(INDIRECT("A12")&amp;"!"&amp;'Технический лист'!C343&amp;'Технический лист'!F101))</f>
        <v>0</v>
      </c>
      <c r="D110" s="51">
        <f>IF(ISBLANK(INDIRECT("A3")), 0, INDIRECT(INDIRECT("A3")&amp;"!"&amp;'Технический лист'!D343&amp;'Технический лист'!G101))+IF(ISBLANK(INDIRECT("A4")), 0, INDIRECT(INDIRECT("A4")&amp;"!"&amp;'Технический лист'!D343&amp;'Технический лист'!G101))+IF(ISBLANK(INDIRECT("A5")), 0, INDIRECT(INDIRECT("A5")&amp;"!"&amp;'Технический лист'!D343&amp;'Технический лист'!G101))+IF(ISBLANK(INDIRECT("A6")), 0, INDIRECT(INDIRECT("A6")&amp;"!"&amp;'Технический лист'!D343&amp;'Технический лист'!G101))+IF(ISBLANK(INDIRECT("A7")), 0, INDIRECT(INDIRECT("A7")&amp;"!"&amp;'Технический лист'!D343&amp;'Технический лист'!G101))+IF(ISBLANK(INDIRECT("A8")), 0, INDIRECT(INDIRECT("A8")&amp;"!"&amp;'Технический лист'!D343&amp;'Технический лист'!G101))+IF(ISBLANK(INDIRECT("A9")), 0, INDIRECT(INDIRECT("A9")&amp;"!"&amp;'Технический лист'!D343&amp;'Технический лист'!G101))+IF(ISBLANK(INDIRECT("A10")), 0, INDIRECT(INDIRECT("A10")&amp;"!"&amp;'Технический лист'!D343&amp;'Технический лист'!G101))+IF(ISBLANK(INDIRECT("A11")), 0, INDIRECT(INDIRECT("A11")&amp;"!"&amp;'Технический лист'!D343&amp;'Технический лист'!G101))+IF(ISBLANK(INDIRECT("A12")), 0, INDIRECT(INDIRECT("A12")&amp;"!"&amp;'Технический лист'!D343&amp;'Технический лист'!G101))</f>
        <v>0</v>
      </c>
      <c r="E110" s="51">
        <f>IF(ISBLANK(INDIRECT("A3")), 0, INDIRECT(INDIRECT("A3")&amp;"!"&amp;'Технический лист'!E343&amp;'Технический лист'!H101))+IF(ISBLANK(INDIRECT("A4")), 0, INDIRECT(INDIRECT("A4")&amp;"!"&amp;'Технический лист'!E343&amp;'Технический лист'!H101))+IF(ISBLANK(INDIRECT("A5")), 0, INDIRECT(INDIRECT("A5")&amp;"!"&amp;'Технический лист'!E343&amp;'Технический лист'!H101))+IF(ISBLANK(INDIRECT("A6")), 0, INDIRECT(INDIRECT("A6")&amp;"!"&amp;'Технический лист'!E343&amp;'Технический лист'!H101))+IF(ISBLANK(INDIRECT("A7")), 0, INDIRECT(INDIRECT("A7")&amp;"!"&amp;'Технический лист'!E343&amp;'Технический лист'!H101))+IF(ISBLANK(INDIRECT("A8")), 0, INDIRECT(INDIRECT("A8")&amp;"!"&amp;'Технический лист'!E343&amp;'Технический лист'!H101))+IF(ISBLANK(INDIRECT("A9")), 0, INDIRECT(INDIRECT("A9")&amp;"!"&amp;'Технический лист'!E343&amp;'Технический лист'!H101))+IF(ISBLANK(INDIRECT("A10")), 0, INDIRECT(INDIRECT("A10")&amp;"!"&amp;'Технический лист'!E343&amp;'Технический лист'!H101))+IF(ISBLANK(INDIRECT("A11")), 0, INDIRECT(INDIRECT("A11")&amp;"!"&amp;'Технический лист'!E343&amp;'Технический лист'!H101))+IF(ISBLANK(INDIRECT("A12")), 0, INDIRECT(INDIRECT("A12")&amp;"!"&amp;'Технический лист'!E343&amp;'Технический лист'!H101))</f>
        <v>0</v>
      </c>
      <c r="F110" s="51">
        <f>IF(ISBLANK(INDIRECT("A3")), 0, INDIRECT(INDIRECT("A3")&amp;"!"&amp;'Технический лист'!F343&amp;'Технический лист'!I101))+IF(ISBLANK(INDIRECT("A4")), 0, INDIRECT(INDIRECT("A4")&amp;"!"&amp;'Технический лист'!F343&amp;'Технический лист'!I101))+IF(ISBLANK(INDIRECT("A5")), 0, INDIRECT(INDIRECT("A5")&amp;"!"&amp;'Технический лист'!F343&amp;'Технический лист'!I101))+IF(ISBLANK(INDIRECT("A6")), 0, INDIRECT(INDIRECT("A6")&amp;"!"&amp;'Технический лист'!F343&amp;'Технический лист'!I101))+IF(ISBLANK(INDIRECT("A7")), 0, INDIRECT(INDIRECT("A7")&amp;"!"&amp;'Технический лист'!F343&amp;'Технический лист'!I101))+IF(ISBLANK(INDIRECT("A8")), 0, INDIRECT(INDIRECT("A8")&amp;"!"&amp;'Технический лист'!F343&amp;'Технический лист'!I101))+IF(ISBLANK(INDIRECT("A9")), 0, INDIRECT(INDIRECT("A9")&amp;"!"&amp;'Технический лист'!F343&amp;'Технический лист'!I101))+IF(ISBLANK(INDIRECT("A10")), 0, INDIRECT(INDIRECT("A10")&amp;"!"&amp;'Технический лист'!F343&amp;'Технический лист'!I101))+IF(ISBLANK(INDIRECT("A11")), 0, INDIRECT(INDIRECT("A11")&amp;"!"&amp;'Технический лист'!F343&amp;'Технический лист'!I101))+IF(ISBLANK(INDIRECT("A12")), 0, INDIRECT(INDIRECT("A12")&amp;"!"&amp;'Технический лист'!F343&amp;'Технический лист'!I101))</f>
        <v>0</v>
      </c>
      <c r="G110" s="51">
        <f>IF(ISBLANK(INDIRECT("A3")), 0, INDIRECT(INDIRECT("A3")&amp;"!"&amp;'Технический лист'!G343&amp;'Технический лист'!J101))+IF(ISBLANK(INDIRECT("A4")), 0, INDIRECT(INDIRECT("A4")&amp;"!"&amp;'Технический лист'!G343&amp;'Технический лист'!J101))+IF(ISBLANK(INDIRECT("A5")), 0, INDIRECT(INDIRECT("A5")&amp;"!"&amp;'Технический лист'!G343&amp;'Технический лист'!J101))+IF(ISBLANK(INDIRECT("A6")), 0, INDIRECT(INDIRECT("A6")&amp;"!"&amp;'Технический лист'!G343&amp;'Технический лист'!J101))+IF(ISBLANK(INDIRECT("A7")), 0, INDIRECT(INDIRECT("A7")&amp;"!"&amp;'Технический лист'!G343&amp;'Технический лист'!J101))+IF(ISBLANK(INDIRECT("A8")), 0, INDIRECT(INDIRECT("A8")&amp;"!"&amp;'Технический лист'!G343&amp;'Технический лист'!J101))+IF(ISBLANK(INDIRECT("A9")), 0, INDIRECT(INDIRECT("A9")&amp;"!"&amp;'Технический лист'!G343&amp;'Технический лист'!J101))+IF(ISBLANK(INDIRECT("A10")), 0, INDIRECT(INDIRECT("A10")&amp;"!"&amp;'Технический лист'!G343&amp;'Технический лист'!J101))+IF(ISBLANK(INDIRECT("A11")), 0, INDIRECT(INDIRECT("A11")&amp;"!"&amp;'Технический лист'!G343&amp;'Технический лист'!J101))+IF(ISBLANK(INDIRECT("A12")), 0, INDIRECT(INDIRECT("A12")&amp;"!"&amp;'Технический лист'!G343&amp;'Технический лист'!J101))</f>
        <v>0</v>
      </c>
      <c r="H110" s="51">
        <f>IF(ISBLANK(INDIRECT("A3")), 0, INDIRECT(INDIRECT("A3")&amp;"!"&amp;'Технический лист'!H343&amp;'Технический лист'!K101))+IF(ISBLANK(INDIRECT("A4")), 0, INDIRECT(INDIRECT("A4")&amp;"!"&amp;'Технический лист'!H343&amp;'Технический лист'!K101))+IF(ISBLANK(INDIRECT("A5")), 0, INDIRECT(INDIRECT("A5")&amp;"!"&amp;'Технический лист'!H343&amp;'Технический лист'!K101))+IF(ISBLANK(INDIRECT("A6")), 0, INDIRECT(INDIRECT("A6")&amp;"!"&amp;'Технический лист'!H343&amp;'Технический лист'!K101))+IF(ISBLANK(INDIRECT("A7")), 0, INDIRECT(INDIRECT("A7")&amp;"!"&amp;'Технический лист'!H343&amp;'Технический лист'!K101))+IF(ISBLANK(INDIRECT("A8")), 0, INDIRECT(INDIRECT("A8")&amp;"!"&amp;'Технический лист'!H343&amp;'Технический лист'!K101))+IF(ISBLANK(INDIRECT("A9")), 0, INDIRECT(INDIRECT("A9")&amp;"!"&amp;'Технический лист'!H343&amp;'Технический лист'!K101))+IF(ISBLANK(INDIRECT("A10")), 0, INDIRECT(INDIRECT("A10")&amp;"!"&amp;'Технический лист'!H343&amp;'Технический лист'!K101))+IF(ISBLANK(INDIRECT("A11")), 0, INDIRECT(INDIRECT("A11")&amp;"!"&amp;'Технический лист'!H343&amp;'Технический лист'!K101))+IF(ISBLANK(INDIRECT("A12")), 0, INDIRECT(INDIRECT("A12")&amp;"!"&amp;'Технический лист'!H343&amp;'Технический лист'!K101))</f>
        <v>0</v>
      </c>
      <c r="I110" s="51">
        <f>IF(ISBLANK(INDIRECT("A3")), 0, INDIRECT(INDIRECT("A3")&amp;"!"&amp;'Технический лист'!I343&amp;'Технический лист'!L101))+IF(ISBLANK(INDIRECT("A4")), 0, INDIRECT(INDIRECT("A4")&amp;"!"&amp;'Технический лист'!I343&amp;'Технический лист'!L101))+IF(ISBLANK(INDIRECT("A5")), 0, INDIRECT(INDIRECT("A5")&amp;"!"&amp;'Технический лист'!I343&amp;'Технический лист'!L101))+IF(ISBLANK(INDIRECT("A6")), 0, INDIRECT(INDIRECT("A6")&amp;"!"&amp;'Технический лист'!I343&amp;'Технический лист'!L101))+IF(ISBLANK(INDIRECT("A7")), 0, INDIRECT(INDIRECT("A7")&amp;"!"&amp;'Технический лист'!I343&amp;'Технический лист'!L101))+IF(ISBLANK(INDIRECT("A8")), 0, INDIRECT(INDIRECT("A8")&amp;"!"&amp;'Технический лист'!I343&amp;'Технический лист'!L101))+IF(ISBLANK(INDIRECT("A9")), 0, INDIRECT(INDIRECT("A9")&amp;"!"&amp;'Технический лист'!I343&amp;'Технический лист'!L101))+IF(ISBLANK(INDIRECT("A10")), 0, INDIRECT(INDIRECT("A10")&amp;"!"&amp;'Технический лист'!I343&amp;'Технический лист'!L101))+IF(ISBLANK(INDIRECT("A11")), 0, INDIRECT(INDIRECT("A11")&amp;"!"&amp;'Технический лист'!I343&amp;'Технический лист'!L101))+IF(ISBLANK(INDIRECT("A12")), 0, INDIRECT(INDIRECT("A12")&amp;"!"&amp;'Технический лист'!I343&amp;'Технический лист'!L101))</f>
        <v>0</v>
      </c>
      <c r="J110" s="51">
        <f>IF(ISBLANK(INDIRECT("A3")), 0, INDIRECT(INDIRECT("A3")&amp;"!"&amp;'Технический лист'!J343&amp;'Технический лист'!M101))+IF(ISBLANK(INDIRECT("A4")), 0, INDIRECT(INDIRECT("A4")&amp;"!"&amp;'Технический лист'!J343&amp;'Технический лист'!M101))+IF(ISBLANK(INDIRECT("A5")), 0, INDIRECT(INDIRECT("A5")&amp;"!"&amp;'Технический лист'!J343&amp;'Технический лист'!M101))+IF(ISBLANK(INDIRECT("A6")), 0, INDIRECT(INDIRECT("A6")&amp;"!"&amp;'Технический лист'!J343&amp;'Технический лист'!M101))+IF(ISBLANK(INDIRECT("A7")), 0, INDIRECT(INDIRECT("A7")&amp;"!"&amp;'Технический лист'!J343&amp;'Технический лист'!M101))+IF(ISBLANK(INDIRECT("A8")), 0, INDIRECT(INDIRECT("A8")&amp;"!"&amp;'Технический лист'!J343&amp;'Технический лист'!M101))+IF(ISBLANK(INDIRECT("A9")), 0, INDIRECT(INDIRECT("A9")&amp;"!"&amp;'Технический лист'!J343&amp;'Технический лист'!M101))+IF(ISBLANK(INDIRECT("A10")), 0, INDIRECT(INDIRECT("A10")&amp;"!"&amp;'Технический лист'!J343&amp;'Технический лист'!M101))+IF(ISBLANK(INDIRECT("A11")), 0, INDIRECT(INDIRECT("A11")&amp;"!"&amp;'Технический лист'!J343&amp;'Технический лист'!M101))+IF(ISBLANK(INDIRECT("A12")), 0, INDIRECT(INDIRECT("A12")&amp;"!"&amp;'Технический лист'!J343&amp;'Технический лист'!M101))</f>
        <v>0</v>
      </c>
      <c r="K110" s="51">
        <f>IF(ISBLANK(INDIRECT("A3")), 0, INDIRECT(INDIRECT("A3")&amp;"!"&amp;'Технический лист'!K343&amp;'Технический лист'!N101))+IF(ISBLANK(INDIRECT("A4")), 0, INDIRECT(INDIRECT("A4")&amp;"!"&amp;'Технический лист'!K343&amp;'Технический лист'!N101))+IF(ISBLANK(INDIRECT("A5")), 0, INDIRECT(INDIRECT("A5")&amp;"!"&amp;'Технический лист'!K343&amp;'Технический лист'!N101))+IF(ISBLANK(INDIRECT("A6")), 0, INDIRECT(INDIRECT("A6")&amp;"!"&amp;'Технический лист'!K343&amp;'Технический лист'!N101))+IF(ISBLANK(INDIRECT("A7")), 0, INDIRECT(INDIRECT("A7")&amp;"!"&amp;'Технический лист'!K343&amp;'Технический лист'!N101))+IF(ISBLANK(INDIRECT("A8")), 0, INDIRECT(INDIRECT("A8")&amp;"!"&amp;'Технический лист'!K343&amp;'Технический лист'!N101))+IF(ISBLANK(INDIRECT("A9")), 0, INDIRECT(INDIRECT("A9")&amp;"!"&amp;'Технический лист'!K343&amp;'Технический лист'!N101))+IF(ISBLANK(INDIRECT("A10")), 0, INDIRECT(INDIRECT("A10")&amp;"!"&amp;'Технический лист'!K343&amp;'Технический лист'!N101))+IF(ISBLANK(INDIRECT("A11")), 0, INDIRECT(INDIRECT("A11")&amp;"!"&amp;'Технический лист'!K343&amp;'Технический лист'!N101))+IF(ISBLANK(INDIRECT("A12")), 0, INDIRECT(INDIRECT("A12")&amp;"!"&amp;'Технический лист'!K343&amp;'Технический лист'!N101))</f>
        <v>0</v>
      </c>
      <c r="L110" s="51">
        <f>IF(ISBLANK(INDIRECT("A3")), 0, INDIRECT(INDIRECT("A3")&amp;"!"&amp;'Технический лист'!L343&amp;'Технический лист'!O101))+IF(ISBLANK(INDIRECT("A4")), 0, INDIRECT(INDIRECT("A4")&amp;"!"&amp;'Технический лист'!L343&amp;'Технический лист'!O101))+IF(ISBLANK(INDIRECT("A5")), 0, INDIRECT(INDIRECT("A5")&amp;"!"&amp;'Технический лист'!L343&amp;'Технический лист'!O101))+IF(ISBLANK(INDIRECT("A6")), 0, INDIRECT(INDIRECT("A6")&amp;"!"&amp;'Технический лист'!L343&amp;'Технический лист'!O101))+IF(ISBLANK(INDIRECT("A7")), 0, INDIRECT(INDIRECT("A7")&amp;"!"&amp;'Технический лист'!L343&amp;'Технический лист'!O101))+IF(ISBLANK(INDIRECT("A8")), 0, INDIRECT(INDIRECT("A8")&amp;"!"&amp;'Технический лист'!L343&amp;'Технический лист'!O101))+IF(ISBLANK(INDIRECT("A9")), 0, INDIRECT(INDIRECT("A9")&amp;"!"&amp;'Технический лист'!L343&amp;'Технический лист'!O101))+IF(ISBLANK(INDIRECT("A10")), 0, INDIRECT(INDIRECT("A10")&amp;"!"&amp;'Технический лист'!L343&amp;'Технический лист'!O101))+IF(ISBLANK(INDIRECT("A11")), 0, INDIRECT(INDIRECT("A11")&amp;"!"&amp;'Технический лист'!L343&amp;'Технический лист'!O101))+IF(ISBLANK(INDIRECT("A12")), 0, INDIRECT(INDIRECT("A12")&amp;"!"&amp;'Технический лист'!L343&amp;'Технический лист'!O101))</f>
        <v>0</v>
      </c>
      <c r="M110" s="53">
        <f>IF(ISBLANK(INDIRECT("A3")), 0, INDIRECT(INDIRECT("A3")&amp;"!"&amp;'Технический лист'!M343&amp;'Технический лист'!P101))+IF(ISBLANK(INDIRECT("A4")), 0, INDIRECT(INDIRECT("A4")&amp;"!"&amp;'Технический лист'!M343&amp;'Технический лист'!P101))+IF(ISBLANK(INDIRECT("A5")), 0, INDIRECT(INDIRECT("A5")&amp;"!"&amp;'Технический лист'!M343&amp;'Технический лист'!P101))+IF(ISBLANK(INDIRECT("A6")), 0, INDIRECT(INDIRECT("A6")&amp;"!"&amp;'Технический лист'!M343&amp;'Технический лист'!P101))+IF(ISBLANK(INDIRECT("A7")), 0, INDIRECT(INDIRECT("A7")&amp;"!"&amp;'Технический лист'!M343&amp;'Технический лист'!P101))+IF(ISBLANK(INDIRECT("A8")), 0, INDIRECT(INDIRECT("A8")&amp;"!"&amp;'Технический лист'!M343&amp;'Технический лист'!P101))+IF(ISBLANK(INDIRECT("A9")), 0, INDIRECT(INDIRECT("A9")&amp;"!"&amp;'Технический лист'!M343&amp;'Технический лист'!P101))+IF(ISBLANK(INDIRECT("A10")), 0, INDIRECT(INDIRECT("A10")&amp;"!"&amp;'Технический лист'!M343&amp;'Технический лист'!P101))+IF(ISBLANK(INDIRECT("A11")), 0, INDIRECT(INDIRECT("A11")&amp;"!"&amp;'Технический лист'!M343&amp;'Технический лист'!P101))+IF(ISBLANK(INDIRECT("A12")), 0, INDIRECT(INDIRECT("A12")&amp;"!"&amp;'Технический лист'!M343&amp;'Технический лист'!P101))</f>
        <v>0</v>
      </c>
    </row>
    <row r="111" hidden="1">
      <c r="A111" s="66"/>
      <c r="B111" s="51">
        <f>IF(ISBLANK(INDIRECT("A3")), 0, INDIRECT(INDIRECT("A3")&amp;"!"&amp;'Технический лист'!B344&amp;'Технический лист'!E102))+IF(ISBLANK(INDIRECT("A4")), 0, INDIRECT(INDIRECT("A4")&amp;"!"&amp;'Технический лист'!B344&amp;'Технический лист'!E102))+IF(ISBLANK(INDIRECT("A5")), 0, INDIRECT(INDIRECT("A5")&amp;"!"&amp;'Технический лист'!B344&amp;'Технический лист'!E102))+IF(ISBLANK(INDIRECT("A6")), 0, INDIRECT(INDIRECT("A6")&amp;"!"&amp;'Технический лист'!B344&amp;'Технический лист'!E102))+IF(ISBLANK(INDIRECT("A7")), 0, INDIRECT(INDIRECT("A7")&amp;"!"&amp;'Технический лист'!B344&amp;'Технический лист'!E102))+IF(ISBLANK(INDIRECT("A8")), 0, INDIRECT(INDIRECT("A8")&amp;"!"&amp;'Технический лист'!B344&amp;'Технический лист'!E102))+IF(ISBLANK(INDIRECT("A9")), 0, INDIRECT(INDIRECT("A9")&amp;"!"&amp;'Технический лист'!B344&amp;'Технический лист'!E102))+IF(ISBLANK(INDIRECT("A10")), 0, INDIRECT(INDIRECT("A10")&amp;"!"&amp;'Технический лист'!B344&amp;'Технический лист'!E102))+IF(ISBLANK(INDIRECT("A11")), 0, INDIRECT(INDIRECT("A11")&amp;"!"&amp;'Технический лист'!B344&amp;'Технический лист'!E102))+IF(ISBLANK(INDIRECT("A12")), 0, INDIRECT(INDIRECT("A12")&amp;"!"&amp;'Технический лист'!B344&amp;'Технический лист'!E102))</f>
        <v>0</v>
      </c>
      <c r="C111" s="51">
        <f>IF(ISBLANK(INDIRECT("A3")), 0, INDIRECT(INDIRECT("A3")&amp;"!"&amp;'Технический лист'!C344&amp;'Технический лист'!F102))+IF(ISBLANK(INDIRECT("A4")), 0, INDIRECT(INDIRECT("A4")&amp;"!"&amp;'Технический лист'!C344&amp;'Технический лист'!F102))+IF(ISBLANK(INDIRECT("A5")), 0, INDIRECT(INDIRECT("A5")&amp;"!"&amp;'Технический лист'!C344&amp;'Технический лист'!F102))+IF(ISBLANK(INDIRECT("A6")), 0, INDIRECT(INDIRECT("A6")&amp;"!"&amp;'Технический лист'!C344&amp;'Технический лист'!F102))+IF(ISBLANK(INDIRECT("A7")), 0, INDIRECT(INDIRECT("A7")&amp;"!"&amp;'Технический лист'!C344&amp;'Технический лист'!F102))+IF(ISBLANK(INDIRECT("A8")), 0, INDIRECT(INDIRECT("A8")&amp;"!"&amp;'Технический лист'!C344&amp;'Технический лист'!F102))+IF(ISBLANK(INDIRECT("A9")), 0, INDIRECT(INDIRECT("A9")&amp;"!"&amp;'Технический лист'!C344&amp;'Технический лист'!F102))+IF(ISBLANK(INDIRECT("A10")), 0, INDIRECT(INDIRECT("A10")&amp;"!"&amp;'Технический лист'!C344&amp;'Технический лист'!F102))+IF(ISBLANK(INDIRECT("A11")), 0, INDIRECT(INDIRECT("A11")&amp;"!"&amp;'Технический лист'!C344&amp;'Технический лист'!F102))+IF(ISBLANK(INDIRECT("A12")), 0, INDIRECT(INDIRECT("A12")&amp;"!"&amp;'Технический лист'!C344&amp;'Технический лист'!F102))</f>
        <v>0</v>
      </c>
      <c r="D111" s="51">
        <f>IF(ISBLANK(INDIRECT("A3")), 0, INDIRECT(INDIRECT("A3")&amp;"!"&amp;'Технический лист'!D344&amp;'Технический лист'!G102))+IF(ISBLANK(INDIRECT("A4")), 0, INDIRECT(INDIRECT("A4")&amp;"!"&amp;'Технический лист'!D344&amp;'Технический лист'!G102))+IF(ISBLANK(INDIRECT("A5")), 0, INDIRECT(INDIRECT("A5")&amp;"!"&amp;'Технический лист'!D344&amp;'Технический лист'!G102))+IF(ISBLANK(INDIRECT("A6")), 0, INDIRECT(INDIRECT("A6")&amp;"!"&amp;'Технический лист'!D344&amp;'Технический лист'!G102))+IF(ISBLANK(INDIRECT("A7")), 0, INDIRECT(INDIRECT("A7")&amp;"!"&amp;'Технический лист'!D344&amp;'Технический лист'!G102))+IF(ISBLANK(INDIRECT("A8")), 0, INDIRECT(INDIRECT("A8")&amp;"!"&amp;'Технический лист'!D344&amp;'Технический лист'!G102))+IF(ISBLANK(INDIRECT("A9")), 0, INDIRECT(INDIRECT("A9")&amp;"!"&amp;'Технический лист'!D344&amp;'Технический лист'!G102))+IF(ISBLANK(INDIRECT("A10")), 0, INDIRECT(INDIRECT("A10")&amp;"!"&amp;'Технический лист'!D344&amp;'Технический лист'!G102))+IF(ISBLANK(INDIRECT("A11")), 0, INDIRECT(INDIRECT("A11")&amp;"!"&amp;'Технический лист'!D344&amp;'Технический лист'!G102))+IF(ISBLANK(INDIRECT("A12")), 0, INDIRECT(INDIRECT("A12")&amp;"!"&amp;'Технический лист'!D344&amp;'Технический лист'!G102))</f>
        <v>0</v>
      </c>
      <c r="E111" s="51">
        <f>IF(ISBLANK(INDIRECT("A3")), 0, INDIRECT(INDIRECT("A3")&amp;"!"&amp;'Технический лист'!E344&amp;'Технический лист'!H102))+IF(ISBLANK(INDIRECT("A4")), 0, INDIRECT(INDIRECT("A4")&amp;"!"&amp;'Технический лист'!E344&amp;'Технический лист'!H102))+IF(ISBLANK(INDIRECT("A5")), 0, INDIRECT(INDIRECT("A5")&amp;"!"&amp;'Технический лист'!E344&amp;'Технический лист'!H102))+IF(ISBLANK(INDIRECT("A6")), 0, INDIRECT(INDIRECT("A6")&amp;"!"&amp;'Технический лист'!E344&amp;'Технический лист'!H102))+IF(ISBLANK(INDIRECT("A7")), 0, INDIRECT(INDIRECT("A7")&amp;"!"&amp;'Технический лист'!E344&amp;'Технический лист'!H102))+IF(ISBLANK(INDIRECT("A8")), 0, INDIRECT(INDIRECT("A8")&amp;"!"&amp;'Технический лист'!E344&amp;'Технический лист'!H102))+IF(ISBLANK(INDIRECT("A9")), 0, INDIRECT(INDIRECT("A9")&amp;"!"&amp;'Технический лист'!E344&amp;'Технический лист'!H102))+IF(ISBLANK(INDIRECT("A10")), 0, INDIRECT(INDIRECT("A10")&amp;"!"&amp;'Технический лист'!E344&amp;'Технический лист'!H102))+IF(ISBLANK(INDIRECT("A11")), 0, INDIRECT(INDIRECT("A11")&amp;"!"&amp;'Технический лист'!E344&amp;'Технический лист'!H102))+IF(ISBLANK(INDIRECT("A12")), 0, INDIRECT(INDIRECT("A12")&amp;"!"&amp;'Технический лист'!E344&amp;'Технический лист'!H102))</f>
        <v>0</v>
      </c>
      <c r="F111" s="51">
        <f>IF(ISBLANK(INDIRECT("A3")), 0, INDIRECT(INDIRECT("A3")&amp;"!"&amp;'Технический лист'!F344&amp;'Технический лист'!I102))+IF(ISBLANK(INDIRECT("A4")), 0, INDIRECT(INDIRECT("A4")&amp;"!"&amp;'Технический лист'!F344&amp;'Технический лист'!I102))+IF(ISBLANK(INDIRECT("A5")), 0, INDIRECT(INDIRECT("A5")&amp;"!"&amp;'Технический лист'!F344&amp;'Технический лист'!I102))+IF(ISBLANK(INDIRECT("A6")), 0, INDIRECT(INDIRECT("A6")&amp;"!"&amp;'Технический лист'!F344&amp;'Технический лист'!I102))+IF(ISBLANK(INDIRECT("A7")), 0, INDIRECT(INDIRECT("A7")&amp;"!"&amp;'Технический лист'!F344&amp;'Технический лист'!I102))+IF(ISBLANK(INDIRECT("A8")), 0, INDIRECT(INDIRECT("A8")&amp;"!"&amp;'Технический лист'!F344&amp;'Технический лист'!I102))+IF(ISBLANK(INDIRECT("A9")), 0, INDIRECT(INDIRECT("A9")&amp;"!"&amp;'Технический лист'!F344&amp;'Технический лист'!I102))+IF(ISBLANK(INDIRECT("A10")), 0, INDIRECT(INDIRECT("A10")&amp;"!"&amp;'Технический лист'!F344&amp;'Технический лист'!I102))+IF(ISBLANK(INDIRECT("A11")), 0, INDIRECT(INDIRECT("A11")&amp;"!"&amp;'Технический лист'!F344&amp;'Технический лист'!I102))+IF(ISBLANK(INDIRECT("A12")), 0, INDIRECT(INDIRECT("A12")&amp;"!"&amp;'Технический лист'!F344&amp;'Технический лист'!I102))</f>
        <v>0</v>
      </c>
      <c r="G111" s="51">
        <f>IF(ISBLANK(INDIRECT("A3")), 0, INDIRECT(INDIRECT("A3")&amp;"!"&amp;'Технический лист'!G344&amp;'Технический лист'!J102))+IF(ISBLANK(INDIRECT("A4")), 0, INDIRECT(INDIRECT("A4")&amp;"!"&amp;'Технический лист'!G344&amp;'Технический лист'!J102))+IF(ISBLANK(INDIRECT("A5")), 0, INDIRECT(INDIRECT("A5")&amp;"!"&amp;'Технический лист'!G344&amp;'Технический лист'!J102))+IF(ISBLANK(INDIRECT("A6")), 0, INDIRECT(INDIRECT("A6")&amp;"!"&amp;'Технический лист'!G344&amp;'Технический лист'!J102))+IF(ISBLANK(INDIRECT("A7")), 0, INDIRECT(INDIRECT("A7")&amp;"!"&amp;'Технический лист'!G344&amp;'Технический лист'!J102))+IF(ISBLANK(INDIRECT("A8")), 0, INDIRECT(INDIRECT("A8")&amp;"!"&amp;'Технический лист'!G344&amp;'Технический лист'!J102))+IF(ISBLANK(INDIRECT("A9")), 0, INDIRECT(INDIRECT("A9")&amp;"!"&amp;'Технический лист'!G344&amp;'Технический лист'!J102))+IF(ISBLANK(INDIRECT("A10")), 0, INDIRECT(INDIRECT("A10")&amp;"!"&amp;'Технический лист'!G344&amp;'Технический лист'!J102))+IF(ISBLANK(INDIRECT("A11")), 0, INDIRECT(INDIRECT("A11")&amp;"!"&amp;'Технический лист'!G344&amp;'Технический лист'!J102))+IF(ISBLANK(INDIRECT("A12")), 0, INDIRECT(INDIRECT("A12")&amp;"!"&amp;'Технический лист'!G344&amp;'Технический лист'!J102))</f>
        <v>0</v>
      </c>
      <c r="H111" s="51">
        <f>IF(ISBLANK(INDIRECT("A3")), 0, INDIRECT(INDIRECT("A3")&amp;"!"&amp;'Технический лист'!H344&amp;'Технический лист'!K102))+IF(ISBLANK(INDIRECT("A4")), 0, INDIRECT(INDIRECT("A4")&amp;"!"&amp;'Технический лист'!H344&amp;'Технический лист'!K102))+IF(ISBLANK(INDIRECT("A5")), 0, INDIRECT(INDIRECT("A5")&amp;"!"&amp;'Технический лист'!H344&amp;'Технический лист'!K102))+IF(ISBLANK(INDIRECT("A6")), 0, INDIRECT(INDIRECT("A6")&amp;"!"&amp;'Технический лист'!H344&amp;'Технический лист'!K102))+IF(ISBLANK(INDIRECT("A7")), 0, INDIRECT(INDIRECT("A7")&amp;"!"&amp;'Технический лист'!H344&amp;'Технический лист'!K102))+IF(ISBLANK(INDIRECT("A8")), 0, INDIRECT(INDIRECT("A8")&amp;"!"&amp;'Технический лист'!H344&amp;'Технический лист'!K102))+IF(ISBLANK(INDIRECT("A9")), 0, INDIRECT(INDIRECT("A9")&amp;"!"&amp;'Технический лист'!H344&amp;'Технический лист'!K102))+IF(ISBLANK(INDIRECT("A10")), 0, INDIRECT(INDIRECT("A10")&amp;"!"&amp;'Технический лист'!H344&amp;'Технический лист'!K102))+IF(ISBLANK(INDIRECT("A11")), 0, INDIRECT(INDIRECT("A11")&amp;"!"&amp;'Технический лист'!H344&amp;'Технический лист'!K102))+IF(ISBLANK(INDIRECT("A12")), 0, INDIRECT(INDIRECT("A12")&amp;"!"&amp;'Технический лист'!H344&amp;'Технический лист'!K102))</f>
        <v>0</v>
      </c>
      <c r="I111" s="51">
        <f>IF(ISBLANK(INDIRECT("A3")), 0, INDIRECT(INDIRECT("A3")&amp;"!"&amp;'Технический лист'!I344&amp;'Технический лист'!L102))+IF(ISBLANK(INDIRECT("A4")), 0, INDIRECT(INDIRECT("A4")&amp;"!"&amp;'Технический лист'!I344&amp;'Технический лист'!L102))+IF(ISBLANK(INDIRECT("A5")), 0, INDIRECT(INDIRECT("A5")&amp;"!"&amp;'Технический лист'!I344&amp;'Технический лист'!L102))+IF(ISBLANK(INDIRECT("A6")), 0, INDIRECT(INDIRECT("A6")&amp;"!"&amp;'Технический лист'!I344&amp;'Технический лист'!L102))+IF(ISBLANK(INDIRECT("A7")), 0, INDIRECT(INDIRECT("A7")&amp;"!"&amp;'Технический лист'!I344&amp;'Технический лист'!L102))+IF(ISBLANK(INDIRECT("A8")), 0, INDIRECT(INDIRECT("A8")&amp;"!"&amp;'Технический лист'!I344&amp;'Технический лист'!L102))+IF(ISBLANK(INDIRECT("A9")), 0, INDIRECT(INDIRECT("A9")&amp;"!"&amp;'Технический лист'!I344&amp;'Технический лист'!L102))+IF(ISBLANK(INDIRECT("A10")), 0, INDIRECT(INDIRECT("A10")&amp;"!"&amp;'Технический лист'!I344&amp;'Технический лист'!L102))+IF(ISBLANK(INDIRECT("A11")), 0, INDIRECT(INDIRECT("A11")&amp;"!"&amp;'Технический лист'!I344&amp;'Технический лист'!L102))+IF(ISBLANK(INDIRECT("A12")), 0, INDIRECT(INDIRECT("A12")&amp;"!"&amp;'Технический лист'!I344&amp;'Технический лист'!L102))</f>
        <v>0</v>
      </c>
      <c r="J111" s="51">
        <f>IF(ISBLANK(INDIRECT("A3")), 0, INDIRECT(INDIRECT("A3")&amp;"!"&amp;'Технический лист'!J344&amp;'Технический лист'!M102))+IF(ISBLANK(INDIRECT("A4")), 0, INDIRECT(INDIRECT("A4")&amp;"!"&amp;'Технический лист'!J344&amp;'Технический лист'!M102))+IF(ISBLANK(INDIRECT("A5")), 0, INDIRECT(INDIRECT("A5")&amp;"!"&amp;'Технический лист'!J344&amp;'Технический лист'!M102))+IF(ISBLANK(INDIRECT("A6")), 0, INDIRECT(INDIRECT("A6")&amp;"!"&amp;'Технический лист'!J344&amp;'Технический лист'!M102))+IF(ISBLANK(INDIRECT("A7")), 0, INDIRECT(INDIRECT("A7")&amp;"!"&amp;'Технический лист'!J344&amp;'Технический лист'!M102))+IF(ISBLANK(INDIRECT("A8")), 0, INDIRECT(INDIRECT("A8")&amp;"!"&amp;'Технический лист'!J344&amp;'Технический лист'!M102))+IF(ISBLANK(INDIRECT("A9")), 0, INDIRECT(INDIRECT("A9")&amp;"!"&amp;'Технический лист'!J344&amp;'Технический лист'!M102))+IF(ISBLANK(INDIRECT("A10")), 0, INDIRECT(INDIRECT("A10")&amp;"!"&amp;'Технический лист'!J344&amp;'Технический лист'!M102))+IF(ISBLANK(INDIRECT("A11")), 0, INDIRECT(INDIRECT("A11")&amp;"!"&amp;'Технический лист'!J344&amp;'Технический лист'!M102))+IF(ISBLANK(INDIRECT("A12")), 0, INDIRECT(INDIRECT("A12")&amp;"!"&amp;'Технический лист'!J344&amp;'Технический лист'!M102))</f>
        <v>0</v>
      </c>
      <c r="K111" s="51">
        <f>IF(ISBLANK(INDIRECT("A3")), 0, INDIRECT(INDIRECT("A3")&amp;"!"&amp;'Технический лист'!K344&amp;'Технический лист'!N102))+IF(ISBLANK(INDIRECT("A4")), 0, INDIRECT(INDIRECT("A4")&amp;"!"&amp;'Технический лист'!K344&amp;'Технический лист'!N102))+IF(ISBLANK(INDIRECT("A5")), 0, INDIRECT(INDIRECT("A5")&amp;"!"&amp;'Технический лист'!K344&amp;'Технический лист'!N102))+IF(ISBLANK(INDIRECT("A6")), 0, INDIRECT(INDIRECT("A6")&amp;"!"&amp;'Технический лист'!K344&amp;'Технический лист'!N102))+IF(ISBLANK(INDIRECT("A7")), 0, INDIRECT(INDIRECT("A7")&amp;"!"&amp;'Технический лист'!K344&amp;'Технический лист'!N102))+IF(ISBLANK(INDIRECT("A8")), 0, INDIRECT(INDIRECT("A8")&amp;"!"&amp;'Технический лист'!K344&amp;'Технический лист'!N102))+IF(ISBLANK(INDIRECT("A9")), 0, INDIRECT(INDIRECT("A9")&amp;"!"&amp;'Технический лист'!K344&amp;'Технический лист'!N102))+IF(ISBLANK(INDIRECT("A10")), 0, INDIRECT(INDIRECT("A10")&amp;"!"&amp;'Технический лист'!K344&amp;'Технический лист'!N102))+IF(ISBLANK(INDIRECT("A11")), 0, INDIRECT(INDIRECT("A11")&amp;"!"&amp;'Технический лист'!K344&amp;'Технический лист'!N102))+IF(ISBLANK(INDIRECT("A12")), 0, INDIRECT(INDIRECT("A12")&amp;"!"&amp;'Технический лист'!K344&amp;'Технический лист'!N102))</f>
        <v>0</v>
      </c>
      <c r="L111" s="51">
        <f>IF(ISBLANK(INDIRECT("A3")), 0, INDIRECT(INDIRECT("A3")&amp;"!"&amp;'Технический лист'!L344&amp;'Технический лист'!O102))+IF(ISBLANK(INDIRECT("A4")), 0, INDIRECT(INDIRECT("A4")&amp;"!"&amp;'Технический лист'!L344&amp;'Технический лист'!O102))+IF(ISBLANK(INDIRECT("A5")), 0, INDIRECT(INDIRECT("A5")&amp;"!"&amp;'Технический лист'!L344&amp;'Технический лист'!O102))+IF(ISBLANK(INDIRECT("A6")), 0, INDIRECT(INDIRECT("A6")&amp;"!"&amp;'Технический лист'!L344&amp;'Технический лист'!O102))+IF(ISBLANK(INDIRECT("A7")), 0, INDIRECT(INDIRECT("A7")&amp;"!"&amp;'Технический лист'!L344&amp;'Технический лист'!O102))+IF(ISBLANK(INDIRECT("A8")), 0, INDIRECT(INDIRECT("A8")&amp;"!"&amp;'Технический лист'!L344&amp;'Технический лист'!O102))+IF(ISBLANK(INDIRECT("A9")), 0, INDIRECT(INDIRECT("A9")&amp;"!"&amp;'Технический лист'!L344&amp;'Технический лист'!O102))+IF(ISBLANK(INDIRECT("A10")), 0, INDIRECT(INDIRECT("A10")&amp;"!"&amp;'Технический лист'!L344&amp;'Технический лист'!O102))+IF(ISBLANK(INDIRECT("A11")), 0, INDIRECT(INDIRECT("A11")&amp;"!"&amp;'Технический лист'!L344&amp;'Технический лист'!O102))+IF(ISBLANK(INDIRECT("A12")), 0, INDIRECT(INDIRECT("A12")&amp;"!"&amp;'Технический лист'!L344&amp;'Технический лист'!O102))</f>
        <v>0</v>
      </c>
      <c r="M111" s="53">
        <f>IF(ISBLANK(INDIRECT("A3")), 0, INDIRECT(INDIRECT("A3")&amp;"!"&amp;'Технический лист'!M344&amp;'Технический лист'!P102))+IF(ISBLANK(INDIRECT("A4")), 0, INDIRECT(INDIRECT("A4")&amp;"!"&amp;'Технический лист'!M344&amp;'Технический лист'!P102))+IF(ISBLANK(INDIRECT("A5")), 0, INDIRECT(INDIRECT("A5")&amp;"!"&amp;'Технический лист'!M344&amp;'Технический лист'!P102))+IF(ISBLANK(INDIRECT("A6")), 0, INDIRECT(INDIRECT("A6")&amp;"!"&amp;'Технический лист'!M344&amp;'Технический лист'!P102))+IF(ISBLANK(INDIRECT("A7")), 0, INDIRECT(INDIRECT("A7")&amp;"!"&amp;'Технический лист'!M344&amp;'Технический лист'!P102))+IF(ISBLANK(INDIRECT("A8")), 0, INDIRECT(INDIRECT("A8")&amp;"!"&amp;'Технический лист'!M344&amp;'Технический лист'!P102))+IF(ISBLANK(INDIRECT("A9")), 0, INDIRECT(INDIRECT("A9")&amp;"!"&amp;'Технический лист'!M344&amp;'Технический лист'!P102))+IF(ISBLANK(INDIRECT("A10")), 0, INDIRECT(INDIRECT("A10")&amp;"!"&amp;'Технический лист'!M344&amp;'Технический лист'!P102))+IF(ISBLANK(INDIRECT("A11")), 0, INDIRECT(INDIRECT("A11")&amp;"!"&amp;'Технический лист'!M344&amp;'Технический лист'!P102))+IF(ISBLANK(INDIRECT("A12")), 0, INDIRECT(INDIRECT("A12")&amp;"!"&amp;'Технический лист'!M344&amp;'Технический лист'!P102))</f>
        <v>0</v>
      </c>
    </row>
    <row r="112" hidden="1">
      <c r="A112" s="66"/>
      <c r="B112" s="51">
        <f>IF(ISBLANK(INDIRECT("A3")), 0, INDIRECT(INDIRECT("A3")&amp;"!"&amp;'Технический лист'!B345&amp;'Технический лист'!E103))+IF(ISBLANK(INDIRECT("A4")), 0, INDIRECT(INDIRECT("A4")&amp;"!"&amp;'Технический лист'!B345&amp;'Технический лист'!E103))+IF(ISBLANK(INDIRECT("A5")), 0, INDIRECT(INDIRECT("A5")&amp;"!"&amp;'Технический лист'!B345&amp;'Технический лист'!E103))+IF(ISBLANK(INDIRECT("A6")), 0, INDIRECT(INDIRECT("A6")&amp;"!"&amp;'Технический лист'!B345&amp;'Технический лист'!E103))+IF(ISBLANK(INDIRECT("A7")), 0, INDIRECT(INDIRECT("A7")&amp;"!"&amp;'Технический лист'!B345&amp;'Технический лист'!E103))+IF(ISBLANK(INDIRECT("A8")), 0, INDIRECT(INDIRECT("A8")&amp;"!"&amp;'Технический лист'!B345&amp;'Технический лист'!E103))+IF(ISBLANK(INDIRECT("A9")), 0, INDIRECT(INDIRECT("A9")&amp;"!"&amp;'Технический лист'!B345&amp;'Технический лист'!E103))+IF(ISBLANK(INDIRECT("A10")), 0, INDIRECT(INDIRECT("A10")&amp;"!"&amp;'Технический лист'!B345&amp;'Технический лист'!E103))+IF(ISBLANK(INDIRECT("A11")), 0, INDIRECT(INDIRECT("A11")&amp;"!"&amp;'Технический лист'!B345&amp;'Технический лист'!E103))+IF(ISBLANK(INDIRECT("A12")), 0, INDIRECT(INDIRECT("A12")&amp;"!"&amp;'Технический лист'!B345&amp;'Технический лист'!E103))</f>
        <v>0</v>
      </c>
      <c r="C112" s="51">
        <f>IF(ISBLANK(INDIRECT("A3")), 0, INDIRECT(INDIRECT("A3")&amp;"!"&amp;'Технический лист'!C345&amp;'Технический лист'!F103))+IF(ISBLANK(INDIRECT("A4")), 0, INDIRECT(INDIRECT("A4")&amp;"!"&amp;'Технический лист'!C345&amp;'Технический лист'!F103))+IF(ISBLANK(INDIRECT("A5")), 0, INDIRECT(INDIRECT("A5")&amp;"!"&amp;'Технический лист'!C345&amp;'Технический лист'!F103))+IF(ISBLANK(INDIRECT("A6")), 0, INDIRECT(INDIRECT("A6")&amp;"!"&amp;'Технический лист'!C345&amp;'Технический лист'!F103))+IF(ISBLANK(INDIRECT("A7")), 0, INDIRECT(INDIRECT("A7")&amp;"!"&amp;'Технический лист'!C345&amp;'Технический лист'!F103))+IF(ISBLANK(INDIRECT("A8")), 0, INDIRECT(INDIRECT("A8")&amp;"!"&amp;'Технический лист'!C345&amp;'Технический лист'!F103))+IF(ISBLANK(INDIRECT("A9")), 0, INDIRECT(INDIRECT("A9")&amp;"!"&amp;'Технический лист'!C345&amp;'Технический лист'!F103))+IF(ISBLANK(INDIRECT("A10")), 0, INDIRECT(INDIRECT("A10")&amp;"!"&amp;'Технический лист'!C345&amp;'Технический лист'!F103))+IF(ISBLANK(INDIRECT("A11")), 0, INDIRECT(INDIRECT("A11")&amp;"!"&amp;'Технический лист'!C345&amp;'Технический лист'!F103))+IF(ISBLANK(INDIRECT("A12")), 0, INDIRECT(INDIRECT("A12")&amp;"!"&amp;'Технический лист'!C345&amp;'Технический лист'!F103))</f>
        <v>0</v>
      </c>
      <c r="D112" s="51">
        <f>IF(ISBLANK(INDIRECT("A3")), 0, INDIRECT(INDIRECT("A3")&amp;"!"&amp;'Технический лист'!D345&amp;'Технический лист'!G103))+IF(ISBLANK(INDIRECT("A4")), 0, INDIRECT(INDIRECT("A4")&amp;"!"&amp;'Технический лист'!D345&amp;'Технический лист'!G103))+IF(ISBLANK(INDIRECT("A5")), 0, INDIRECT(INDIRECT("A5")&amp;"!"&amp;'Технический лист'!D345&amp;'Технический лист'!G103))+IF(ISBLANK(INDIRECT("A6")), 0, INDIRECT(INDIRECT("A6")&amp;"!"&amp;'Технический лист'!D345&amp;'Технический лист'!G103))+IF(ISBLANK(INDIRECT("A7")), 0, INDIRECT(INDIRECT("A7")&amp;"!"&amp;'Технический лист'!D345&amp;'Технический лист'!G103))+IF(ISBLANK(INDIRECT("A8")), 0, INDIRECT(INDIRECT("A8")&amp;"!"&amp;'Технический лист'!D345&amp;'Технический лист'!G103))+IF(ISBLANK(INDIRECT("A9")), 0, INDIRECT(INDIRECT("A9")&amp;"!"&amp;'Технический лист'!D345&amp;'Технический лист'!G103))+IF(ISBLANK(INDIRECT("A10")), 0, INDIRECT(INDIRECT("A10")&amp;"!"&amp;'Технический лист'!D345&amp;'Технический лист'!G103))+IF(ISBLANK(INDIRECT("A11")), 0, INDIRECT(INDIRECT("A11")&amp;"!"&amp;'Технический лист'!D345&amp;'Технический лист'!G103))+IF(ISBLANK(INDIRECT("A12")), 0, INDIRECT(INDIRECT("A12")&amp;"!"&amp;'Технический лист'!D345&amp;'Технический лист'!G103))</f>
        <v>0</v>
      </c>
      <c r="E112" s="51">
        <f>IF(ISBLANK(INDIRECT("A3")), 0, INDIRECT(INDIRECT("A3")&amp;"!"&amp;'Технический лист'!E345&amp;'Технический лист'!H103))+IF(ISBLANK(INDIRECT("A4")), 0, INDIRECT(INDIRECT("A4")&amp;"!"&amp;'Технический лист'!E345&amp;'Технический лист'!H103))+IF(ISBLANK(INDIRECT("A5")), 0, INDIRECT(INDIRECT("A5")&amp;"!"&amp;'Технический лист'!E345&amp;'Технический лист'!H103))+IF(ISBLANK(INDIRECT("A6")), 0, INDIRECT(INDIRECT("A6")&amp;"!"&amp;'Технический лист'!E345&amp;'Технический лист'!H103))+IF(ISBLANK(INDIRECT("A7")), 0, INDIRECT(INDIRECT("A7")&amp;"!"&amp;'Технический лист'!E345&amp;'Технический лист'!H103))+IF(ISBLANK(INDIRECT("A8")), 0, INDIRECT(INDIRECT("A8")&amp;"!"&amp;'Технический лист'!E345&amp;'Технический лист'!H103))+IF(ISBLANK(INDIRECT("A9")), 0, INDIRECT(INDIRECT("A9")&amp;"!"&amp;'Технический лист'!E345&amp;'Технический лист'!H103))+IF(ISBLANK(INDIRECT("A10")), 0, INDIRECT(INDIRECT("A10")&amp;"!"&amp;'Технический лист'!E345&amp;'Технический лист'!H103))+IF(ISBLANK(INDIRECT("A11")), 0, INDIRECT(INDIRECT("A11")&amp;"!"&amp;'Технический лист'!E345&amp;'Технический лист'!H103))+IF(ISBLANK(INDIRECT("A12")), 0, INDIRECT(INDIRECT("A12")&amp;"!"&amp;'Технический лист'!E345&amp;'Технический лист'!H103))</f>
        <v>0</v>
      </c>
      <c r="F112" s="51">
        <f>IF(ISBLANK(INDIRECT("A3")), 0, INDIRECT(INDIRECT("A3")&amp;"!"&amp;'Технический лист'!F345&amp;'Технический лист'!I103))+IF(ISBLANK(INDIRECT("A4")), 0, INDIRECT(INDIRECT("A4")&amp;"!"&amp;'Технический лист'!F345&amp;'Технический лист'!I103))+IF(ISBLANK(INDIRECT("A5")), 0, INDIRECT(INDIRECT("A5")&amp;"!"&amp;'Технический лист'!F345&amp;'Технический лист'!I103))+IF(ISBLANK(INDIRECT("A6")), 0, INDIRECT(INDIRECT("A6")&amp;"!"&amp;'Технический лист'!F345&amp;'Технический лист'!I103))+IF(ISBLANK(INDIRECT("A7")), 0, INDIRECT(INDIRECT("A7")&amp;"!"&amp;'Технический лист'!F345&amp;'Технический лист'!I103))+IF(ISBLANK(INDIRECT("A8")), 0, INDIRECT(INDIRECT("A8")&amp;"!"&amp;'Технический лист'!F345&amp;'Технический лист'!I103))+IF(ISBLANK(INDIRECT("A9")), 0, INDIRECT(INDIRECT("A9")&amp;"!"&amp;'Технический лист'!F345&amp;'Технический лист'!I103))+IF(ISBLANK(INDIRECT("A10")), 0, INDIRECT(INDIRECT("A10")&amp;"!"&amp;'Технический лист'!F345&amp;'Технический лист'!I103))+IF(ISBLANK(INDIRECT("A11")), 0, INDIRECT(INDIRECT("A11")&amp;"!"&amp;'Технический лист'!F345&amp;'Технический лист'!I103))+IF(ISBLANK(INDIRECT("A12")), 0, INDIRECT(INDIRECT("A12")&amp;"!"&amp;'Технический лист'!F345&amp;'Технический лист'!I103))</f>
        <v>0</v>
      </c>
      <c r="G112" s="51">
        <f>IF(ISBLANK(INDIRECT("A3")), 0, INDIRECT(INDIRECT("A3")&amp;"!"&amp;'Технический лист'!G345&amp;'Технический лист'!J103))+IF(ISBLANK(INDIRECT("A4")), 0, INDIRECT(INDIRECT("A4")&amp;"!"&amp;'Технический лист'!G345&amp;'Технический лист'!J103))+IF(ISBLANK(INDIRECT("A5")), 0, INDIRECT(INDIRECT("A5")&amp;"!"&amp;'Технический лист'!G345&amp;'Технический лист'!J103))+IF(ISBLANK(INDIRECT("A6")), 0, INDIRECT(INDIRECT("A6")&amp;"!"&amp;'Технический лист'!G345&amp;'Технический лист'!J103))+IF(ISBLANK(INDIRECT("A7")), 0, INDIRECT(INDIRECT("A7")&amp;"!"&amp;'Технический лист'!G345&amp;'Технический лист'!J103))+IF(ISBLANK(INDIRECT("A8")), 0, INDIRECT(INDIRECT("A8")&amp;"!"&amp;'Технический лист'!G345&amp;'Технический лист'!J103))+IF(ISBLANK(INDIRECT("A9")), 0, INDIRECT(INDIRECT("A9")&amp;"!"&amp;'Технический лист'!G345&amp;'Технический лист'!J103))+IF(ISBLANK(INDIRECT("A10")), 0, INDIRECT(INDIRECT("A10")&amp;"!"&amp;'Технический лист'!G345&amp;'Технический лист'!J103))+IF(ISBLANK(INDIRECT("A11")), 0, INDIRECT(INDIRECT("A11")&amp;"!"&amp;'Технический лист'!G345&amp;'Технический лист'!J103))+IF(ISBLANK(INDIRECT("A12")), 0, INDIRECT(INDIRECT("A12")&amp;"!"&amp;'Технический лист'!G345&amp;'Технический лист'!J103))</f>
        <v>0</v>
      </c>
      <c r="H112" s="51">
        <f>IF(ISBLANK(INDIRECT("A3")), 0, INDIRECT(INDIRECT("A3")&amp;"!"&amp;'Технический лист'!H345&amp;'Технический лист'!K103))+IF(ISBLANK(INDIRECT("A4")), 0, INDIRECT(INDIRECT("A4")&amp;"!"&amp;'Технический лист'!H345&amp;'Технический лист'!K103))+IF(ISBLANK(INDIRECT("A5")), 0, INDIRECT(INDIRECT("A5")&amp;"!"&amp;'Технический лист'!H345&amp;'Технический лист'!K103))+IF(ISBLANK(INDIRECT("A6")), 0, INDIRECT(INDIRECT("A6")&amp;"!"&amp;'Технический лист'!H345&amp;'Технический лист'!K103))+IF(ISBLANK(INDIRECT("A7")), 0, INDIRECT(INDIRECT("A7")&amp;"!"&amp;'Технический лист'!H345&amp;'Технический лист'!K103))+IF(ISBLANK(INDIRECT("A8")), 0, INDIRECT(INDIRECT("A8")&amp;"!"&amp;'Технический лист'!H345&amp;'Технический лист'!K103))+IF(ISBLANK(INDIRECT("A9")), 0, INDIRECT(INDIRECT("A9")&amp;"!"&amp;'Технический лист'!H345&amp;'Технический лист'!K103))+IF(ISBLANK(INDIRECT("A10")), 0, INDIRECT(INDIRECT("A10")&amp;"!"&amp;'Технический лист'!H345&amp;'Технический лист'!K103))+IF(ISBLANK(INDIRECT("A11")), 0, INDIRECT(INDIRECT("A11")&amp;"!"&amp;'Технический лист'!H345&amp;'Технический лист'!K103))+IF(ISBLANK(INDIRECT("A12")), 0, INDIRECT(INDIRECT("A12")&amp;"!"&amp;'Технический лист'!H345&amp;'Технический лист'!K103))</f>
        <v>0</v>
      </c>
      <c r="I112" s="51">
        <f>IF(ISBLANK(INDIRECT("A3")), 0, INDIRECT(INDIRECT("A3")&amp;"!"&amp;'Технический лист'!I345&amp;'Технический лист'!L103))+IF(ISBLANK(INDIRECT("A4")), 0, INDIRECT(INDIRECT("A4")&amp;"!"&amp;'Технический лист'!I345&amp;'Технический лист'!L103))+IF(ISBLANK(INDIRECT("A5")), 0, INDIRECT(INDIRECT("A5")&amp;"!"&amp;'Технический лист'!I345&amp;'Технический лист'!L103))+IF(ISBLANK(INDIRECT("A6")), 0, INDIRECT(INDIRECT("A6")&amp;"!"&amp;'Технический лист'!I345&amp;'Технический лист'!L103))+IF(ISBLANK(INDIRECT("A7")), 0, INDIRECT(INDIRECT("A7")&amp;"!"&amp;'Технический лист'!I345&amp;'Технический лист'!L103))+IF(ISBLANK(INDIRECT("A8")), 0, INDIRECT(INDIRECT("A8")&amp;"!"&amp;'Технический лист'!I345&amp;'Технический лист'!L103))+IF(ISBLANK(INDIRECT("A9")), 0, INDIRECT(INDIRECT("A9")&amp;"!"&amp;'Технический лист'!I345&amp;'Технический лист'!L103))+IF(ISBLANK(INDIRECT("A10")), 0, INDIRECT(INDIRECT("A10")&amp;"!"&amp;'Технический лист'!I345&amp;'Технический лист'!L103))+IF(ISBLANK(INDIRECT("A11")), 0, INDIRECT(INDIRECT("A11")&amp;"!"&amp;'Технический лист'!I345&amp;'Технический лист'!L103))+IF(ISBLANK(INDIRECT("A12")), 0, INDIRECT(INDIRECT("A12")&amp;"!"&amp;'Технический лист'!I345&amp;'Технический лист'!L103))</f>
        <v>0</v>
      </c>
      <c r="J112" s="51">
        <f>IF(ISBLANK(INDIRECT("A3")), 0, INDIRECT(INDIRECT("A3")&amp;"!"&amp;'Технический лист'!J345&amp;'Технический лист'!M103))+IF(ISBLANK(INDIRECT("A4")), 0, INDIRECT(INDIRECT("A4")&amp;"!"&amp;'Технический лист'!J345&amp;'Технический лист'!M103))+IF(ISBLANK(INDIRECT("A5")), 0, INDIRECT(INDIRECT("A5")&amp;"!"&amp;'Технический лист'!J345&amp;'Технический лист'!M103))+IF(ISBLANK(INDIRECT("A6")), 0, INDIRECT(INDIRECT("A6")&amp;"!"&amp;'Технический лист'!J345&amp;'Технический лист'!M103))+IF(ISBLANK(INDIRECT("A7")), 0, INDIRECT(INDIRECT("A7")&amp;"!"&amp;'Технический лист'!J345&amp;'Технический лист'!M103))+IF(ISBLANK(INDIRECT("A8")), 0, INDIRECT(INDIRECT("A8")&amp;"!"&amp;'Технический лист'!J345&amp;'Технический лист'!M103))+IF(ISBLANK(INDIRECT("A9")), 0, INDIRECT(INDIRECT("A9")&amp;"!"&amp;'Технический лист'!J345&amp;'Технический лист'!M103))+IF(ISBLANK(INDIRECT("A10")), 0, INDIRECT(INDIRECT("A10")&amp;"!"&amp;'Технический лист'!J345&amp;'Технический лист'!M103))+IF(ISBLANK(INDIRECT("A11")), 0, INDIRECT(INDIRECT("A11")&amp;"!"&amp;'Технический лист'!J345&amp;'Технический лист'!M103))+IF(ISBLANK(INDIRECT("A12")), 0, INDIRECT(INDIRECT("A12")&amp;"!"&amp;'Технический лист'!J345&amp;'Технический лист'!M103))</f>
        <v>0</v>
      </c>
      <c r="K112" s="51">
        <f>IF(ISBLANK(INDIRECT("A3")), 0, INDIRECT(INDIRECT("A3")&amp;"!"&amp;'Технический лист'!K345&amp;'Технический лист'!N103))+IF(ISBLANK(INDIRECT("A4")), 0, INDIRECT(INDIRECT("A4")&amp;"!"&amp;'Технический лист'!K345&amp;'Технический лист'!N103))+IF(ISBLANK(INDIRECT("A5")), 0, INDIRECT(INDIRECT("A5")&amp;"!"&amp;'Технический лист'!K345&amp;'Технический лист'!N103))+IF(ISBLANK(INDIRECT("A6")), 0, INDIRECT(INDIRECT("A6")&amp;"!"&amp;'Технический лист'!K345&amp;'Технический лист'!N103))+IF(ISBLANK(INDIRECT("A7")), 0, INDIRECT(INDIRECT("A7")&amp;"!"&amp;'Технический лист'!K345&amp;'Технический лист'!N103))+IF(ISBLANK(INDIRECT("A8")), 0, INDIRECT(INDIRECT("A8")&amp;"!"&amp;'Технический лист'!K345&amp;'Технический лист'!N103))+IF(ISBLANK(INDIRECT("A9")), 0, INDIRECT(INDIRECT("A9")&amp;"!"&amp;'Технический лист'!K345&amp;'Технический лист'!N103))+IF(ISBLANK(INDIRECT("A10")), 0, INDIRECT(INDIRECT("A10")&amp;"!"&amp;'Технический лист'!K345&amp;'Технический лист'!N103))+IF(ISBLANK(INDIRECT("A11")), 0, INDIRECT(INDIRECT("A11")&amp;"!"&amp;'Технический лист'!K345&amp;'Технический лист'!N103))+IF(ISBLANK(INDIRECT("A12")), 0, INDIRECT(INDIRECT("A12")&amp;"!"&amp;'Технический лист'!K345&amp;'Технический лист'!N103))</f>
        <v>0</v>
      </c>
      <c r="L112" s="51">
        <f>IF(ISBLANK(INDIRECT("A3")), 0, INDIRECT(INDIRECT("A3")&amp;"!"&amp;'Технический лист'!L345&amp;'Технический лист'!O103))+IF(ISBLANK(INDIRECT("A4")), 0, INDIRECT(INDIRECT("A4")&amp;"!"&amp;'Технический лист'!L345&amp;'Технический лист'!O103))+IF(ISBLANK(INDIRECT("A5")), 0, INDIRECT(INDIRECT("A5")&amp;"!"&amp;'Технический лист'!L345&amp;'Технический лист'!O103))+IF(ISBLANK(INDIRECT("A6")), 0, INDIRECT(INDIRECT("A6")&amp;"!"&amp;'Технический лист'!L345&amp;'Технический лист'!O103))+IF(ISBLANK(INDIRECT("A7")), 0, INDIRECT(INDIRECT("A7")&amp;"!"&amp;'Технический лист'!L345&amp;'Технический лист'!O103))+IF(ISBLANK(INDIRECT("A8")), 0, INDIRECT(INDIRECT("A8")&amp;"!"&amp;'Технический лист'!L345&amp;'Технический лист'!O103))+IF(ISBLANK(INDIRECT("A9")), 0, INDIRECT(INDIRECT("A9")&amp;"!"&amp;'Технический лист'!L345&amp;'Технический лист'!O103))+IF(ISBLANK(INDIRECT("A10")), 0, INDIRECT(INDIRECT("A10")&amp;"!"&amp;'Технический лист'!L345&amp;'Технический лист'!O103))+IF(ISBLANK(INDIRECT("A11")), 0, INDIRECT(INDIRECT("A11")&amp;"!"&amp;'Технический лист'!L345&amp;'Технический лист'!O103))+IF(ISBLANK(INDIRECT("A12")), 0, INDIRECT(INDIRECT("A12")&amp;"!"&amp;'Технический лист'!L345&amp;'Технический лист'!O103))</f>
        <v>0</v>
      </c>
      <c r="M112" s="53">
        <f>IF(ISBLANK(INDIRECT("A3")), 0, INDIRECT(INDIRECT("A3")&amp;"!"&amp;'Технический лист'!M345&amp;'Технический лист'!P103))+IF(ISBLANK(INDIRECT("A4")), 0, INDIRECT(INDIRECT("A4")&amp;"!"&amp;'Технический лист'!M345&amp;'Технический лист'!P103))+IF(ISBLANK(INDIRECT("A5")), 0, INDIRECT(INDIRECT("A5")&amp;"!"&amp;'Технический лист'!M345&amp;'Технический лист'!P103))+IF(ISBLANK(INDIRECT("A6")), 0, INDIRECT(INDIRECT("A6")&amp;"!"&amp;'Технический лист'!M345&amp;'Технический лист'!P103))+IF(ISBLANK(INDIRECT("A7")), 0, INDIRECT(INDIRECT("A7")&amp;"!"&amp;'Технический лист'!M345&amp;'Технический лист'!P103))+IF(ISBLANK(INDIRECT("A8")), 0, INDIRECT(INDIRECT("A8")&amp;"!"&amp;'Технический лист'!M345&amp;'Технический лист'!P103))+IF(ISBLANK(INDIRECT("A9")), 0, INDIRECT(INDIRECT("A9")&amp;"!"&amp;'Технический лист'!M345&amp;'Технический лист'!P103))+IF(ISBLANK(INDIRECT("A10")), 0, INDIRECT(INDIRECT("A10")&amp;"!"&amp;'Технический лист'!M345&amp;'Технический лист'!P103))+IF(ISBLANK(INDIRECT("A11")), 0, INDIRECT(INDIRECT("A11")&amp;"!"&amp;'Технический лист'!M345&amp;'Технический лист'!P103))+IF(ISBLANK(INDIRECT("A12")), 0, INDIRECT(INDIRECT("A12")&amp;"!"&amp;'Технический лист'!M345&amp;'Технический лист'!P103))</f>
        <v>0</v>
      </c>
    </row>
    <row r="113" hidden="1">
      <c r="A113" s="66"/>
      <c r="B113" s="51">
        <f>IF(ISBLANK(INDIRECT("A3")), 0, INDIRECT(INDIRECT("A3")&amp;"!"&amp;'Технический лист'!B346&amp;'Технический лист'!E104))+IF(ISBLANK(INDIRECT("A4")), 0, INDIRECT(INDIRECT("A4")&amp;"!"&amp;'Технический лист'!B346&amp;'Технический лист'!E104))+IF(ISBLANK(INDIRECT("A5")), 0, INDIRECT(INDIRECT("A5")&amp;"!"&amp;'Технический лист'!B346&amp;'Технический лист'!E104))+IF(ISBLANK(INDIRECT("A6")), 0, INDIRECT(INDIRECT("A6")&amp;"!"&amp;'Технический лист'!B346&amp;'Технический лист'!E104))+IF(ISBLANK(INDIRECT("A7")), 0, INDIRECT(INDIRECT("A7")&amp;"!"&amp;'Технический лист'!B346&amp;'Технический лист'!E104))+IF(ISBLANK(INDIRECT("A8")), 0, INDIRECT(INDIRECT("A8")&amp;"!"&amp;'Технический лист'!B346&amp;'Технический лист'!E104))+IF(ISBLANK(INDIRECT("A9")), 0, INDIRECT(INDIRECT("A9")&amp;"!"&amp;'Технический лист'!B346&amp;'Технический лист'!E104))+IF(ISBLANK(INDIRECT("A10")), 0, INDIRECT(INDIRECT("A10")&amp;"!"&amp;'Технический лист'!B346&amp;'Технический лист'!E104))+IF(ISBLANK(INDIRECT("A11")), 0, INDIRECT(INDIRECT("A11")&amp;"!"&amp;'Технический лист'!B346&amp;'Технический лист'!E104))+IF(ISBLANK(INDIRECT("A12")), 0, INDIRECT(INDIRECT("A12")&amp;"!"&amp;'Технический лист'!B346&amp;'Технический лист'!E104))</f>
        <v>0</v>
      </c>
      <c r="C113" s="51">
        <f>IF(ISBLANK(INDIRECT("A3")), 0, INDIRECT(INDIRECT("A3")&amp;"!"&amp;'Технический лист'!C346&amp;'Технический лист'!F104))+IF(ISBLANK(INDIRECT("A4")), 0, INDIRECT(INDIRECT("A4")&amp;"!"&amp;'Технический лист'!C346&amp;'Технический лист'!F104))+IF(ISBLANK(INDIRECT("A5")), 0, INDIRECT(INDIRECT("A5")&amp;"!"&amp;'Технический лист'!C346&amp;'Технический лист'!F104))+IF(ISBLANK(INDIRECT("A6")), 0, INDIRECT(INDIRECT("A6")&amp;"!"&amp;'Технический лист'!C346&amp;'Технический лист'!F104))+IF(ISBLANK(INDIRECT("A7")), 0, INDIRECT(INDIRECT("A7")&amp;"!"&amp;'Технический лист'!C346&amp;'Технический лист'!F104))+IF(ISBLANK(INDIRECT("A8")), 0, INDIRECT(INDIRECT("A8")&amp;"!"&amp;'Технический лист'!C346&amp;'Технический лист'!F104))+IF(ISBLANK(INDIRECT("A9")), 0, INDIRECT(INDIRECT("A9")&amp;"!"&amp;'Технический лист'!C346&amp;'Технический лист'!F104))+IF(ISBLANK(INDIRECT("A10")), 0, INDIRECT(INDIRECT("A10")&amp;"!"&amp;'Технический лист'!C346&amp;'Технический лист'!F104))+IF(ISBLANK(INDIRECT("A11")), 0, INDIRECT(INDIRECT("A11")&amp;"!"&amp;'Технический лист'!C346&amp;'Технический лист'!F104))+IF(ISBLANK(INDIRECT("A12")), 0, INDIRECT(INDIRECT("A12")&amp;"!"&amp;'Технический лист'!C346&amp;'Технический лист'!F104))</f>
        <v>0</v>
      </c>
      <c r="D113" s="51">
        <f>IF(ISBLANK(INDIRECT("A3")), 0, INDIRECT(INDIRECT("A3")&amp;"!"&amp;'Технический лист'!D346&amp;'Технический лист'!G104))+IF(ISBLANK(INDIRECT("A4")), 0, INDIRECT(INDIRECT("A4")&amp;"!"&amp;'Технический лист'!D346&amp;'Технический лист'!G104))+IF(ISBLANK(INDIRECT("A5")), 0, INDIRECT(INDIRECT("A5")&amp;"!"&amp;'Технический лист'!D346&amp;'Технический лист'!G104))+IF(ISBLANK(INDIRECT("A6")), 0, INDIRECT(INDIRECT("A6")&amp;"!"&amp;'Технический лист'!D346&amp;'Технический лист'!G104))+IF(ISBLANK(INDIRECT("A7")), 0, INDIRECT(INDIRECT("A7")&amp;"!"&amp;'Технический лист'!D346&amp;'Технический лист'!G104))+IF(ISBLANK(INDIRECT("A8")), 0, INDIRECT(INDIRECT("A8")&amp;"!"&amp;'Технический лист'!D346&amp;'Технический лист'!G104))+IF(ISBLANK(INDIRECT("A9")), 0, INDIRECT(INDIRECT("A9")&amp;"!"&amp;'Технический лист'!D346&amp;'Технический лист'!G104))+IF(ISBLANK(INDIRECT("A10")), 0, INDIRECT(INDIRECT("A10")&amp;"!"&amp;'Технический лист'!D346&amp;'Технический лист'!G104))+IF(ISBLANK(INDIRECT("A11")), 0, INDIRECT(INDIRECT("A11")&amp;"!"&amp;'Технический лист'!D346&amp;'Технический лист'!G104))+IF(ISBLANK(INDIRECT("A12")), 0, INDIRECT(INDIRECT("A12")&amp;"!"&amp;'Технический лист'!D346&amp;'Технический лист'!G104))</f>
        <v>0</v>
      </c>
      <c r="E113" s="51">
        <f>IF(ISBLANK(INDIRECT("A3")), 0, INDIRECT(INDIRECT("A3")&amp;"!"&amp;'Технический лист'!E346&amp;'Технический лист'!H104))+IF(ISBLANK(INDIRECT("A4")), 0, INDIRECT(INDIRECT("A4")&amp;"!"&amp;'Технический лист'!E346&amp;'Технический лист'!H104))+IF(ISBLANK(INDIRECT("A5")), 0, INDIRECT(INDIRECT("A5")&amp;"!"&amp;'Технический лист'!E346&amp;'Технический лист'!H104))+IF(ISBLANK(INDIRECT("A6")), 0, INDIRECT(INDIRECT("A6")&amp;"!"&amp;'Технический лист'!E346&amp;'Технический лист'!H104))+IF(ISBLANK(INDIRECT("A7")), 0, INDIRECT(INDIRECT("A7")&amp;"!"&amp;'Технический лист'!E346&amp;'Технический лист'!H104))+IF(ISBLANK(INDIRECT("A8")), 0, INDIRECT(INDIRECT("A8")&amp;"!"&amp;'Технический лист'!E346&amp;'Технический лист'!H104))+IF(ISBLANK(INDIRECT("A9")), 0, INDIRECT(INDIRECT("A9")&amp;"!"&amp;'Технический лист'!E346&amp;'Технический лист'!H104))+IF(ISBLANK(INDIRECT("A10")), 0, INDIRECT(INDIRECT("A10")&amp;"!"&amp;'Технический лист'!E346&amp;'Технический лист'!H104))+IF(ISBLANK(INDIRECT("A11")), 0, INDIRECT(INDIRECT("A11")&amp;"!"&amp;'Технический лист'!E346&amp;'Технический лист'!H104))+IF(ISBLANK(INDIRECT("A12")), 0, INDIRECT(INDIRECT("A12")&amp;"!"&amp;'Технический лист'!E346&amp;'Технический лист'!H104))</f>
        <v>0</v>
      </c>
      <c r="F113" s="51">
        <f>IF(ISBLANK(INDIRECT("A3")), 0, INDIRECT(INDIRECT("A3")&amp;"!"&amp;'Технический лист'!F346&amp;'Технический лист'!I104))+IF(ISBLANK(INDIRECT("A4")), 0, INDIRECT(INDIRECT("A4")&amp;"!"&amp;'Технический лист'!F346&amp;'Технический лист'!I104))+IF(ISBLANK(INDIRECT("A5")), 0, INDIRECT(INDIRECT("A5")&amp;"!"&amp;'Технический лист'!F346&amp;'Технический лист'!I104))+IF(ISBLANK(INDIRECT("A6")), 0, INDIRECT(INDIRECT("A6")&amp;"!"&amp;'Технический лист'!F346&amp;'Технический лист'!I104))+IF(ISBLANK(INDIRECT("A7")), 0, INDIRECT(INDIRECT("A7")&amp;"!"&amp;'Технический лист'!F346&amp;'Технический лист'!I104))+IF(ISBLANK(INDIRECT("A8")), 0, INDIRECT(INDIRECT("A8")&amp;"!"&amp;'Технический лист'!F346&amp;'Технический лист'!I104))+IF(ISBLANK(INDIRECT("A9")), 0, INDIRECT(INDIRECT("A9")&amp;"!"&amp;'Технический лист'!F346&amp;'Технический лист'!I104))+IF(ISBLANK(INDIRECT("A10")), 0, INDIRECT(INDIRECT("A10")&amp;"!"&amp;'Технический лист'!F346&amp;'Технический лист'!I104))+IF(ISBLANK(INDIRECT("A11")), 0, INDIRECT(INDIRECT("A11")&amp;"!"&amp;'Технический лист'!F346&amp;'Технический лист'!I104))+IF(ISBLANK(INDIRECT("A12")), 0, INDIRECT(INDIRECT("A12")&amp;"!"&amp;'Технический лист'!F346&amp;'Технический лист'!I104))</f>
        <v>0</v>
      </c>
      <c r="G113" s="51">
        <f>IF(ISBLANK(INDIRECT("A3")), 0, INDIRECT(INDIRECT("A3")&amp;"!"&amp;'Технический лист'!G346&amp;'Технический лист'!J104))+IF(ISBLANK(INDIRECT("A4")), 0, INDIRECT(INDIRECT("A4")&amp;"!"&amp;'Технический лист'!G346&amp;'Технический лист'!J104))+IF(ISBLANK(INDIRECT("A5")), 0, INDIRECT(INDIRECT("A5")&amp;"!"&amp;'Технический лист'!G346&amp;'Технический лист'!J104))+IF(ISBLANK(INDIRECT("A6")), 0, INDIRECT(INDIRECT("A6")&amp;"!"&amp;'Технический лист'!G346&amp;'Технический лист'!J104))+IF(ISBLANK(INDIRECT("A7")), 0, INDIRECT(INDIRECT("A7")&amp;"!"&amp;'Технический лист'!G346&amp;'Технический лист'!J104))+IF(ISBLANK(INDIRECT("A8")), 0, INDIRECT(INDIRECT("A8")&amp;"!"&amp;'Технический лист'!G346&amp;'Технический лист'!J104))+IF(ISBLANK(INDIRECT("A9")), 0, INDIRECT(INDIRECT("A9")&amp;"!"&amp;'Технический лист'!G346&amp;'Технический лист'!J104))+IF(ISBLANK(INDIRECT("A10")), 0, INDIRECT(INDIRECT("A10")&amp;"!"&amp;'Технический лист'!G346&amp;'Технический лист'!J104))+IF(ISBLANK(INDIRECT("A11")), 0, INDIRECT(INDIRECT("A11")&amp;"!"&amp;'Технический лист'!G346&amp;'Технический лист'!J104))+IF(ISBLANK(INDIRECT("A12")), 0, INDIRECT(INDIRECT("A12")&amp;"!"&amp;'Технический лист'!G346&amp;'Технический лист'!J104))</f>
        <v>0</v>
      </c>
      <c r="H113" s="51">
        <f>IF(ISBLANK(INDIRECT("A3")), 0, INDIRECT(INDIRECT("A3")&amp;"!"&amp;'Технический лист'!H346&amp;'Технический лист'!K104))+IF(ISBLANK(INDIRECT("A4")), 0, INDIRECT(INDIRECT("A4")&amp;"!"&amp;'Технический лист'!H346&amp;'Технический лист'!K104))+IF(ISBLANK(INDIRECT("A5")), 0, INDIRECT(INDIRECT("A5")&amp;"!"&amp;'Технический лист'!H346&amp;'Технический лист'!K104))+IF(ISBLANK(INDIRECT("A6")), 0, INDIRECT(INDIRECT("A6")&amp;"!"&amp;'Технический лист'!H346&amp;'Технический лист'!K104))+IF(ISBLANK(INDIRECT("A7")), 0, INDIRECT(INDIRECT("A7")&amp;"!"&amp;'Технический лист'!H346&amp;'Технический лист'!K104))+IF(ISBLANK(INDIRECT("A8")), 0, INDIRECT(INDIRECT("A8")&amp;"!"&amp;'Технический лист'!H346&amp;'Технический лист'!K104))+IF(ISBLANK(INDIRECT("A9")), 0, INDIRECT(INDIRECT("A9")&amp;"!"&amp;'Технический лист'!H346&amp;'Технический лист'!K104))+IF(ISBLANK(INDIRECT("A10")), 0, INDIRECT(INDIRECT("A10")&amp;"!"&amp;'Технический лист'!H346&amp;'Технический лист'!K104))+IF(ISBLANK(INDIRECT("A11")), 0, INDIRECT(INDIRECT("A11")&amp;"!"&amp;'Технический лист'!H346&amp;'Технический лист'!K104))+IF(ISBLANK(INDIRECT("A12")), 0, INDIRECT(INDIRECT("A12")&amp;"!"&amp;'Технический лист'!H346&amp;'Технический лист'!K104))</f>
        <v>0</v>
      </c>
      <c r="I113" s="51">
        <f>IF(ISBLANK(INDIRECT("A3")), 0, INDIRECT(INDIRECT("A3")&amp;"!"&amp;'Технический лист'!I346&amp;'Технический лист'!L104))+IF(ISBLANK(INDIRECT("A4")), 0, INDIRECT(INDIRECT("A4")&amp;"!"&amp;'Технический лист'!I346&amp;'Технический лист'!L104))+IF(ISBLANK(INDIRECT("A5")), 0, INDIRECT(INDIRECT("A5")&amp;"!"&amp;'Технический лист'!I346&amp;'Технический лист'!L104))+IF(ISBLANK(INDIRECT("A6")), 0, INDIRECT(INDIRECT("A6")&amp;"!"&amp;'Технический лист'!I346&amp;'Технический лист'!L104))+IF(ISBLANK(INDIRECT("A7")), 0, INDIRECT(INDIRECT("A7")&amp;"!"&amp;'Технический лист'!I346&amp;'Технический лист'!L104))+IF(ISBLANK(INDIRECT("A8")), 0, INDIRECT(INDIRECT("A8")&amp;"!"&amp;'Технический лист'!I346&amp;'Технический лист'!L104))+IF(ISBLANK(INDIRECT("A9")), 0, INDIRECT(INDIRECT("A9")&amp;"!"&amp;'Технический лист'!I346&amp;'Технический лист'!L104))+IF(ISBLANK(INDIRECT("A10")), 0, INDIRECT(INDIRECT("A10")&amp;"!"&amp;'Технический лист'!I346&amp;'Технический лист'!L104))+IF(ISBLANK(INDIRECT("A11")), 0, INDIRECT(INDIRECT("A11")&amp;"!"&amp;'Технический лист'!I346&amp;'Технический лист'!L104))+IF(ISBLANK(INDIRECT("A12")), 0, INDIRECT(INDIRECT("A12")&amp;"!"&amp;'Технический лист'!I346&amp;'Технический лист'!L104))</f>
        <v>0</v>
      </c>
      <c r="J113" s="51">
        <f>IF(ISBLANK(INDIRECT("A3")), 0, INDIRECT(INDIRECT("A3")&amp;"!"&amp;'Технический лист'!J346&amp;'Технический лист'!M104))+IF(ISBLANK(INDIRECT("A4")), 0, INDIRECT(INDIRECT("A4")&amp;"!"&amp;'Технический лист'!J346&amp;'Технический лист'!M104))+IF(ISBLANK(INDIRECT("A5")), 0, INDIRECT(INDIRECT("A5")&amp;"!"&amp;'Технический лист'!J346&amp;'Технический лист'!M104))+IF(ISBLANK(INDIRECT("A6")), 0, INDIRECT(INDIRECT("A6")&amp;"!"&amp;'Технический лист'!J346&amp;'Технический лист'!M104))+IF(ISBLANK(INDIRECT("A7")), 0, INDIRECT(INDIRECT("A7")&amp;"!"&amp;'Технический лист'!J346&amp;'Технический лист'!M104))+IF(ISBLANK(INDIRECT("A8")), 0, INDIRECT(INDIRECT("A8")&amp;"!"&amp;'Технический лист'!J346&amp;'Технический лист'!M104))+IF(ISBLANK(INDIRECT("A9")), 0, INDIRECT(INDIRECT("A9")&amp;"!"&amp;'Технический лист'!J346&amp;'Технический лист'!M104))+IF(ISBLANK(INDIRECT("A10")), 0, INDIRECT(INDIRECT("A10")&amp;"!"&amp;'Технический лист'!J346&amp;'Технический лист'!M104))+IF(ISBLANK(INDIRECT("A11")), 0, INDIRECT(INDIRECT("A11")&amp;"!"&amp;'Технический лист'!J346&amp;'Технический лист'!M104))+IF(ISBLANK(INDIRECT("A12")), 0, INDIRECT(INDIRECT("A12")&amp;"!"&amp;'Технический лист'!J346&amp;'Технический лист'!M104))</f>
        <v>0</v>
      </c>
      <c r="K113" s="51">
        <f>IF(ISBLANK(INDIRECT("A3")), 0, INDIRECT(INDIRECT("A3")&amp;"!"&amp;'Технический лист'!K346&amp;'Технический лист'!N104))+IF(ISBLANK(INDIRECT("A4")), 0, INDIRECT(INDIRECT("A4")&amp;"!"&amp;'Технический лист'!K346&amp;'Технический лист'!N104))+IF(ISBLANK(INDIRECT("A5")), 0, INDIRECT(INDIRECT("A5")&amp;"!"&amp;'Технический лист'!K346&amp;'Технический лист'!N104))+IF(ISBLANK(INDIRECT("A6")), 0, INDIRECT(INDIRECT("A6")&amp;"!"&amp;'Технический лист'!K346&amp;'Технический лист'!N104))+IF(ISBLANK(INDIRECT("A7")), 0, INDIRECT(INDIRECT("A7")&amp;"!"&amp;'Технический лист'!K346&amp;'Технический лист'!N104))+IF(ISBLANK(INDIRECT("A8")), 0, INDIRECT(INDIRECT("A8")&amp;"!"&amp;'Технический лист'!K346&amp;'Технический лист'!N104))+IF(ISBLANK(INDIRECT("A9")), 0, INDIRECT(INDIRECT("A9")&amp;"!"&amp;'Технический лист'!K346&amp;'Технический лист'!N104))+IF(ISBLANK(INDIRECT("A10")), 0, INDIRECT(INDIRECT("A10")&amp;"!"&amp;'Технический лист'!K346&amp;'Технический лист'!N104))+IF(ISBLANK(INDIRECT("A11")), 0, INDIRECT(INDIRECT("A11")&amp;"!"&amp;'Технический лист'!K346&amp;'Технический лист'!N104))+IF(ISBLANK(INDIRECT("A12")), 0, INDIRECT(INDIRECT("A12")&amp;"!"&amp;'Технический лист'!K346&amp;'Технический лист'!N104))</f>
        <v>0</v>
      </c>
      <c r="L113" s="51">
        <f>IF(ISBLANK(INDIRECT("A3")), 0, INDIRECT(INDIRECT("A3")&amp;"!"&amp;'Технический лист'!L346&amp;'Технический лист'!O104))+IF(ISBLANK(INDIRECT("A4")), 0, INDIRECT(INDIRECT("A4")&amp;"!"&amp;'Технический лист'!L346&amp;'Технический лист'!O104))+IF(ISBLANK(INDIRECT("A5")), 0, INDIRECT(INDIRECT("A5")&amp;"!"&amp;'Технический лист'!L346&amp;'Технический лист'!O104))+IF(ISBLANK(INDIRECT("A6")), 0, INDIRECT(INDIRECT("A6")&amp;"!"&amp;'Технический лист'!L346&amp;'Технический лист'!O104))+IF(ISBLANK(INDIRECT("A7")), 0, INDIRECT(INDIRECT("A7")&amp;"!"&amp;'Технический лист'!L346&amp;'Технический лист'!O104))+IF(ISBLANK(INDIRECT("A8")), 0, INDIRECT(INDIRECT("A8")&amp;"!"&amp;'Технический лист'!L346&amp;'Технический лист'!O104))+IF(ISBLANK(INDIRECT("A9")), 0, INDIRECT(INDIRECT("A9")&amp;"!"&amp;'Технический лист'!L346&amp;'Технический лист'!O104))+IF(ISBLANK(INDIRECT("A10")), 0, INDIRECT(INDIRECT("A10")&amp;"!"&amp;'Технический лист'!L346&amp;'Технический лист'!O104))+IF(ISBLANK(INDIRECT("A11")), 0, INDIRECT(INDIRECT("A11")&amp;"!"&amp;'Технический лист'!L346&amp;'Технический лист'!O104))+IF(ISBLANK(INDIRECT("A12")), 0, INDIRECT(INDIRECT("A12")&amp;"!"&amp;'Технический лист'!L346&amp;'Технический лист'!O104))</f>
        <v>0</v>
      </c>
      <c r="M113" s="53">
        <f>IF(ISBLANK(INDIRECT("A3")), 0, INDIRECT(INDIRECT("A3")&amp;"!"&amp;'Технический лист'!M346&amp;'Технический лист'!P104))+IF(ISBLANK(INDIRECT("A4")), 0, INDIRECT(INDIRECT("A4")&amp;"!"&amp;'Технический лист'!M346&amp;'Технический лист'!P104))+IF(ISBLANK(INDIRECT("A5")), 0, INDIRECT(INDIRECT("A5")&amp;"!"&amp;'Технический лист'!M346&amp;'Технический лист'!P104))+IF(ISBLANK(INDIRECT("A6")), 0, INDIRECT(INDIRECT("A6")&amp;"!"&amp;'Технический лист'!M346&amp;'Технический лист'!P104))+IF(ISBLANK(INDIRECT("A7")), 0, INDIRECT(INDIRECT("A7")&amp;"!"&amp;'Технический лист'!M346&amp;'Технический лист'!P104))+IF(ISBLANK(INDIRECT("A8")), 0, INDIRECT(INDIRECT("A8")&amp;"!"&amp;'Технический лист'!M346&amp;'Технический лист'!P104))+IF(ISBLANK(INDIRECT("A9")), 0, INDIRECT(INDIRECT("A9")&amp;"!"&amp;'Технический лист'!M346&amp;'Технический лист'!P104))+IF(ISBLANK(INDIRECT("A10")), 0, INDIRECT(INDIRECT("A10")&amp;"!"&amp;'Технический лист'!M346&amp;'Технический лист'!P104))+IF(ISBLANK(INDIRECT("A11")), 0, INDIRECT(INDIRECT("A11")&amp;"!"&amp;'Технический лист'!M346&amp;'Технический лист'!P104))+IF(ISBLANK(INDIRECT("A12")), 0, INDIRECT(INDIRECT("A12")&amp;"!"&amp;'Технический лист'!M346&amp;'Технический лист'!P104))</f>
        <v>0</v>
      </c>
    </row>
    <row r="114">
      <c r="A114" s="63" t="s">
        <v>49</v>
      </c>
      <c r="B114" s="64">
        <f t="shared" ref="B114:M114" si="3">SUM(B115:B124)</f>
        <v>0</v>
      </c>
      <c r="C114" s="64">
        <f t="shared" si="3"/>
        <v>0</v>
      </c>
      <c r="D114" s="64">
        <f t="shared" si="3"/>
        <v>0</v>
      </c>
      <c r="E114" s="64">
        <f t="shared" si="3"/>
        <v>0</v>
      </c>
      <c r="F114" s="64">
        <f t="shared" si="3"/>
        <v>0</v>
      </c>
      <c r="G114" s="64">
        <f t="shared" si="3"/>
        <v>0</v>
      </c>
      <c r="H114" s="64">
        <f t="shared" si="3"/>
        <v>0</v>
      </c>
      <c r="I114" s="64">
        <f t="shared" si="3"/>
        <v>0</v>
      </c>
      <c r="J114" s="64">
        <f t="shared" si="3"/>
        <v>0</v>
      </c>
      <c r="K114" s="64">
        <f t="shared" si="3"/>
        <v>0</v>
      </c>
      <c r="L114" s="64">
        <f t="shared" si="3"/>
        <v>0</v>
      </c>
      <c r="M114" s="65">
        <f t="shared" si="3"/>
        <v>0</v>
      </c>
    </row>
    <row r="115">
      <c r="A115" s="105" t="str">
        <f>IFERROR(__xludf.DUMMYFUNCTION("FILTER({'ДДС статьи'!A:A}, {'ДДС статьи'!D:D} = ""Инвестиционная"")"),"Продажа ОС")</f>
        <v>Продажа ОС</v>
      </c>
      <c r="B115" s="51">
        <f>IF(ISBLANK(INDIRECT("A3")), 0, INDIRECT(INDIRECT("A3")&amp;"!"&amp;'Технический лист'!B348&amp;'Технический лист'!E106))+IF(ISBLANK(INDIRECT("A4")), 0, INDIRECT(INDIRECT("A4")&amp;"!"&amp;'Технический лист'!B348&amp;'Технический лист'!E106))+IF(ISBLANK(INDIRECT("A5")), 0, INDIRECT(INDIRECT("A5")&amp;"!"&amp;'Технический лист'!B348&amp;'Технический лист'!E106))+IF(ISBLANK(INDIRECT("A6")), 0, INDIRECT(INDIRECT("A6")&amp;"!"&amp;'Технический лист'!B348&amp;'Технический лист'!E106))+IF(ISBLANK(INDIRECT("A7")), 0, INDIRECT(INDIRECT("A7")&amp;"!"&amp;'Технический лист'!B348&amp;'Технический лист'!E106))+IF(ISBLANK(INDIRECT("A8")), 0, INDIRECT(INDIRECT("A8")&amp;"!"&amp;'Технический лист'!B348&amp;'Технический лист'!E106))+IF(ISBLANK(INDIRECT("A9")), 0, INDIRECT(INDIRECT("A9")&amp;"!"&amp;'Технический лист'!B348&amp;'Технический лист'!E106))+IF(ISBLANK(INDIRECT("A10")), 0, INDIRECT(INDIRECT("A10")&amp;"!"&amp;'Технический лист'!B348&amp;'Технический лист'!E106))+IF(ISBLANK(INDIRECT("A11")), 0, INDIRECT(INDIRECT("A11")&amp;"!"&amp;'Технический лист'!B348&amp;'Технический лист'!E106))+IF(ISBLANK(INDIRECT("A12")), 0, INDIRECT(INDIRECT("A12")&amp;"!"&amp;'Технический лист'!B348&amp;'Технический лист'!E106))</f>
        <v>0</v>
      </c>
      <c r="C115" s="51">
        <f>IF(ISBLANK(INDIRECT("A3")), 0, INDIRECT(INDIRECT("A3")&amp;"!"&amp;'Технический лист'!C348&amp;'Технический лист'!F106))+IF(ISBLANK(INDIRECT("A4")), 0, INDIRECT(INDIRECT("A4")&amp;"!"&amp;'Технический лист'!C348&amp;'Технический лист'!F106))+IF(ISBLANK(INDIRECT("A5")), 0, INDIRECT(INDIRECT("A5")&amp;"!"&amp;'Технический лист'!C348&amp;'Технический лист'!F106))+IF(ISBLANK(INDIRECT("A6")), 0, INDIRECT(INDIRECT("A6")&amp;"!"&amp;'Технический лист'!C348&amp;'Технический лист'!F106))+IF(ISBLANK(INDIRECT("A7")), 0, INDIRECT(INDIRECT("A7")&amp;"!"&amp;'Технический лист'!C348&amp;'Технический лист'!F106))+IF(ISBLANK(INDIRECT("A8")), 0, INDIRECT(INDIRECT("A8")&amp;"!"&amp;'Технический лист'!C348&amp;'Технический лист'!F106))+IF(ISBLANK(INDIRECT("A9")), 0, INDIRECT(INDIRECT("A9")&amp;"!"&amp;'Технический лист'!C348&amp;'Технический лист'!F106))+IF(ISBLANK(INDIRECT("A10")), 0, INDIRECT(INDIRECT("A10")&amp;"!"&amp;'Технический лист'!C348&amp;'Технический лист'!F106))+IF(ISBLANK(INDIRECT("A11")), 0, INDIRECT(INDIRECT("A11")&amp;"!"&amp;'Технический лист'!C348&amp;'Технический лист'!F106))+IF(ISBLANK(INDIRECT("A12")), 0, INDIRECT(INDIRECT("A12")&amp;"!"&amp;'Технический лист'!C348&amp;'Технический лист'!F106))</f>
        <v>0</v>
      </c>
      <c r="D115" s="51">
        <f>IF(ISBLANK(INDIRECT("A3")), 0, INDIRECT(INDIRECT("A3")&amp;"!"&amp;'Технический лист'!D348&amp;'Технический лист'!G106))+IF(ISBLANK(INDIRECT("A4")), 0, INDIRECT(INDIRECT("A4")&amp;"!"&amp;'Технический лист'!D348&amp;'Технический лист'!G106))+IF(ISBLANK(INDIRECT("A5")), 0, INDIRECT(INDIRECT("A5")&amp;"!"&amp;'Технический лист'!D348&amp;'Технический лист'!G106))+IF(ISBLANK(INDIRECT("A6")), 0, INDIRECT(INDIRECT("A6")&amp;"!"&amp;'Технический лист'!D348&amp;'Технический лист'!G106))+IF(ISBLANK(INDIRECT("A7")), 0, INDIRECT(INDIRECT("A7")&amp;"!"&amp;'Технический лист'!D348&amp;'Технический лист'!G106))+IF(ISBLANK(INDIRECT("A8")), 0, INDIRECT(INDIRECT("A8")&amp;"!"&amp;'Технический лист'!D348&amp;'Технический лист'!G106))+IF(ISBLANK(INDIRECT("A9")), 0, INDIRECT(INDIRECT("A9")&amp;"!"&amp;'Технический лист'!D348&amp;'Технический лист'!G106))+IF(ISBLANK(INDIRECT("A10")), 0, INDIRECT(INDIRECT("A10")&amp;"!"&amp;'Технический лист'!D348&amp;'Технический лист'!G106))+IF(ISBLANK(INDIRECT("A11")), 0, INDIRECT(INDIRECT("A11")&amp;"!"&amp;'Технический лист'!D348&amp;'Технический лист'!G106))+IF(ISBLANK(INDIRECT("A12")), 0, INDIRECT(INDIRECT("A12")&amp;"!"&amp;'Технический лист'!D348&amp;'Технический лист'!G106))</f>
        <v>0</v>
      </c>
      <c r="E115" s="51">
        <f>IF(ISBLANK(INDIRECT("A3")), 0, INDIRECT(INDIRECT("A3")&amp;"!"&amp;'Технический лист'!E348&amp;'Технический лист'!H106))+IF(ISBLANK(INDIRECT("A4")), 0, INDIRECT(INDIRECT("A4")&amp;"!"&amp;'Технический лист'!E348&amp;'Технический лист'!H106))+IF(ISBLANK(INDIRECT("A5")), 0, INDIRECT(INDIRECT("A5")&amp;"!"&amp;'Технический лист'!E348&amp;'Технический лист'!H106))+IF(ISBLANK(INDIRECT("A6")), 0, INDIRECT(INDIRECT("A6")&amp;"!"&amp;'Технический лист'!E348&amp;'Технический лист'!H106))+IF(ISBLANK(INDIRECT("A7")), 0, INDIRECT(INDIRECT("A7")&amp;"!"&amp;'Технический лист'!E348&amp;'Технический лист'!H106))+IF(ISBLANK(INDIRECT("A8")), 0, INDIRECT(INDIRECT("A8")&amp;"!"&amp;'Технический лист'!E348&amp;'Технический лист'!H106))+IF(ISBLANK(INDIRECT("A9")), 0, INDIRECT(INDIRECT("A9")&amp;"!"&amp;'Технический лист'!E348&amp;'Технический лист'!H106))+IF(ISBLANK(INDIRECT("A10")), 0, INDIRECT(INDIRECT("A10")&amp;"!"&amp;'Технический лист'!E348&amp;'Технический лист'!H106))+IF(ISBLANK(INDIRECT("A11")), 0, INDIRECT(INDIRECT("A11")&amp;"!"&amp;'Технический лист'!E348&amp;'Технический лист'!H106))+IF(ISBLANK(INDIRECT("A12")), 0, INDIRECT(INDIRECT("A12")&amp;"!"&amp;'Технический лист'!E348&amp;'Технический лист'!H106))</f>
        <v>0</v>
      </c>
      <c r="F115" s="51">
        <f>IF(ISBLANK(INDIRECT("A3")), 0, INDIRECT(INDIRECT("A3")&amp;"!"&amp;'Технический лист'!F348&amp;'Технический лист'!I106))+IF(ISBLANK(INDIRECT("A4")), 0, INDIRECT(INDIRECT("A4")&amp;"!"&amp;'Технический лист'!F348&amp;'Технический лист'!I106))+IF(ISBLANK(INDIRECT("A5")), 0, INDIRECT(INDIRECT("A5")&amp;"!"&amp;'Технический лист'!F348&amp;'Технический лист'!I106))+IF(ISBLANK(INDIRECT("A6")), 0, INDIRECT(INDIRECT("A6")&amp;"!"&amp;'Технический лист'!F348&amp;'Технический лист'!I106))+IF(ISBLANK(INDIRECT("A7")), 0, INDIRECT(INDIRECT("A7")&amp;"!"&amp;'Технический лист'!F348&amp;'Технический лист'!I106))+IF(ISBLANK(INDIRECT("A8")), 0, INDIRECT(INDIRECT("A8")&amp;"!"&amp;'Технический лист'!F348&amp;'Технический лист'!I106))+IF(ISBLANK(INDIRECT("A9")), 0, INDIRECT(INDIRECT("A9")&amp;"!"&amp;'Технический лист'!F348&amp;'Технический лист'!I106))+IF(ISBLANK(INDIRECT("A10")), 0, INDIRECT(INDIRECT("A10")&amp;"!"&amp;'Технический лист'!F348&amp;'Технический лист'!I106))+IF(ISBLANK(INDIRECT("A11")), 0, INDIRECT(INDIRECT("A11")&amp;"!"&amp;'Технический лист'!F348&amp;'Технический лист'!I106))+IF(ISBLANK(INDIRECT("A12")), 0, INDIRECT(INDIRECT("A12")&amp;"!"&amp;'Технический лист'!F348&amp;'Технический лист'!I106))</f>
        <v>0</v>
      </c>
      <c r="G115" s="51">
        <f>IF(ISBLANK(INDIRECT("A3")), 0, INDIRECT(INDIRECT("A3")&amp;"!"&amp;'Технический лист'!G348&amp;'Технический лист'!J106))+IF(ISBLANK(INDIRECT("A4")), 0, INDIRECT(INDIRECT("A4")&amp;"!"&amp;'Технический лист'!G348&amp;'Технический лист'!J106))+IF(ISBLANK(INDIRECT("A5")), 0, INDIRECT(INDIRECT("A5")&amp;"!"&amp;'Технический лист'!G348&amp;'Технический лист'!J106))+IF(ISBLANK(INDIRECT("A6")), 0, INDIRECT(INDIRECT("A6")&amp;"!"&amp;'Технический лист'!G348&amp;'Технический лист'!J106))+IF(ISBLANK(INDIRECT("A7")), 0, INDIRECT(INDIRECT("A7")&amp;"!"&amp;'Технический лист'!G348&amp;'Технический лист'!J106))+IF(ISBLANK(INDIRECT("A8")), 0, INDIRECT(INDIRECT("A8")&amp;"!"&amp;'Технический лист'!G348&amp;'Технический лист'!J106))+IF(ISBLANK(INDIRECT("A9")), 0, INDIRECT(INDIRECT("A9")&amp;"!"&amp;'Технический лист'!G348&amp;'Технический лист'!J106))+IF(ISBLANK(INDIRECT("A10")), 0, INDIRECT(INDIRECT("A10")&amp;"!"&amp;'Технический лист'!G348&amp;'Технический лист'!J106))+IF(ISBLANK(INDIRECT("A11")), 0, INDIRECT(INDIRECT("A11")&amp;"!"&amp;'Технический лист'!G348&amp;'Технический лист'!J106))+IF(ISBLANK(INDIRECT("A12")), 0, INDIRECT(INDIRECT("A12")&amp;"!"&amp;'Технический лист'!G348&amp;'Технический лист'!J106))</f>
        <v>0</v>
      </c>
      <c r="H115" s="51">
        <f>IF(ISBLANK(INDIRECT("A3")), 0, INDIRECT(INDIRECT("A3")&amp;"!"&amp;'Технический лист'!H348&amp;'Технический лист'!K106))+IF(ISBLANK(INDIRECT("A4")), 0, INDIRECT(INDIRECT("A4")&amp;"!"&amp;'Технический лист'!H348&amp;'Технический лист'!K106))+IF(ISBLANK(INDIRECT("A5")), 0, INDIRECT(INDIRECT("A5")&amp;"!"&amp;'Технический лист'!H348&amp;'Технический лист'!K106))+IF(ISBLANK(INDIRECT("A6")), 0, INDIRECT(INDIRECT("A6")&amp;"!"&amp;'Технический лист'!H348&amp;'Технический лист'!K106))+IF(ISBLANK(INDIRECT("A7")), 0, INDIRECT(INDIRECT("A7")&amp;"!"&amp;'Технический лист'!H348&amp;'Технический лист'!K106))+IF(ISBLANK(INDIRECT("A8")), 0, INDIRECT(INDIRECT("A8")&amp;"!"&amp;'Технический лист'!H348&amp;'Технический лист'!K106))+IF(ISBLANK(INDIRECT("A9")), 0, INDIRECT(INDIRECT("A9")&amp;"!"&amp;'Технический лист'!H348&amp;'Технический лист'!K106))+IF(ISBLANK(INDIRECT("A10")), 0, INDIRECT(INDIRECT("A10")&amp;"!"&amp;'Технический лист'!H348&amp;'Технический лист'!K106))+IF(ISBLANK(INDIRECT("A11")), 0, INDIRECT(INDIRECT("A11")&amp;"!"&amp;'Технический лист'!H348&amp;'Технический лист'!K106))+IF(ISBLANK(INDIRECT("A12")), 0, INDIRECT(INDIRECT("A12")&amp;"!"&amp;'Технический лист'!H348&amp;'Технический лист'!K106))</f>
        <v>0</v>
      </c>
      <c r="I115" s="51">
        <f>IF(ISBLANK(INDIRECT("A3")), 0, INDIRECT(INDIRECT("A3")&amp;"!"&amp;'Технический лист'!I348&amp;'Технический лист'!L106))+IF(ISBLANK(INDIRECT("A4")), 0, INDIRECT(INDIRECT("A4")&amp;"!"&amp;'Технический лист'!I348&amp;'Технический лист'!L106))+IF(ISBLANK(INDIRECT("A5")), 0, INDIRECT(INDIRECT("A5")&amp;"!"&amp;'Технический лист'!I348&amp;'Технический лист'!L106))+IF(ISBLANK(INDIRECT("A6")), 0, INDIRECT(INDIRECT("A6")&amp;"!"&amp;'Технический лист'!I348&amp;'Технический лист'!L106))+IF(ISBLANK(INDIRECT("A7")), 0, INDIRECT(INDIRECT("A7")&amp;"!"&amp;'Технический лист'!I348&amp;'Технический лист'!L106))+IF(ISBLANK(INDIRECT("A8")), 0, INDIRECT(INDIRECT("A8")&amp;"!"&amp;'Технический лист'!I348&amp;'Технический лист'!L106))+IF(ISBLANK(INDIRECT("A9")), 0, INDIRECT(INDIRECT("A9")&amp;"!"&amp;'Технический лист'!I348&amp;'Технический лист'!L106))+IF(ISBLANK(INDIRECT("A10")), 0, INDIRECT(INDIRECT("A10")&amp;"!"&amp;'Технический лист'!I348&amp;'Технический лист'!L106))+IF(ISBLANK(INDIRECT("A11")), 0, INDIRECT(INDIRECT("A11")&amp;"!"&amp;'Технический лист'!I348&amp;'Технический лист'!L106))+IF(ISBLANK(INDIRECT("A12")), 0, INDIRECT(INDIRECT("A12")&amp;"!"&amp;'Технический лист'!I348&amp;'Технический лист'!L106))</f>
        <v>0</v>
      </c>
      <c r="J115" s="51">
        <f>IF(ISBLANK(INDIRECT("A3")), 0, INDIRECT(INDIRECT("A3")&amp;"!"&amp;'Технический лист'!J348&amp;'Технический лист'!M106))+IF(ISBLANK(INDIRECT("A4")), 0, INDIRECT(INDIRECT("A4")&amp;"!"&amp;'Технический лист'!J348&amp;'Технический лист'!M106))+IF(ISBLANK(INDIRECT("A5")), 0, INDIRECT(INDIRECT("A5")&amp;"!"&amp;'Технический лист'!J348&amp;'Технический лист'!M106))+IF(ISBLANK(INDIRECT("A6")), 0, INDIRECT(INDIRECT("A6")&amp;"!"&amp;'Технический лист'!J348&amp;'Технический лист'!M106))+IF(ISBLANK(INDIRECT("A7")), 0, INDIRECT(INDIRECT("A7")&amp;"!"&amp;'Технический лист'!J348&amp;'Технический лист'!M106))+IF(ISBLANK(INDIRECT("A8")), 0, INDIRECT(INDIRECT("A8")&amp;"!"&amp;'Технический лист'!J348&amp;'Технический лист'!M106))+IF(ISBLANK(INDIRECT("A9")), 0, INDIRECT(INDIRECT("A9")&amp;"!"&amp;'Технический лист'!J348&amp;'Технический лист'!M106))+IF(ISBLANK(INDIRECT("A10")), 0, INDIRECT(INDIRECT("A10")&amp;"!"&amp;'Технический лист'!J348&amp;'Технический лист'!M106))+IF(ISBLANK(INDIRECT("A11")), 0, INDIRECT(INDIRECT("A11")&amp;"!"&amp;'Технический лист'!J348&amp;'Технический лист'!M106))+IF(ISBLANK(INDIRECT("A12")), 0, INDIRECT(INDIRECT("A12")&amp;"!"&amp;'Технический лист'!J348&amp;'Технический лист'!M106))</f>
        <v>0</v>
      </c>
      <c r="K115" s="51">
        <f>IF(ISBLANK(INDIRECT("A3")), 0, INDIRECT(INDIRECT("A3")&amp;"!"&amp;'Технический лист'!K348&amp;'Технический лист'!N106))+IF(ISBLANK(INDIRECT("A4")), 0, INDIRECT(INDIRECT("A4")&amp;"!"&amp;'Технический лист'!K348&amp;'Технический лист'!N106))+IF(ISBLANK(INDIRECT("A5")), 0, INDIRECT(INDIRECT("A5")&amp;"!"&amp;'Технический лист'!K348&amp;'Технический лист'!N106))+IF(ISBLANK(INDIRECT("A6")), 0, INDIRECT(INDIRECT("A6")&amp;"!"&amp;'Технический лист'!K348&amp;'Технический лист'!N106))+IF(ISBLANK(INDIRECT("A7")), 0, INDIRECT(INDIRECT("A7")&amp;"!"&amp;'Технический лист'!K348&amp;'Технический лист'!N106))+IF(ISBLANK(INDIRECT("A8")), 0, INDIRECT(INDIRECT("A8")&amp;"!"&amp;'Технический лист'!K348&amp;'Технический лист'!N106))+IF(ISBLANK(INDIRECT("A9")), 0, INDIRECT(INDIRECT("A9")&amp;"!"&amp;'Технический лист'!K348&amp;'Технический лист'!N106))+IF(ISBLANK(INDIRECT("A10")), 0, INDIRECT(INDIRECT("A10")&amp;"!"&amp;'Технический лист'!K348&amp;'Технический лист'!N106))+IF(ISBLANK(INDIRECT("A11")), 0, INDIRECT(INDIRECT("A11")&amp;"!"&amp;'Технический лист'!K348&amp;'Технический лист'!N106))+IF(ISBLANK(INDIRECT("A12")), 0, INDIRECT(INDIRECT("A12")&amp;"!"&amp;'Технический лист'!K348&amp;'Технический лист'!N106))</f>
        <v>0</v>
      </c>
      <c r="L115" s="51">
        <f>IF(ISBLANK(INDIRECT("A3")), 0, INDIRECT(INDIRECT("A3")&amp;"!"&amp;'Технический лист'!L348&amp;'Технический лист'!O106))+IF(ISBLANK(INDIRECT("A4")), 0, INDIRECT(INDIRECT("A4")&amp;"!"&amp;'Технический лист'!L348&amp;'Технический лист'!O106))+IF(ISBLANK(INDIRECT("A5")), 0, INDIRECT(INDIRECT("A5")&amp;"!"&amp;'Технический лист'!L348&amp;'Технический лист'!O106))+IF(ISBLANK(INDIRECT("A6")), 0, INDIRECT(INDIRECT("A6")&amp;"!"&amp;'Технический лист'!L348&amp;'Технический лист'!O106))+IF(ISBLANK(INDIRECT("A7")), 0, INDIRECT(INDIRECT("A7")&amp;"!"&amp;'Технический лист'!L348&amp;'Технический лист'!O106))+IF(ISBLANK(INDIRECT("A8")), 0, INDIRECT(INDIRECT("A8")&amp;"!"&amp;'Технический лист'!L348&amp;'Технический лист'!O106))+IF(ISBLANK(INDIRECT("A9")), 0, INDIRECT(INDIRECT("A9")&amp;"!"&amp;'Технический лист'!L348&amp;'Технический лист'!O106))+IF(ISBLANK(INDIRECT("A10")), 0, INDIRECT(INDIRECT("A10")&amp;"!"&amp;'Технический лист'!L348&amp;'Технический лист'!O106))+IF(ISBLANK(INDIRECT("A11")), 0, INDIRECT(INDIRECT("A11")&amp;"!"&amp;'Технический лист'!L348&amp;'Технический лист'!O106))+IF(ISBLANK(INDIRECT("A12")), 0, INDIRECT(INDIRECT("A12")&amp;"!"&amp;'Технический лист'!L348&amp;'Технический лист'!O106))</f>
        <v>0</v>
      </c>
      <c r="M115" s="53">
        <f>IF(ISBLANK(INDIRECT("A3")), 0, INDIRECT(INDIRECT("A3")&amp;"!"&amp;'Технический лист'!M348&amp;'Технический лист'!P106))+IF(ISBLANK(INDIRECT("A4")), 0, INDIRECT(INDIRECT("A4")&amp;"!"&amp;'Технический лист'!M348&amp;'Технический лист'!P106))+IF(ISBLANK(INDIRECT("A5")), 0, INDIRECT(INDIRECT("A5")&amp;"!"&amp;'Технический лист'!M348&amp;'Технический лист'!P106))+IF(ISBLANK(INDIRECT("A6")), 0, INDIRECT(INDIRECT("A6")&amp;"!"&amp;'Технический лист'!M348&amp;'Технический лист'!P106))+IF(ISBLANK(INDIRECT("A7")), 0, INDIRECT(INDIRECT("A7")&amp;"!"&amp;'Технический лист'!M348&amp;'Технический лист'!P106))+IF(ISBLANK(INDIRECT("A8")), 0, INDIRECT(INDIRECT("A8")&amp;"!"&amp;'Технический лист'!M348&amp;'Технический лист'!P106))+IF(ISBLANK(INDIRECT("A9")), 0, INDIRECT(INDIRECT("A9")&amp;"!"&amp;'Технический лист'!M348&amp;'Технический лист'!P106))+IF(ISBLANK(INDIRECT("A10")), 0, INDIRECT(INDIRECT("A10")&amp;"!"&amp;'Технический лист'!M348&amp;'Технический лист'!P106))+IF(ISBLANK(INDIRECT("A11")), 0, INDIRECT(INDIRECT("A11")&amp;"!"&amp;'Технический лист'!M348&amp;'Технический лист'!P106))+IF(ISBLANK(INDIRECT("A12")), 0, INDIRECT(INDIRECT("A12")&amp;"!"&amp;'Технический лист'!M348&amp;'Технический лист'!P106))</f>
        <v>0</v>
      </c>
    </row>
    <row r="116">
      <c r="A116" s="105" t="str">
        <f>IFERROR(__xludf.DUMMYFUNCTION("""COMPUTED_VALUE"""),"Покупка ОС")</f>
        <v>Покупка ОС</v>
      </c>
      <c r="B116" s="51">
        <f>IF(ISBLANK(INDIRECT("A3")), 0, INDIRECT(INDIRECT("A3")&amp;"!"&amp;'Технический лист'!B349&amp;'Технический лист'!E107))+IF(ISBLANK(INDIRECT("A4")), 0, INDIRECT(INDIRECT("A4")&amp;"!"&amp;'Технический лист'!B349&amp;'Технический лист'!E107))+IF(ISBLANK(INDIRECT("A5")), 0, INDIRECT(INDIRECT("A5")&amp;"!"&amp;'Технический лист'!B349&amp;'Технический лист'!E107))+IF(ISBLANK(INDIRECT("A6")), 0, INDIRECT(INDIRECT("A6")&amp;"!"&amp;'Технический лист'!B349&amp;'Технический лист'!E107))+IF(ISBLANK(INDIRECT("A7")), 0, INDIRECT(INDIRECT("A7")&amp;"!"&amp;'Технический лист'!B349&amp;'Технический лист'!E107))+IF(ISBLANK(INDIRECT("A8")), 0, INDIRECT(INDIRECT("A8")&amp;"!"&amp;'Технический лист'!B349&amp;'Технический лист'!E107))+IF(ISBLANK(INDIRECT("A9")), 0, INDIRECT(INDIRECT("A9")&amp;"!"&amp;'Технический лист'!B349&amp;'Технический лист'!E107))+IF(ISBLANK(INDIRECT("A10")), 0, INDIRECT(INDIRECT("A10")&amp;"!"&amp;'Технический лист'!B349&amp;'Технический лист'!E107))+IF(ISBLANK(INDIRECT("A11")), 0, INDIRECT(INDIRECT("A11")&amp;"!"&amp;'Технический лист'!B349&amp;'Технический лист'!E107))+IF(ISBLANK(INDIRECT("A12")), 0, INDIRECT(INDIRECT("A12")&amp;"!"&amp;'Технический лист'!B349&amp;'Технический лист'!E107))</f>
        <v>0</v>
      </c>
      <c r="C116" s="51">
        <f>IF(ISBLANK(INDIRECT("A3")), 0, INDIRECT(INDIRECT("A3")&amp;"!"&amp;'Технический лист'!C349&amp;'Технический лист'!F107))+IF(ISBLANK(INDIRECT("A4")), 0, INDIRECT(INDIRECT("A4")&amp;"!"&amp;'Технический лист'!C349&amp;'Технический лист'!F107))+IF(ISBLANK(INDIRECT("A5")), 0, INDIRECT(INDIRECT("A5")&amp;"!"&amp;'Технический лист'!C349&amp;'Технический лист'!F107))+IF(ISBLANK(INDIRECT("A6")), 0, INDIRECT(INDIRECT("A6")&amp;"!"&amp;'Технический лист'!C349&amp;'Технический лист'!F107))+IF(ISBLANK(INDIRECT("A7")), 0, INDIRECT(INDIRECT("A7")&amp;"!"&amp;'Технический лист'!C349&amp;'Технический лист'!F107))+IF(ISBLANK(INDIRECT("A8")), 0, INDIRECT(INDIRECT("A8")&amp;"!"&amp;'Технический лист'!C349&amp;'Технический лист'!F107))+IF(ISBLANK(INDIRECT("A9")), 0, INDIRECT(INDIRECT("A9")&amp;"!"&amp;'Технический лист'!C349&amp;'Технический лист'!F107))+IF(ISBLANK(INDIRECT("A10")), 0, INDIRECT(INDIRECT("A10")&amp;"!"&amp;'Технический лист'!C349&amp;'Технический лист'!F107))+IF(ISBLANK(INDIRECT("A11")), 0, INDIRECT(INDIRECT("A11")&amp;"!"&amp;'Технический лист'!C349&amp;'Технический лист'!F107))+IF(ISBLANK(INDIRECT("A12")), 0, INDIRECT(INDIRECT("A12")&amp;"!"&amp;'Технический лист'!C349&amp;'Технический лист'!F107))</f>
        <v>0</v>
      </c>
      <c r="D116" s="51">
        <f>IF(ISBLANK(INDIRECT("A3")), 0, INDIRECT(INDIRECT("A3")&amp;"!"&amp;'Технический лист'!D349&amp;'Технический лист'!G107))+IF(ISBLANK(INDIRECT("A4")), 0, INDIRECT(INDIRECT("A4")&amp;"!"&amp;'Технический лист'!D349&amp;'Технический лист'!G107))+IF(ISBLANK(INDIRECT("A5")), 0, INDIRECT(INDIRECT("A5")&amp;"!"&amp;'Технический лист'!D349&amp;'Технический лист'!G107))+IF(ISBLANK(INDIRECT("A6")), 0, INDIRECT(INDIRECT("A6")&amp;"!"&amp;'Технический лист'!D349&amp;'Технический лист'!G107))+IF(ISBLANK(INDIRECT("A7")), 0, INDIRECT(INDIRECT("A7")&amp;"!"&amp;'Технический лист'!D349&amp;'Технический лист'!G107))+IF(ISBLANK(INDIRECT("A8")), 0, INDIRECT(INDIRECT("A8")&amp;"!"&amp;'Технический лист'!D349&amp;'Технический лист'!G107))+IF(ISBLANK(INDIRECT("A9")), 0, INDIRECT(INDIRECT("A9")&amp;"!"&amp;'Технический лист'!D349&amp;'Технический лист'!G107))+IF(ISBLANK(INDIRECT("A10")), 0, INDIRECT(INDIRECT("A10")&amp;"!"&amp;'Технический лист'!D349&amp;'Технический лист'!G107))+IF(ISBLANK(INDIRECT("A11")), 0, INDIRECT(INDIRECT("A11")&amp;"!"&amp;'Технический лист'!D349&amp;'Технический лист'!G107))+IF(ISBLANK(INDIRECT("A12")), 0, INDIRECT(INDIRECT("A12")&amp;"!"&amp;'Технический лист'!D349&amp;'Технический лист'!G107))</f>
        <v>0</v>
      </c>
      <c r="E116" s="51">
        <f>IF(ISBLANK(INDIRECT("A3")), 0, INDIRECT(INDIRECT("A3")&amp;"!"&amp;'Технический лист'!E349&amp;'Технический лист'!H107))+IF(ISBLANK(INDIRECT("A4")), 0, INDIRECT(INDIRECT("A4")&amp;"!"&amp;'Технический лист'!E349&amp;'Технический лист'!H107))+IF(ISBLANK(INDIRECT("A5")), 0, INDIRECT(INDIRECT("A5")&amp;"!"&amp;'Технический лист'!E349&amp;'Технический лист'!H107))+IF(ISBLANK(INDIRECT("A6")), 0, INDIRECT(INDIRECT("A6")&amp;"!"&amp;'Технический лист'!E349&amp;'Технический лист'!H107))+IF(ISBLANK(INDIRECT("A7")), 0, INDIRECT(INDIRECT("A7")&amp;"!"&amp;'Технический лист'!E349&amp;'Технический лист'!H107))+IF(ISBLANK(INDIRECT("A8")), 0, INDIRECT(INDIRECT("A8")&amp;"!"&amp;'Технический лист'!E349&amp;'Технический лист'!H107))+IF(ISBLANK(INDIRECT("A9")), 0, INDIRECT(INDIRECT("A9")&amp;"!"&amp;'Технический лист'!E349&amp;'Технический лист'!H107))+IF(ISBLANK(INDIRECT("A10")), 0, INDIRECT(INDIRECT("A10")&amp;"!"&amp;'Технический лист'!E349&amp;'Технический лист'!H107))+IF(ISBLANK(INDIRECT("A11")), 0, INDIRECT(INDIRECT("A11")&amp;"!"&amp;'Технический лист'!E349&amp;'Технический лист'!H107))+IF(ISBLANK(INDIRECT("A12")), 0, INDIRECT(INDIRECT("A12")&amp;"!"&amp;'Технический лист'!E349&amp;'Технический лист'!H107))</f>
        <v>0</v>
      </c>
      <c r="F116" s="51">
        <f>IF(ISBLANK(INDIRECT("A3")), 0, INDIRECT(INDIRECT("A3")&amp;"!"&amp;'Технический лист'!F349&amp;'Технический лист'!I107))+IF(ISBLANK(INDIRECT("A4")), 0, INDIRECT(INDIRECT("A4")&amp;"!"&amp;'Технический лист'!F349&amp;'Технический лист'!I107))+IF(ISBLANK(INDIRECT("A5")), 0, INDIRECT(INDIRECT("A5")&amp;"!"&amp;'Технический лист'!F349&amp;'Технический лист'!I107))+IF(ISBLANK(INDIRECT("A6")), 0, INDIRECT(INDIRECT("A6")&amp;"!"&amp;'Технический лист'!F349&amp;'Технический лист'!I107))+IF(ISBLANK(INDIRECT("A7")), 0, INDIRECT(INDIRECT("A7")&amp;"!"&amp;'Технический лист'!F349&amp;'Технический лист'!I107))+IF(ISBLANK(INDIRECT("A8")), 0, INDIRECT(INDIRECT("A8")&amp;"!"&amp;'Технический лист'!F349&amp;'Технический лист'!I107))+IF(ISBLANK(INDIRECT("A9")), 0, INDIRECT(INDIRECT("A9")&amp;"!"&amp;'Технический лист'!F349&amp;'Технический лист'!I107))+IF(ISBLANK(INDIRECT("A10")), 0, INDIRECT(INDIRECT("A10")&amp;"!"&amp;'Технический лист'!F349&amp;'Технический лист'!I107))+IF(ISBLANK(INDIRECT("A11")), 0, INDIRECT(INDIRECT("A11")&amp;"!"&amp;'Технический лист'!F349&amp;'Технический лист'!I107))+IF(ISBLANK(INDIRECT("A12")), 0, INDIRECT(INDIRECT("A12")&amp;"!"&amp;'Технический лист'!F349&amp;'Технический лист'!I107))</f>
        <v>0</v>
      </c>
      <c r="G116" s="51">
        <f>IF(ISBLANK(INDIRECT("A3")), 0, INDIRECT(INDIRECT("A3")&amp;"!"&amp;'Технический лист'!G349&amp;'Технический лист'!J107))+IF(ISBLANK(INDIRECT("A4")), 0, INDIRECT(INDIRECT("A4")&amp;"!"&amp;'Технический лист'!G349&amp;'Технический лист'!J107))+IF(ISBLANK(INDIRECT("A5")), 0, INDIRECT(INDIRECT("A5")&amp;"!"&amp;'Технический лист'!G349&amp;'Технический лист'!J107))+IF(ISBLANK(INDIRECT("A6")), 0, INDIRECT(INDIRECT("A6")&amp;"!"&amp;'Технический лист'!G349&amp;'Технический лист'!J107))+IF(ISBLANK(INDIRECT("A7")), 0, INDIRECT(INDIRECT("A7")&amp;"!"&amp;'Технический лист'!G349&amp;'Технический лист'!J107))+IF(ISBLANK(INDIRECT("A8")), 0, INDIRECT(INDIRECT("A8")&amp;"!"&amp;'Технический лист'!G349&amp;'Технический лист'!J107))+IF(ISBLANK(INDIRECT("A9")), 0, INDIRECT(INDIRECT("A9")&amp;"!"&amp;'Технический лист'!G349&amp;'Технический лист'!J107))+IF(ISBLANK(INDIRECT("A10")), 0, INDIRECT(INDIRECT("A10")&amp;"!"&amp;'Технический лист'!G349&amp;'Технический лист'!J107))+IF(ISBLANK(INDIRECT("A11")), 0, INDIRECT(INDIRECT("A11")&amp;"!"&amp;'Технический лист'!G349&amp;'Технический лист'!J107))+IF(ISBLANK(INDIRECT("A12")), 0, INDIRECT(INDIRECT("A12")&amp;"!"&amp;'Технический лист'!G349&amp;'Технический лист'!J107))</f>
        <v>0</v>
      </c>
      <c r="H116" s="51">
        <f>IF(ISBLANK(INDIRECT("A3")), 0, INDIRECT(INDIRECT("A3")&amp;"!"&amp;'Технический лист'!H349&amp;'Технический лист'!K107))+IF(ISBLANK(INDIRECT("A4")), 0, INDIRECT(INDIRECT("A4")&amp;"!"&amp;'Технический лист'!H349&amp;'Технический лист'!K107))+IF(ISBLANK(INDIRECT("A5")), 0, INDIRECT(INDIRECT("A5")&amp;"!"&amp;'Технический лист'!H349&amp;'Технический лист'!K107))+IF(ISBLANK(INDIRECT("A6")), 0, INDIRECT(INDIRECT("A6")&amp;"!"&amp;'Технический лист'!H349&amp;'Технический лист'!K107))+IF(ISBLANK(INDIRECT("A7")), 0, INDIRECT(INDIRECT("A7")&amp;"!"&amp;'Технический лист'!H349&amp;'Технический лист'!K107))+IF(ISBLANK(INDIRECT("A8")), 0, INDIRECT(INDIRECT("A8")&amp;"!"&amp;'Технический лист'!H349&amp;'Технический лист'!K107))+IF(ISBLANK(INDIRECT("A9")), 0, INDIRECT(INDIRECT("A9")&amp;"!"&amp;'Технический лист'!H349&amp;'Технический лист'!K107))+IF(ISBLANK(INDIRECT("A10")), 0, INDIRECT(INDIRECT("A10")&amp;"!"&amp;'Технический лист'!H349&amp;'Технический лист'!K107))+IF(ISBLANK(INDIRECT("A11")), 0, INDIRECT(INDIRECT("A11")&amp;"!"&amp;'Технический лист'!H349&amp;'Технический лист'!K107))+IF(ISBLANK(INDIRECT("A12")), 0, INDIRECT(INDIRECT("A12")&amp;"!"&amp;'Технический лист'!H349&amp;'Технический лист'!K107))</f>
        <v>0</v>
      </c>
      <c r="I116" s="51">
        <f>IF(ISBLANK(INDIRECT("A3")), 0, INDIRECT(INDIRECT("A3")&amp;"!"&amp;'Технический лист'!I349&amp;'Технический лист'!L107))+IF(ISBLANK(INDIRECT("A4")), 0, INDIRECT(INDIRECT("A4")&amp;"!"&amp;'Технический лист'!I349&amp;'Технический лист'!L107))+IF(ISBLANK(INDIRECT("A5")), 0, INDIRECT(INDIRECT("A5")&amp;"!"&amp;'Технический лист'!I349&amp;'Технический лист'!L107))+IF(ISBLANK(INDIRECT("A6")), 0, INDIRECT(INDIRECT("A6")&amp;"!"&amp;'Технический лист'!I349&amp;'Технический лист'!L107))+IF(ISBLANK(INDIRECT("A7")), 0, INDIRECT(INDIRECT("A7")&amp;"!"&amp;'Технический лист'!I349&amp;'Технический лист'!L107))+IF(ISBLANK(INDIRECT("A8")), 0, INDIRECT(INDIRECT("A8")&amp;"!"&amp;'Технический лист'!I349&amp;'Технический лист'!L107))+IF(ISBLANK(INDIRECT("A9")), 0, INDIRECT(INDIRECT("A9")&amp;"!"&amp;'Технический лист'!I349&amp;'Технический лист'!L107))+IF(ISBLANK(INDIRECT("A10")), 0, INDIRECT(INDIRECT("A10")&amp;"!"&amp;'Технический лист'!I349&amp;'Технический лист'!L107))+IF(ISBLANK(INDIRECT("A11")), 0, INDIRECT(INDIRECT("A11")&amp;"!"&amp;'Технический лист'!I349&amp;'Технический лист'!L107))+IF(ISBLANK(INDIRECT("A12")), 0, INDIRECT(INDIRECT("A12")&amp;"!"&amp;'Технический лист'!I349&amp;'Технический лист'!L107))</f>
        <v>0</v>
      </c>
      <c r="J116" s="51">
        <f>IF(ISBLANK(INDIRECT("A3")), 0, INDIRECT(INDIRECT("A3")&amp;"!"&amp;'Технический лист'!J349&amp;'Технический лист'!M107))+IF(ISBLANK(INDIRECT("A4")), 0, INDIRECT(INDIRECT("A4")&amp;"!"&amp;'Технический лист'!J349&amp;'Технический лист'!M107))+IF(ISBLANK(INDIRECT("A5")), 0, INDIRECT(INDIRECT("A5")&amp;"!"&amp;'Технический лист'!J349&amp;'Технический лист'!M107))+IF(ISBLANK(INDIRECT("A6")), 0, INDIRECT(INDIRECT("A6")&amp;"!"&amp;'Технический лист'!J349&amp;'Технический лист'!M107))+IF(ISBLANK(INDIRECT("A7")), 0, INDIRECT(INDIRECT("A7")&amp;"!"&amp;'Технический лист'!J349&amp;'Технический лист'!M107))+IF(ISBLANK(INDIRECT("A8")), 0, INDIRECT(INDIRECT("A8")&amp;"!"&amp;'Технический лист'!J349&amp;'Технический лист'!M107))+IF(ISBLANK(INDIRECT("A9")), 0, INDIRECT(INDIRECT("A9")&amp;"!"&amp;'Технический лист'!J349&amp;'Технический лист'!M107))+IF(ISBLANK(INDIRECT("A10")), 0, INDIRECT(INDIRECT("A10")&amp;"!"&amp;'Технический лист'!J349&amp;'Технический лист'!M107))+IF(ISBLANK(INDIRECT("A11")), 0, INDIRECT(INDIRECT("A11")&amp;"!"&amp;'Технический лист'!J349&amp;'Технический лист'!M107))+IF(ISBLANK(INDIRECT("A12")), 0, INDIRECT(INDIRECT("A12")&amp;"!"&amp;'Технический лист'!J349&amp;'Технический лист'!M107))</f>
        <v>0</v>
      </c>
      <c r="K116" s="51">
        <f>IF(ISBLANK(INDIRECT("A3")), 0, INDIRECT(INDIRECT("A3")&amp;"!"&amp;'Технический лист'!K349&amp;'Технический лист'!N107))+IF(ISBLANK(INDIRECT("A4")), 0, INDIRECT(INDIRECT("A4")&amp;"!"&amp;'Технический лист'!K349&amp;'Технический лист'!N107))+IF(ISBLANK(INDIRECT("A5")), 0, INDIRECT(INDIRECT("A5")&amp;"!"&amp;'Технический лист'!K349&amp;'Технический лист'!N107))+IF(ISBLANK(INDIRECT("A6")), 0, INDIRECT(INDIRECT("A6")&amp;"!"&amp;'Технический лист'!K349&amp;'Технический лист'!N107))+IF(ISBLANK(INDIRECT("A7")), 0, INDIRECT(INDIRECT("A7")&amp;"!"&amp;'Технический лист'!K349&amp;'Технический лист'!N107))+IF(ISBLANK(INDIRECT("A8")), 0, INDIRECT(INDIRECT("A8")&amp;"!"&amp;'Технический лист'!K349&amp;'Технический лист'!N107))+IF(ISBLANK(INDIRECT("A9")), 0, INDIRECT(INDIRECT("A9")&amp;"!"&amp;'Технический лист'!K349&amp;'Технический лист'!N107))+IF(ISBLANK(INDIRECT("A10")), 0, INDIRECT(INDIRECT("A10")&amp;"!"&amp;'Технический лист'!K349&amp;'Технический лист'!N107))+IF(ISBLANK(INDIRECT("A11")), 0, INDIRECT(INDIRECT("A11")&amp;"!"&amp;'Технический лист'!K349&amp;'Технический лист'!N107))+IF(ISBLANK(INDIRECT("A12")), 0, INDIRECT(INDIRECT("A12")&amp;"!"&amp;'Технический лист'!K349&amp;'Технический лист'!N107))</f>
        <v>0</v>
      </c>
      <c r="L116" s="51">
        <f>IF(ISBLANK(INDIRECT("A3")), 0, INDIRECT(INDIRECT("A3")&amp;"!"&amp;'Технический лист'!L349&amp;'Технический лист'!O107))+IF(ISBLANK(INDIRECT("A4")), 0, INDIRECT(INDIRECT("A4")&amp;"!"&amp;'Технический лист'!L349&amp;'Технический лист'!O107))+IF(ISBLANK(INDIRECT("A5")), 0, INDIRECT(INDIRECT("A5")&amp;"!"&amp;'Технический лист'!L349&amp;'Технический лист'!O107))+IF(ISBLANK(INDIRECT("A6")), 0, INDIRECT(INDIRECT("A6")&amp;"!"&amp;'Технический лист'!L349&amp;'Технический лист'!O107))+IF(ISBLANK(INDIRECT("A7")), 0, INDIRECT(INDIRECT("A7")&amp;"!"&amp;'Технический лист'!L349&amp;'Технический лист'!O107))+IF(ISBLANK(INDIRECT("A8")), 0, INDIRECT(INDIRECT("A8")&amp;"!"&amp;'Технический лист'!L349&amp;'Технический лист'!O107))+IF(ISBLANK(INDIRECT("A9")), 0, INDIRECT(INDIRECT("A9")&amp;"!"&amp;'Технический лист'!L349&amp;'Технический лист'!O107))+IF(ISBLANK(INDIRECT("A10")), 0, INDIRECT(INDIRECT("A10")&amp;"!"&amp;'Технический лист'!L349&amp;'Технический лист'!O107))+IF(ISBLANK(INDIRECT("A11")), 0, INDIRECT(INDIRECT("A11")&amp;"!"&amp;'Технический лист'!L349&amp;'Технический лист'!O107))+IF(ISBLANK(INDIRECT("A12")), 0, INDIRECT(INDIRECT("A12")&amp;"!"&amp;'Технический лист'!L349&amp;'Технический лист'!O107))</f>
        <v>0</v>
      </c>
      <c r="M116" s="53">
        <f>IF(ISBLANK(INDIRECT("A3")), 0, INDIRECT(INDIRECT("A3")&amp;"!"&amp;'Технический лист'!M349&amp;'Технический лист'!P107))+IF(ISBLANK(INDIRECT("A4")), 0, INDIRECT(INDIRECT("A4")&amp;"!"&amp;'Технический лист'!M349&amp;'Технический лист'!P107))+IF(ISBLANK(INDIRECT("A5")), 0, INDIRECT(INDIRECT("A5")&amp;"!"&amp;'Технический лист'!M349&amp;'Технический лист'!P107))+IF(ISBLANK(INDIRECT("A6")), 0, INDIRECT(INDIRECT("A6")&amp;"!"&amp;'Технический лист'!M349&amp;'Технический лист'!P107))+IF(ISBLANK(INDIRECT("A7")), 0, INDIRECT(INDIRECT("A7")&amp;"!"&amp;'Технический лист'!M349&amp;'Технический лист'!P107))+IF(ISBLANK(INDIRECT("A8")), 0, INDIRECT(INDIRECT("A8")&amp;"!"&amp;'Технический лист'!M349&amp;'Технический лист'!P107))+IF(ISBLANK(INDIRECT("A9")), 0, INDIRECT(INDIRECT("A9")&amp;"!"&amp;'Технический лист'!M349&amp;'Технический лист'!P107))+IF(ISBLANK(INDIRECT("A10")), 0, INDIRECT(INDIRECT("A10")&amp;"!"&amp;'Технический лист'!M349&amp;'Технический лист'!P107))+IF(ISBLANK(INDIRECT("A11")), 0, INDIRECT(INDIRECT("A11")&amp;"!"&amp;'Технический лист'!M349&amp;'Технический лист'!P107))+IF(ISBLANK(INDIRECT("A12")), 0, INDIRECT(INDIRECT("A12")&amp;"!"&amp;'Технический лист'!M349&amp;'Технический лист'!P107))</f>
        <v>0</v>
      </c>
    </row>
    <row r="117">
      <c r="A117" s="105" t="str">
        <f>IFERROR(__xludf.DUMMYFUNCTION("""COMPUTED_VALUE"""),"Ремонт ОС")</f>
        <v>Ремонт ОС</v>
      </c>
      <c r="B117" s="51">
        <f>IF(ISBLANK(INDIRECT("A3")), 0, INDIRECT(INDIRECT("A3")&amp;"!"&amp;'Технический лист'!B350&amp;'Технический лист'!E108))+IF(ISBLANK(INDIRECT("A4")), 0, INDIRECT(INDIRECT("A4")&amp;"!"&amp;'Технический лист'!B350&amp;'Технический лист'!E108))+IF(ISBLANK(INDIRECT("A5")), 0, INDIRECT(INDIRECT("A5")&amp;"!"&amp;'Технический лист'!B350&amp;'Технический лист'!E108))+IF(ISBLANK(INDIRECT("A6")), 0, INDIRECT(INDIRECT("A6")&amp;"!"&amp;'Технический лист'!B350&amp;'Технический лист'!E108))+IF(ISBLANK(INDIRECT("A7")), 0, INDIRECT(INDIRECT("A7")&amp;"!"&amp;'Технический лист'!B350&amp;'Технический лист'!E108))+IF(ISBLANK(INDIRECT("A8")), 0, INDIRECT(INDIRECT("A8")&amp;"!"&amp;'Технический лист'!B350&amp;'Технический лист'!E108))+IF(ISBLANK(INDIRECT("A9")), 0, INDIRECT(INDIRECT("A9")&amp;"!"&amp;'Технический лист'!B350&amp;'Технический лист'!E108))+IF(ISBLANK(INDIRECT("A10")), 0, INDIRECT(INDIRECT("A10")&amp;"!"&amp;'Технический лист'!B350&amp;'Технический лист'!E108))+IF(ISBLANK(INDIRECT("A11")), 0, INDIRECT(INDIRECT("A11")&amp;"!"&amp;'Технический лист'!B350&amp;'Технический лист'!E108))+IF(ISBLANK(INDIRECT("A12")), 0, INDIRECT(INDIRECT("A12")&amp;"!"&amp;'Технический лист'!B350&amp;'Технический лист'!E108))</f>
        <v>0</v>
      </c>
      <c r="C117" s="51">
        <f>IF(ISBLANK(INDIRECT("A3")), 0, INDIRECT(INDIRECT("A3")&amp;"!"&amp;'Технический лист'!C350&amp;'Технический лист'!F108))+IF(ISBLANK(INDIRECT("A4")), 0, INDIRECT(INDIRECT("A4")&amp;"!"&amp;'Технический лист'!C350&amp;'Технический лист'!F108))+IF(ISBLANK(INDIRECT("A5")), 0, INDIRECT(INDIRECT("A5")&amp;"!"&amp;'Технический лист'!C350&amp;'Технический лист'!F108))+IF(ISBLANK(INDIRECT("A6")), 0, INDIRECT(INDIRECT("A6")&amp;"!"&amp;'Технический лист'!C350&amp;'Технический лист'!F108))+IF(ISBLANK(INDIRECT("A7")), 0, INDIRECT(INDIRECT("A7")&amp;"!"&amp;'Технический лист'!C350&amp;'Технический лист'!F108))+IF(ISBLANK(INDIRECT("A8")), 0, INDIRECT(INDIRECT("A8")&amp;"!"&amp;'Технический лист'!C350&amp;'Технический лист'!F108))+IF(ISBLANK(INDIRECT("A9")), 0, INDIRECT(INDIRECT("A9")&amp;"!"&amp;'Технический лист'!C350&amp;'Технический лист'!F108))+IF(ISBLANK(INDIRECT("A10")), 0, INDIRECT(INDIRECT("A10")&amp;"!"&amp;'Технический лист'!C350&amp;'Технический лист'!F108))+IF(ISBLANK(INDIRECT("A11")), 0, INDIRECT(INDIRECT("A11")&amp;"!"&amp;'Технический лист'!C350&amp;'Технический лист'!F108))+IF(ISBLANK(INDIRECT("A12")), 0, INDIRECT(INDIRECT("A12")&amp;"!"&amp;'Технический лист'!C350&amp;'Технический лист'!F108))</f>
        <v>0</v>
      </c>
      <c r="D117" s="51">
        <f>IF(ISBLANK(INDIRECT("A3")), 0, INDIRECT(INDIRECT("A3")&amp;"!"&amp;'Технический лист'!D350&amp;'Технический лист'!G108))+IF(ISBLANK(INDIRECT("A4")), 0, INDIRECT(INDIRECT("A4")&amp;"!"&amp;'Технический лист'!D350&amp;'Технический лист'!G108))+IF(ISBLANK(INDIRECT("A5")), 0, INDIRECT(INDIRECT("A5")&amp;"!"&amp;'Технический лист'!D350&amp;'Технический лист'!G108))+IF(ISBLANK(INDIRECT("A6")), 0, INDIRECT(INDIRECT("A6")&amp;"!"&amp;'Технический лист'!D350&amp;'Технический лист'!G108))+IF(ISBLANK(INDIRECT("A7")), 0, INDIRECT(INDIRECT("A7")&amp;"!"&amp;'Технический лист'!D350&amp;'Технический лист'!G108))+IF(ISBLANK(INDIRECT("A8")), 0, INDIRECT(INDIRECT("A8")&amp;"!"&amp;'Технический лист'!D350&amp;'Технический лист'!G108))+IF(ISBLANK(INDIRECT("A9")), 0, INDIRECT(INDIRECT("A9")&amp;"!"&amp;'Технический лист'!D350&amp;'Технический лист'!G108))+IF(ISBLANK(INDIRECT("A10")), 0, INDIRECT(INDIRECT("A10")&amp;"!"&amp;'Технический лист'!D350&amp;'Технический лист'!G108))+IF(ISBLANK(INDIRECT("A11")), 0, INDIRECT(INDIRECT("A11")&amp;"!"&amp;'Технический лист'!D350&amp;'Технический лист'!G108))+IF(ISBLANK(INDIRECT("A12")), 0, INDIRECT(INDIRECT("A12")&amp;"!"&amp;'Технический лист'!D350&amp;'Технический лист'!G108))</f>
        <v>0</v>
      </c>
      <c r="E117" s="51">
        <f>IF(ISBLANK(INDIRECT("A3")), 0, INDIRECT(INDIRECT("A3")&amp;"!"&amp;'Технический лист'!E350&amp;'Технический лист'!H108))+IF(ISBLANK(INDIRECT("A4")), 0, INDIRECT(INDIRECT("A4")&amp;"!"&amp;'Технический лист'!E350&amp;'Технический лист'!H108))+IF(ISBLANK(INDIRECT("A5")), 0, INDIRECT(INDIRECT("A5")&amp;"!"&amp;'Технический лист'!E350&amp;'Технический лист'!H108))+IF(ISBLANK(INDIRECT("A6")), 0, INDIRECT(INDIRECT("A6")&amp;"!"&amp;'Технический лист'!E350&amp;'Технический лист'!H108))+IF(ISBLANK(INDIRECT("A7")), 0, INDIRECT(INDIRECT("A7")&amp;"!"&amp;'Технический лист'!E350&amp;'Технический лист'!H108))+IF(ISBLANK(INDIRECT("A8")), 0, INDIRECT(INDIRECT("A8")&amp;"!"&amp;'Технический лист'!E350&amp;'Технический лист'!H108))+IF(ISBLANK(INDIRECT("A9")), 0, INDIRECT(INDIRECT("A9")&amp;"!"&amp;'Технический лист'!E350&amp;'Технический лист'!H108))+IF(ISBLANK(INDIRECT("A10")), 0, INDIRECT(INDIRECT("A10")&amp;"!"&amp;'Технический лист'!E350&amp;'Технический лист'!H108))+IF(ISBLANK(INDIRECT("A11")), 0, INDIRECT(INDIRECT("A11")&amp;"!"&amp;'Технический лист'!E350&amp;'Технический лист'!H108))+IF(ISBLANK(INDIRECT("A12")), 0, INDIRECT(INDIRECT("A12")&amp;"!"&amp;'Технический лист'!E350&amp;'Технический лист'!H108))</f>
        <v>0</v>
      </c>
      <c r="F117" s="51">
        <f>IF(ISBLANK(INDIRECT("A3")), 0, INDIRECT(INDIRECT("A3")&amp;"!"&amp;'Технический лист'!F350&amp;'Технический лист'!I108))+IF(ISBLANK(INDIRECT("A4")), 0, INDIRECT(INDIRECT("A4")&amp;"!"&amp;'Технический лист'!F350&amp;'Технический лист'!I108))+IF(ISBLANK(INDIRECT("A5")), 0, INDIRECT(INDIRECT("A5")&amp;"!"&amp;'Технический лист'!F350&amp;'Технический лист'!I108))+IF(ISBLANK(INDIRECT("A6")), 0, INDIRECT(INDIRECT("A6")&amp;"!"&amp;'Технический лист'!F350&amp;'Технический лист'!I108))+IF(ISBLANK(INDIRECT("A7")), 0, INDIRECT(INDIRECT("A7")&amp;"!"&amp;'Технический лист'!F350&amp;'Технический лист'!I108))+IF(ISBLANK(INDIRECT("A8")), 0, INDIRECT(INDIRECT("A8")&amp;"!"&amp;'Технический лист'!F350&amp;'Технический лист'!I108))+IF(ISBLANK(INDIRECT("A9")), 0, INDIRECT(INDIRECT("A9")&amp;"!"&amp;'Технический лист'!F350&amp;'Технический лист'!I108))+IF(ISBLANK(INDIRECT("A10")), 0, INDIRECT(INDIRECT("A10")&amp;"!"&amp;'Технический лист'!F350&amp;'Технический лист'!I108))+IF(ISBLANK(INDIRECT("A11")), 0, INDIRECT(INDIRECT("A11")&amp;"!"&amp;'Технический лист'!F350&amp;'Технический лист'!I108))+IF(ISBLANK(INDIRECT("A12")), 0, INDIRECT(INDIRECT("A12")&amp;"!"&amp;'Технический лист'!F350&amp;'Технический лист'!I108))</f>
        <v>0</v>
      </c>
      <c r="G117" s="51">
        <f>IF(ISBLANK(INDIRECT("A3")), 0, INDIRECT(INDIRECT("A3")&amp;"!"&amp;'Технический лист'!G350&amp;'Технический лист'!J108))+IF(ISBLANK(INDIRECT("A4")), 0, INDIRECT(INDIRECT("A4")&amp;"!"&amp;'Технический лист'!G350&amp;'Технический лист'!J108))+IF(ISBLANK(INDIRECT("A5")), 0, INDIRECT(INDIRECT("A5")&amp;"!"&amp;'Технический лист'!G350&amp;'Технический лист'!J108))+IF(ISBLANK(INDIRECT("A6")), 0, INDIRECT(INDIRECT("A6")&amp;"!"&amp;'Технический лист'!G350&amp;'Технический лист'!J108))+IF(ISBLANK(INDIRECT("A7")), 0, INDIRECT(INDIRECT("A7")&amp;"!"&amp;'Технический лист'!G350&amp;'Технический лист'!J108))+IF(ISBLANK(INDIRECT("A8")), 0, INDIRECT(INDIRECT("A8")&amp;"!"&amp;'Технический лист'!G350&amp;'Технический лист'!J108))+IF(ISBLANK(INDIRECT("A9")), 0, INDIRECT(INDIRECT("A9")&amp;"!"&amp;'Технический лист'!G350&amp;'Технический лист'!J108))+IF(ISBLANK(INDIRECT("A10")), 0, INDIRECT(INDIRECT("A10")&amp;"!"&amp;'Технический лист'!G350&amp;'Технический лист'!J108))+IF(ISBLANK(INDIRECT("A11")), 0, INDIRECT(INDIRECT("A11")&amp;"!"&amp;'Технический лист'!G350&amp;'Технический лист'!J108))+IF(ISBLANK(INDIRECT("A12")), 0, INDIRECT(INDIRECT("A12")&amp;"!"&amp;'Технический лист'!G350&amp;'Технический лист'!J108))</f>
        <v>0</v>
      </c>
      <c r="H117" s="51">
        <f>IF(ISBLANK(INDIRECT("A3")), 0, INDIRECT(INDIRECT("A3")&amp;"!"&amp;'Технический лист'!H350&amp;'Технический лист'!K108))+IF(ISBLANK(INDIRECT("A4")), 0, INDIRECT(INDIRECT("A4")&amp;"!"&amp;'Технический лист'!H350&amp;'Технический лист'!K108))+IF(ISBLANK(INDIRECT("A5")), 0, INDIRECT(INDIRECT("A5")&amp;"!"&amp;'Технический лист'!H350&amp;'Технический лист'!K108))+IF(ISBLANK(INDIRECT("A6")), 0, INDIRECT(INDIRECT("A6")&amp;"!"&amp;'Технический лист'!H350&amp;'Технический лист'!K108))+IF(ISBLANK(INDIRECT("A7")), 0, INDIRECT(INDIRECT("A7")&amp;"!"&amp;'Технический лист'!H350&amp;'Технический лист'!K108))+IF(ISBLANK(INDIRECT("A8")), 0, INDIRECT(INDIRECT("A8")&amp;"!"&amp;'Технический лист'!H350&amp;'Технический лист'!K108))+IF(ISBLANK(INDIRECT("A9")), 0, INDIRECT(INDIRECT("A9")&amp;"!"&amp;'Технический лист'!H350&amp;'Технический лист'!K108))+IF(ISBLANK(INDIRECT("A10")), 0, INDIRECT(INDIRECT("A10")&amp;"!"&amp;'Технический лист'!H350&amp;'Технический лист'!K108))+IF(ISBLANK(INDIRECT("A11")), 0, INDIRECT(INDIRECT("A11")&amp;"!"&amp;'Технический лист'!H350&amp;'Технический лист'!K108))+IF(ISBLANK(INDIRECT("A12")), 0, INDIRECT(INDIRECT("A12")&amp;"!"&amp;'Технический лист'!H350&amp;'Технический лист'!K108))</f>
        <v>0</v>
      </c>
      <c r="I117" s="51">
        <f>IF(ISBLANK(INDIRECT("A3")), 0, INDIRECT(INDIRECT("A3")&amp;"!"&amp;'Технический лист'!I350&amp;'Технический лист'!L108))+IF(ISBLANK(INDIRECT("A4")), 0, INDIRECT(INDIRECT("A4")&amp;"!"&amp;'Технический лист'!I350&amp;'Технический лист'!L108))+IF(ISBLANK(INDIRECT("A5")), 0, INDIRECT(INDIRECT("A5")&amp;"!"&amp;'Технический лист'!I350&amp;'Технический лист'!L108))+IF(ISBLANK(INDIRECT("A6")), 0, INDIRECT(INDIRECT("A6")&amp;"!"&amp;'Технический лист'!I350&amp;'Технический лист'!L108))+IF(ISBLANK(INDIRECT("A7")), 0, INDIRECT(INDIRECT("A7")&amp;"!"&amp;'Технический лист'!I350&amp;'Технический лист'!L108))+IF(ISBLANK(INDIRECT("A8")), 0, INDIRECT(INDIRECT("A8")&amp;"!"&amp;'Технический лист'!I350&amp;'Технический лист'!L108))+IF(ISBLANK(INDIRECT("A9")), 0, INDIRECT(INDIRECT("A9")&amp;"!"&amp;'Технический лист'!I350&amp;'Технический лист'!L108))+IF(ISBLANK(INDIRECT("A10")), 0, INDIRECT(INDIRECT("A10")&amp;"!"&amp;'Технический лист'!I350&amp;'Технический лист'!L108))+IF(ISBLANK(INDIRECT("A11")), 0, INDIRECT(INDIRECT("A11")&amp;"!"&amp;'Технический лист'!I350&amp;'Технический лист'!L108))+IF(ISBLANK(INDIRECT("A12")), 0, INDIRECT(INDIRECT("A12")&amp;"!"&amp;'Технический лист'!I350&amp;'Технический лист'!L108))</f>
        <v>0</v>
      </c>
      <c r="J117" s="51">
        <f>IF(ISBLANK(INDIRECT("A3")), 0, INDIRECT(INDIRECT("A3")&amp;"!"&amp;'Технический лист'!J350&amp;'Технический лист'!M108))+IF(ISBLANK(INDIRECT("A4")), 0, INDIRECT(INDIRECT("A4")&amp;"!"&amp;'Технический лист'!J350&amp;'Технический лист'!M108))+IF(ISBLANK(INDIRECT("A5")), 0, INDIRECT(INDIRECT("A5")&amp;"!"&amp;'Технический лист'!J350&amp;'Технический лист'!M108))+IF(ISBLANK(INDIRECT("A6")), 0, INDIRECT(INDIRECT("A6")&amp;"!"&amp;'Технический лист'!J350&amp;'Технический лист'!M108))+IF(ISBLANK(INDIRECT("A7")), 0, INDIRECT(INDIRECT("A7")&amp;"!"&amp;'Технический лист'!J350&amp;'Технический лист'!M108))+IF(ISBLANK(INDIRECT("A8")), 0, INDIRECT(INDIRECT("A8")&amp;"!"&amp;'Технический лист'!J350&amp;'Технический лист'!M108))+IF(ISBLANK(INDIRECT("A9")), 0, INDIRECT(INDIRECT("A9")&amp;"!"&amp;'Технический лист'!J350&amp;'Технический лист'!M108))+IF(ISBLANK(INDIRECT("A10")), 0, INDIRECT(INDIRECT("A10")&amp;"!"&amp;'Технический лист'!J350&amp;'Технический лист'!M108))+IF(ISBLANK(INDIRECT("A11")), 0, INDIRECT(INDIRECT("A11")&amp;"!"&amp;'Технический лист'!J350&amp;'Технический лист'!M108))+IF(ISBLANK(INDIRECT("A12")), 0, INDIRECT(INDIRECT("A12")&amp;"!"&amp;'Технический лист'!J350&amp;'Технический лист'!M108))</f>
        <v>0</v>
      </c>
      <c r="K117" s="51">
        <f>IF(ISBLANK(INDIRECT("A3")), 0, INDIRECT(INDIRECT("A3")&amp;"!"&amp;'Технический лист'!K350&amp;'Технический лист'!N108))+IF(ISBLANK(INDIRECT("A4")), 0, INDIRECT(INDIRECT("A4")&amp;"!"&amp;'Технический лист'!K350&amp;'Технический лист'!N108))+IF(ISBLANK(INDIRECT("A5")), 0, INDIRECT(INDIRECT("A5")&amp;"!"&amp;'Технический лист'!K350&amp;'Технический лист'!N108))+IF(ISBLANK(INDIRECT("A6")), 0, INDIRECT(INDIRECT("A6")&amp;"!"&amp;'Технический лист'!K350&amp;'Технический лист'!N108))+IF(ISBLANK(INDIRECT("A7")), 0, INDIRECT(INDIRECT("A7")&amp;"!"&amp;'Технический лист'!K350&amp;'Технический лист'!N108))+IF(ISBLANK(INDIRECT("A8")), 0, INDIRECT(INDIRECT("A8")&amp;"!"&amp;'Технический лист'!K350&amp;'Технический лист'!N108))+IF(ISBLANK(INDIRECT("A9")), 0, INDIRECT(INDIRECT("A9")&amp;"!"&amp;'Технический лист'!K350&amp;'Технический лист'!N108))+IF(ISBLANK(INDIRECT("A10")), 0, INDIRECT(INDIRECT("A10")&amp;"!"&amp;'Технический лист'!K350&amp;'Технический лист'!N108))+IF(ISBLANK(INDIRECT("A11")), 0, INDIRECT(INDIRECT("A11")&amp;"!"&amp;'Технический лист'!K350&amp;'Технический лист'!N108))+IF(ISBLANK(INDIRECT("A12")), 0, INDIRECT(INDIRECT("A12")&amp;"!"&amp;'Технический лист'!K350&amp;'Технический лист'!N108))</f>
        <v>0</v>
      </c>
      <c r="L117" s="51">
        <f>IF(ISBLANK(INDIRECT("A3")), 0, INDIRECT(INDIRECT("A3")&amp;"!"&amp;'Технический лист'!L350&amp;'Технический лист'!O108))+IF(ISBLANK(INDIRECT("A4")), 0, INDIRECT(INDIRECT("A4")&amp;"!"&amp;'Технический лист'!L350&amp;'Технический лист'!O108))+IF(ISBLANK(INDIRECT("A5")), 0, INDIRECT(INDIRECT("A5")&amp;"!"&amp;'Технический лист'!L350&amp;'Технический лист'!O108))+IF(ISBLANK(INDIRECT("A6")), 0, INDIRECT(INDIRECT("A6")&amp;"!"&amp;'Технический лист'!L350&amp;'Технический лист'!O108))+IF(ISBLANK(INDIRECT("A7")), 0, INDIRECT(INDIRECT("A7")&amp;"!"&amp;'Технический лист'!L350&amp;'Технический лист'!O108))+IF(ISBLANK(INDIRECT("A8")), 0, INDIRECT(INDIRECT("A8")&amp;"!"&amp;'Технический лист'!L350&amp;'Технический лист'!O108))+IF(ISBLANK(INDIRECT("A9")), 0, INDIRECT(INDIRECT("A9")&amp;"!"&amp;'Технический лист'!L350&amp;'Технический лист'!O108))+IF(ISBLANK(INDIRECT("A10")), 0, INDIRECT(INDIRECT("A10")&amp;"!"&amp;'Технический лист'!L350&amp;'Технический лист'!O108))+IF(ISBLANK(INDIRECT("A11")), 0, INDIRECT(INDIRECT("A11")&amp;"!"&amp;'Технический лист'!L350&amp;'Технический лист'!O108))+IF(ISBLANK(INDIRECT("A12")), 0, INDIRECT(INDIRECT("A12")&amp;"!"&amp;'Технический лист'!L350&amp;'Технический лист'!O108))</f>
        <v>0</v>
      </c>
      <c r="M117" s="53">
        <f>IF(ISBLANK(INDIRECT("A3")), 0, INDIRECT(INDIRECT("A3")&amp;"!"&amp;'Технический лист'!M350&amp;'Технический лист'!P108))+IF(ISBLANK(INDIRECT("A4")), 0, INDIRECT(INDIRECT("A4")&amp;"!"&amp;'Технический лист'!M350&amp;'Технический лист'!P108))+IF(ISBLANK(INDIRECT("A5")), 0, INDIRECT(INDIRECT("A5")&amp;"!"&amp;'Технический лист'!M350&amp;'Технический лист'!P108))+IF(ISBLANK(INDIRECT("A6")), 0, INDIRECT(INDIRECT("A6")&amp;"!"&amp;'Технический лист'!M350&amp;'Технический лист'!P108))+IF(ISBLANK(INDIRECT("A7")), 0, INDIRECT(INDIRECT("A7")&amp;"!"&amp;'Технический лист'!M350&amp;'Технический лист'!P108))+IF(ISBLANK(INDIRECT("A8")), 0, INDIRECT(INDIRECT("A8")&amp;"!"&amp;'Технический лист'!M350&amp;'Технический лист'!P108))+IF(ISBLANK(INDIRECT("A9")), 0, INDIRECT(INDIRECT("A9")&amp;"!"&amp;'Технический лист'!M350&amp;'Технический лист'!P108))+IF(ISBLANK(INDIRECT("A10")), 0, INDIRECT(INDIRECT("A10")&amp;"!"&amp;'Технический лист'!M350&amp;'Технический лист'!P108))+IF(ISBLANK(INDIRECT("A11")), 0, INDIRECT(INDIRECT("A11")&amp;"!"&amp;'Технический лист'!M350&amp;'Технический лист'!P108))+IF(ISBLANK(INDIRECT("A12")), 0, INDIRECT(INDIRECT("A12")&amp;"!"&amp;'Технический лист'!M350&amp;'Технический лист'!P108))</f>
        <v>0</v>
      </c>
    </row>
    <row r="118">
      <c r="A118" s="105"/>
      <c r="B118" s="51">
        <f>IF(ISBLANK(INDIRECT("A3")), 0, INDIRECT(INDIRECT("A3")&amp;"!"&amp;'Технический лист'!B351&amp;'Технический лист'!E109))+IF(ISBLANK(INDIRECT("A4")), 0, INDIRECT(INDIRECT("A4")&amp;"!"&amp;'Технический лист'!B351&amp;'Технический лист'!E109))+IF(ISBLANK(INDIRECT("A5")), 0, INDIRECT(INDIRECT("A5")&amp;"!"&amp;'Технический лист'!B351&amp;'Технический лист'!E109))+IF(ISBLANK(INDIRECT("A6")), 0, INDIRECT(INDIRECT("A6")&amp;"!"&amp;'Технический лист'!B351&amp;'Технический лист'!E109))+IF(ISBLANK(INDIRECT("A7")), 0, INDIRECT(INDIRECT("A7")&amp;"!"&amp;'Технический лист'!B351&amp;'Технический лист'!E109))+IF(ISBLANK(INDIRECT("A8")), 0, INDIRECT(INDIRECT("A8")&amp;"!"&amp;'Технический лист'!B351&amp;'Технический лист'!E109))+IF(ISBLANK(INDIRECT("A9")), 0, INDIRECT(INDIRECT("A9")&amp;"!"&amp;'Технический лист'!B351&amp;'Технический лист'!E109))+IF(ISBLANK(INDIRECT("A10")), 0, INDIRECT(INDIRECT("A10")&amp;"!"&amp;'Технический лист'!B351&amp;'Технический лист'!E109))+IF(ISBLANK(INDIRECT("A11")), 0, INDIRECT(INDIRECT("A11")&amp;"!"&amp;'Технический лист'!B351&amp;'Технический лист'!E109))+IF(ISBLANK(INDIRECT("A12")), 0, INDIRECT(INDIRECT("A12")&amp;"!"&amp;'Технический лист'!B351&amp;'Технический лист'!E109))</f>
        <v>0</v>
      </c>
      <c r="C118" s="51">
        <f>IF(ISBLANK(INDIRECT("A3")), 0, INDIRECT(INDIRECT("A3")&amp;"!"&amp;'Технический лист'!C351&amp;'Технический лист'!F109))+IF(ISBLANK(INDIRECT("A4")), 0, INDIRECT(INDIRECT("A4")&amp;"!"&amp;'Технический лист'!C351&amp;'Технический лист'!F109))+IF(ISBLANK(INDIRECT("A5")), 0, INDIRECT(INDIRECT("A5")&amp;"!"&amp;'Технический лист'!C351&amp;'Технический лист'!F109))+IF(ISBLANK(INDIRECT("A6")), 0, INDIRECT(INDIRECT("A6")&amp;"!"&amp;'Технический лист'!C351&amp;'Технический лист'!F109))+IF(ISBLANK(INDIRECT("A7")), 0, INDIRECT(INDIRECT("A7")&amp;"!"&amp;'Технический лист'!C351&amp;'Технический лист'!F109))+IF(ISBLANK(INDIRECT("A8")), 0, INDIRECT(INDIRECT("A8")&amp;"!"&amp;'Технический лист'!C351&amp;'Технический лист'!F109))+IF(ISBLANK(INDIRECT("A9")), 0, INDIRECT(INDIRECT("A9")&amp;"!"&amp;'Технический лист'!C351&amp;'Технический лист'!F109))+IF(ISBLANK(INDIRECT("A10")), 0, INDIRECT(INDIRECT("A10")&amp;"!"&amp;'Технический лист'!C351&amp;'Технический лист'!F109))+IF(ISBLANK(INDIRECT("A11")), 0, INDIRECT(INDIRECT("A11")&amp;"!"&amp;'Технический лист'!C351&amp;'Технический лист'!F109))+IF(ISBLANK(INDIRECT("A12")), 0, INDIRECT(INDIRECT("A12")&amp;"!"&amp;'Технический лист'!C351&amp;'Технический лист'!F109))</f>
        <v>0</v>
      </c>
      <c r="D118" s="51">
        <f>IF(ISBLANK(INDIRECT("A3")), 0, INDIRECT(INDIRECT("A3")&amp;"!"&amp;'Технический лист'!D351&amp;'Технический лист'!G109))+IF(ISBLANK(INDIRECT("A4")), 0, INDIRECT(INDIRECT("A4")&amp;"!"&amp;'Технический лист'!D351&amp;'Технический лист'!G109))+IF(ISBLANK(INDIRECT("A5")), 0, INDIRECT(INDIRECT("A5")&amp;"!"&amp;'Технический лист'!D351&amp;'Технический лист'!G109))+IF(ISBLANK(INDIRECT("A6")), 0, INDIRECT(INDIRECT("A6")&amp;"!"&amp;'Технический лист'!D351&amp;'Технический лист'!G109))+IF(ISBLANK(INDIRECT("A7")), 0, INDIRECT(INDIRECT("A7")&amp;"!"&amp;'Технический лист'!D351&amp;'Технический лист'!G109))+IF(ISBLANK(INDIRECT("A8")), 0, INDIRECT(INDIRECT("A8")&amp;"!"&amp;'Технический лист'!D351&amp;'Технический лист'!G109))+IF(ISBLANK(INDIRECT("A9")), 0, INDIRECT(INDIRECT("A9")&amp;"!"&amp;'Технический лист'!D351&amp;'Технический лист'!G109))+IF(ISBLANK(INDIRECT("A10")), 0, INDIRECT(INDIRECT("A10")&amp;"!"&amp;'Технический лист'!D351&amp;'Технический лист'!G109))+IF(ISBLANK(INDIRECT("A11")), 0, INDIRECT(INDIRECT("A11")&amp;"!"&amp;'Технический лист'!D351&amp;'Технический лист'!G109))+IF(ISBLANK(INDIRECT("A12")), 0, INDIRECT(INDIRECT("A12")&amp;"!"&amp;'Технический лист'!D351&amp;'Технический лист'!G109))</f>
        <v>0</v>
      </c>
      <c r="E118" s="51">
        <f>IF(ISBLANK(INDIRECT("A3")), 0, INDIRECT(INDIRECT("A3")&amp;"!"&amp;'Технический лист'!E351&amp;'Технический лист'!H109))+IF(ISBLANK(INDIRECT("A4")), 0, INDIRECT(INDIRECT("A4")&amp;"!"&amp;'Технический лист'!E351&amp;'Технический лист'!H109))+IF(ISBLANK(INDIRECT("A5")), 0, INDIRECT(INDIRECT("A5")&amp;"!"&amp;'Технический лист'!E351&amp;'Технический лист'!H109))+IF(ISBLANK(INDIRECT("A6")), 0, INDIRECT(INDIRECT("A6")&amp;"!"&amp;'Технический лист'!E351&amp;'Технический лист'!H109))+IF(ISBLANK(INDIRECT("A7")), 0, INDIRECT(INDIRECT("A7")&amp;"!"&amp;'Технический лист'!E351&amp;'Технический лист'!H109))+IF(ISBLANK(INDIRECT("A8")), 0, INDIRECT(INDIRECT("A8")&amp;"!"&amp;'Технический лист'!E351&amp;'Технический лист'!H109))+IF(ISBLANK(INDIRECT("A9")), 0, INDIRECT(INDIRECT("A9")&amp;"!"&amp;'Технический лист'!E351&amp;'Технический лист'!H109))+IF(ISBLANK(INDIRECT("A10")), 0, INDIRECT(INDIRECT("A10")&amp;"!"&amp;'Технический лист'!E351&amp;'Технический лист'!H109))+IF(ISBLANK(INDIRECT("A11")), 0, INDIRECT(INDIRECT("A11")&amp;"!"&amp;'Технический лист'!E351&amp;'Технический лист'!H109))+IF(ISBLANK(INDIRECT("A12")), 0, INDIRECT(INDIRECT("A12")&amp;"!"&amp;'Технический лист'!E351&amp;'Технический лист'!H109))</f>
        <v>0</v>
      </c>
      <c r="F118" s="51">
        <f>IF(ISBLANK(INDIRECT("A3")), 0, INDIRECT(INDIRECT("A3")&amp;"!"&amp;'Технический лист'!F351&amp;'Технический лист'!I109))+IF(ISBLANK(INDIRECT("A4")), 0, INDIRECT(INDIRECT("A4")&amp;"!"&amp;'Технический лист'!F351&amp;'Технический лист'!I109))+IF(ISBLANK(INDIRECT("A5")), 0, INDIRECT(INDIRECT("A5")&amp;"!"&amp;'Технический лист'!F351&amp;'Технический лист'!I109))+IF(ISBLANK(INDIRECT("A6")), 0, INDIRECT(INDIRECT("A6")&amp;"!"&amp;'Технический лист'!F351&amp;'Технический лист'!I109))+IF(ISBLANK(INDIRECT("A7")), 0, INDIRECT(INDIRECT("A7")&amp;"!"&amp;'Технический лист'!F351&amp;'Технический лист'!I109))+IF(ISBLANK(INDIRECT("A8")), 0, INDIRECT(INDIRECT("A8")&amp;"!"&amp;'Технический лист'!F351&amp;'Технический лист'!I109))+IF(ISBLANK(INDIRECT("A9")), 0, INDIRECT(INDIRECT("A9")&amp;"!"&amp;'Технический лист'!F351&amp;'Технический лист'!I109))+IF(ISBLANK(INDIRECT("A10")), 0, INDIRECT(INDIRECT("A10")&amp;"!"&amp;'Технический лист'!F351&amp;'Технический лист'!I109))+IF(ISBLANK(INDIRECT("A11")), 0, INDIRECT(INDIRECT("A11")&amp;"!"&amp;'Технический лист'!F351&amp;'Технический лист'!I109))+IF(ISBLANK(INDIRECT("A12")), 0, INDIRECT(INDIRECT("A12")&amp;"!"&amp;'Технический лист'!F351&amp;'Технический лист'!I109))</f>
        <v>0</v>
      </c>
      <c r="G118" s="51">
        <f>IF(ISBLANK(INDIRECT("A3")), 0, INDIRECT(INDIRECT("A3")&amp;"!"&amp;'Технический лист'!G351&amp;'Технический лист'!J109))+IF(ISBLANK(INDIRECT("A4")), 0, INDIRECT(INDIRECT("A4")&amp;"!"&amp;'Технический лист'!G351&amp;'Технический лист'!J109))+IF(ISBLANK(INDIRECT("A5")), 0, INDIRECT(INDIRECT("A5")&amp;"!"&amp;'Технический лист'!G351&amp;'Технический лист'!J109))+IF(ISBLANK(INDIRECT("A6")), 0, INDIRECT(INDIRECT("A6")&amp;"!"&amp;'Технический лист'!G351&amp;'Технический лист'!J109))+IF(ISBLANK(INDIRECT("A7")), 0, INDIRECT(INDIRECT("A7")&amp;"!"&amp;'Технический лист'!G351&amp;'Технический лист'!J109))+IF(ISBLANK(INDIRECT("A8")), 0, INDIRECT(INDIRECT("A8")&amp;"!"&amp;'Технический лист'!G351&amp;'Технический лист'!J109))+IF(ISBLANK(INDIRECT("A9")), 0, INDIRECT(INDIRECT("A9")&amp;"!"&amp;'Технический лист'!G351&amp;'Технический лист'!J109))+IF(ISBLANK(INDIRECT("A10")), 0, INDIRECT(INDIRECT("A10")&amp;"!"&amp;'Технический лист'!G351&amp;'Технический лист'!J109))+IF(ISBLANK(INDIRECT("A11")), 0, INDIRECT(INDIRECT("A11")&amp;"!"&amp;'Технический лист'!G351&amp;'Технический лист'!J109))+IF(ISBLANK(INDIRECT("A12")), 0, INDIRECT(INDIRECT("A12")&amp;"!"&amp;'Технический лист'!G351&amp;'Технический лист'!J109))</f>
        <v>0</v>
      </c>
      <c r="H118" s="51">
        <f>IF(ISBLANK(INDIRECT("A3")), 0, INDIRECT(INDIRECT("A3")&amp;"!"&amp;'Технический лист'!H351&amp;'Технический лист'!K109))+IF(ISBLANK(INDIRECT("A4")), 0, INDIRECT(INDIRECT("A4")&amp;"!"&amp;'Технический лист'!H351&amp;'Технический лист'!K109))+IF(ISBLANK(INDIRECT("A5")), 0, INDIRECT(INDIRECT("A5")&amp;"!"&amp;'Технический лист'!H351&amp;'Технический лист'!K109))+IF(ISBLANK(INDIRECT("A6")), 0, INDIRECT(INDIRECT("A6")&amp;"!"&amp;'Технический лист'!H351&amp;'Технический лист'!K109))+IF(ISBLANK(INDIRECT("A7")), 0, INDIRECT(INDIRECT("A7")&amp;"!"&amp;'Технический лист'!H351&amp;'Технический лист'!K109))+IF(ISBLANK(INDIRECT("A8")), 0, INDIRECT(INDIRECT("A8")&amp;"!"&amp;'Технический лист'!H351&amp;'Технический лист'!K109))+IF(ISBLANK(INDIRECT("A9")), 0, INDIRECT(INDIRECT("A9")&amp;"!"&amp;'Технический лист'!H351&amp;'Технический лист'!K109))+IF(ISBLANK(INDIRECT("A10")), 0, INDIRECT(INDIRECT("A10")&amp;"!"&amp;'Технический лист'!H351&amp;'Технический лист'!K109))+IF(ISBLANK(INDIRECT("A11")), 0, INDIRECT(INDIRECT("A11")&amp;"!"&amp;'Технический лист'!H351&amp;'Технический лист'!K109))+IF(ISBLANK(INDIRECT("A12")), 0, INDIRECT(INDIRECT("A12")&amp;"!"&amp;'Технический лист'!H351&amp;'Технический лист'!K109))</f>
        <v>0</v>
      </c>
      <c r="I118" s="51">
        <f>IF(ISBLANK(INDIRECT("A3")), 0, INDIRECT(INDIRECT("A3")&amp;"!"&amp;'Технический лист'!I351&amp;'Технический лист'!L109))+IF(ISBLANK(INDIRECT("A4")), 0, INDIRECT(INDIRECT("A4")&amp;"!"&amp;'Технический лист'!I351&amp;'Технический лист'!L109))+IF(ISBLANK(INDIRECT("A5")), 0, INDIRECT(INDIRECT("A5")&amp;"!"&amp;'Технический лист'!I351&amp;'Технический лист'!L109))+IF(ISBLANK(INDIRECT("A6")), 0, INDIRECT(INDIRECT("A6")&amp;"!"&amp;'Технический лист'!I351&amp;'Технический лист'!L109))+IF(ISBLANK(INDIRECT("A7")), 0, INDIRECT(INDIRECT("A7")&amp;"!"&amp;'Технический лист'!I351&amp;'Технический лист'!L109))+IF(ISBLANK(INDIRECT("A8")), 0, INDIRECT(INDIRECT("A8")&amp;"!"&amp;'Технический лист'!I351&amp;'Технический лист'!L109))+IF(ISBLANK(INDIRECT("A9")), 0, INDIRECT(INDIRECT("A9")&amp;"!"&amp;'Технический лист'!I351&amp;'Технический лист'!L109))+IF(ISBLANK(INDIRECT("A10")), 0, INDIRECT(INDIRECT("A10")&amp;"!"&amp;'Технический лист'!I351&amp;'Технический лист'!L109))+IF(ISBLANK(INDIRECT("A11")), 0, INDIRECT(INDIRECT("A11")&amp;"!"&amp;'Технический лист'!I351&amp;'Технический лист'!L109))+IF(ISBLANK(INDIRECT("A12")), 0, INDIRECT(INDIRECT("A12")&amp;"!"&amp;'Технический лист'!I351&amp;'Технический лист'!L109))</f>
        <v>0</v>
      </c>
      <c r="J118" s="51">
        <f>IF(ISBLANK(INDIRECT("A3")), 0, INDIRECT(INDIRECT("A3")&amp;"!"&amp;'Технический лист'!J351&amp;'Технический лист'!M109))+IF(ISBLANK(INDIRECT("A4")), 0, INDIRECT(INDIRECT("A4")&amp;"!"&amp;'Технический лист'!J351&amp;'Технический лист'!M109))+IF(ISBLANK(INDIRECT("A5")), 0, INDIRECT(INDIRECT("A5")&amp;"!"&amp;'Технический лист'!J351&amp;'Технический лист'!M109))+IF(ISBLANK(INDIRECT("A6")), 0, INDIRECT(INDIRECT("A6")&amp;"!"&amp;'Технический лист'!J351&amp;'Технический лист'!M109))+IF(ISBLANK(INDIRECT("A7")), 0, INDIRECT(INDIRECT("A7")&amp;"!"&amp;'Технический лист'!J351&amp;'Технический лист'!M109))+IF(ISBLANK(INDIRECT("A8")), 0, INDIRECT(INDIRECT("A8")&amp;"!"&amp;'Технический лист'!J351&amp;'Технический лист'!M109))+IF(ISBLANK(INDIRECT("A9")), 0, INDIRECT(INDIRECT("A9")&amp;"!"&amp;'Технический лист'!J351&amp;'Технический лист'!M109))+IF(ISBLANK(INDIRECT("A10")), 0, INDIRECT(INDIRECT("A10")&amp;"!"&amp;'Технический лист'!J351&amp;'Технический лист'!M109))+IF(ISBLANK(INDIRECT("A11")), 0, INDIRECT(INDIRECT("A11")&amp;"!"&amp;'Технический лист'!J351&amp;'Технический лист'!M109))+IF(ISBLANK(INDIRECT("A12")), 0, INDIRECT(INDIRECT("A12")&amp;"!"&amp;'Технический лист'!J351&amp;'Технический лист'!M109))</f>
        <v>0</v>
      </c>
      <c r="K118" s="51">
        <f>IF(ISBLANK(INDIRECT("A3")), 0, INDIRECT(INDIRECT("A3")&amp;"!"&amp;'Технический лист'!K351&amp;'Технический лист'!N109))+IF(ISBLANK(INDIRECT("A4")), 0, INDIRECT(INDIRECT("A4")&amp;"!"&amp;'Технический лист'!K351&amp;'Технический лист'!N109))+IF(ISBLANK(INDIRECT("A5")), 0, INDIRECT(INDIRECT("A5")&amp;"!"&amp;'Технический лист'!K351&amp;'Технический лист'!N109))+IF(ISBLANK(INDIRECT("A6")), 0, INDIRECT(INDIRECT("A6")&amp;"!"&amp;'Технический лист'!K351&amp;'Технический лист'!N109))+IF(ISBLANK(INDIRECT("A7")), 0, INDIRECT(INDIRECT("A7")&amp;"!"&amp;'Технический лист'!K351&amp;'Технический лист'!N109))+IF(ISBLANK(INDIRECT("A8")), 0, INDIRECT(INDIRECT("A8")&amp;"!"&amp;'Технический лист'!K351&amp;'Технический лист'!N109))+IF(ISBLANK(INDIRECT("A9")), 0, INDIRECT(INDIRECT("A9")&amp;"!"&amp;'Технический лист'!K351&amp;'Технический лист'!N109))+IF(ISBLANK(INDIRECT("A10")), 0, INDIRECT(INDIRECT("A10")&amp;"!"&amp;'Технический лист'!K351&amp;'Технический лист'!N109))+IF(ISBLANK(INDIRECT("A11")), 0, INDIRECT(INDIRECT("A11")&amp;"!"&amp;'Технический лист'!K351&amp;'Технический лист'!N109))+IF(ISBLANK(INDIRECT("A12")), 0, INDIRECT(INDIRECT("A12")&amp;"!"&amp;'Технический лист'!K351&amp;'Технический лист'!N109))</f>
        <v>0</v>
      </c>
      <c r="L118" s="51">
        <f>IF(ISBLANK(INDIRECT("A3")), 0, INDIRECT(INDIRECT("A3")&amp;"!"&amp;'Технический лист'!L351&amp;'Технический лист'!O109))+IF(ISBLANK(INDIRECT("A4")), 0, INDIRECT(INDIRECT("A4")&amp;"!"&amp;'Технический лист'!L351&amp;'Технический лист'!O109))+IF(ISBLANK(INDIRECT("A5")), 0, INDIRECT(INDIRECT("A5")&amp;"!"&amp;'Технический лист'!L351&amp;'Технический лист'!O109))+IF(ISBLANK(INDIRECT("A6")), 0, INDIRECT(INDIRECT("A6")&amp;"!"&amp;'Технический лист'!L351&amp;'Технический лист'!O109))+IF(ISBLANK(INDIRECT("A7")), 0, INDIRECT(INDIRECT("A7")&amp;"!"&amp;'Технический лист'!L351&amp;'Технический лист'!O109))+IF(ISBLANK(INDIRECT("A8")), 0, INDIRECT(INDIRECT("A8")&amp;"!"&amp;'Технический лист'!L351&amp;'Технический лист'!O109))+IF(ISBLANK(INDIRECT("A9")), 0, INDIRECT(INDIRECT("A9")&amp;"!"&amp;'Технический лист'!L351&amp;'Технический лист'!O109))+IF(ISBLANK(INDIRECT("A10")), 0, INDIRECT(INDIRECT("A10")&amp;"!"&amp;'Технический лист'!L351&amp;'Технический лист'!O109))+IF(ISBLANK(INDIRECT("A11")), 0, INDIRECT(INDIRECT("A11")&amp;"!"&amp;'Технический лист'!L351&amp;'Технический лист'!O109))+IF(ISBLANK(INDIRECT("A12")), 0, INDIRECT(INDIRECT("A12")&amp;"!"&amp;'Технический лист'!L351&amp;'Технический лист'!O109))</f>
        <v>0</v>
      </c>
      <c r="M118" s="53">
        <f>IF(ISBLANK(INDIRECT("A3")), 0, INDIRECT(INDIRECT("A3")&amp;"!"&amp;'Технический лист'!M351&amp;'Технический лист'!P109))+IF(ISBLANK(INDIRECT("A4")), 0, INDIRECT(INDIRECT("A4")&amp;"!"&amp;'Технический лист'!M351&amp;'Технический лист'!P109))+IF(ISBLANK(INDIRECT("A5")), 0, INDIRECT(INDIRECT("A5")&amp;"!"&amp;'Технический лист'!M351&amp;'Технический лист'!P109))+IF(ISBLANK(INDIRECT("A6")), 0, INDIRECT(INDIRECT("A6")&amp;"!"&amp;'Технический лист'!M351&amp;'Технический лист'!P109))+IF(ISBLANK(INDIRECT("A7")), 0, INDIRECT(INDIRECT("A7")&amp;"!"&amp;'Технический лист'!M351&amp;'Технический лист'!P109))+IF(ISBLANK(INDIRECT("A8")), 0, INDIRECT(INDIRECT("A8")&amp;"!"&amp;'Технический лист'!M351&amp;'Технический лист'!P109))+IF(ISBLANK(INDIRECT("A9")), 0, INDIRECT(INDIRECT("A9")&amp;"!"&amp;'Технический лист'!M351&amp;'Технический лист'!P109))+IF(ISBLANK(INDIRECT("A10")), 0, INDIRECT(INDIRECT("A10")&amp;"!"&amp;'Технический лист'!M351&amp;'Технический лист'!P109))+IF(ISBLANK(INDIRECT("A11")), 0, INDIRECT(INDIRECT("A11")&amp;"!"&amp;'Технический лист'!M351&amp;'Технический лист'!P109))+IF(ISBLANK(INDIRECT("A12")), 0, INDIRECT(INDIRECT("A12")&amp;"!"&amp;'Технический лист'!M351&amp;'Технический лист'!P109))</f>
        <v>0</v>
      </c>
    </row>
    <row r="119" hidden="1">
      <c r="A119" s="105"/>
      <c r="B119" s="51">
        <f>IF(ISBLANK(INDIRECT("A3")), 0, INDIRECT(INDIRECT("A3")&amp;"!"&amp;'Технический лист'!B352&amp;'Технический лист'!E110))+IF(ISBLANK(INDIRECT("A4")), 0, INDIRECT(INDIRECT("A4")&amp;"!"&amp;'Технический лист'!B352&amp;'Технический лист'!E110))+IF(ISBLANK(INDIRECT("A5")), 0, INDIRECT(INDIRECT("A5")&amp;"!"&amp;'Технический лист'!B352&amp;'Технический лист'!E110))+IF(ISBLANK(INDIRECT("A6")), 0, INDIRECT(INDIRECT("A6")&amp;"!"&amp;'Технический лист'!B352&amp;'Технический лист'!E110))+IF(ISBLANK(INDIRECT("A7")), 0, INDIRECT(INDIRECT("A7")&amp;"!"&amp;'Технический лист'!B352&amp;'Технический лист'!E110))+IF(ISBLANK(INDIRECT("A8")), 0, INDIRECT(INDIRECT("A8")&amp;"!"&amp;'Технический лист'!B352&amp;'Технический лист'!E110))+IF(ISBLANK(INDIRECT("A9")), 0, INDIRECT(INDIRECT("A9")&amp;"!"&amp;'Технический лист'!B352&amp;'Технический лист'!E110))+IF(ISBLANK(INDIRECT("A10")), 0, INDIRECT(INDIRECT("A10")&amp;"!"&amp;'Технический лист'!B352&amp;'Технический лист'!E110))+IF(ISBLANK(INDIRECT("A11")), 0, INDIRECT(INDIRECT("A11")&amp;"!"&amp;'Технический лист'!B352&amp;'Технический лист'!E110))+IF(ISBLANK(INDIRECT("A12")), 0, INDIRECT(INDIRECT("A12")&amp;"!"&amp;'Технический лист'!B352&amp;'Технический лист'!E110))</f>
        <v>0</v>
      </c>
      <c r="C119" s="51">
        <f>IF(ISBLANK(INDIRECT("A3")), 0, INDIRECT(INDIRECT("A3")&amp;"!"&amp;'Технический лист'!C352&amp;'Технический лист'!F110))+IF(ISBLANK(INDIRECT("A4")), 0, INDIRECT(INDIRECT("A4")&amp;"!"&amp;'Технический лист'!C352&amp;'Технический лист'!F110))+IF(ISBLANK(INDIRECT("A5")), 0, INDIRECT(INDIRECT("A5")&amp;"!"&amp;'Технический лист'!C352&amp;'Технический лист'!F110))+IF(ISBLANK(INDIRECT("A6")), 0, INDIRECT(INDIRECT("A6")&amp;"!"&amp;'Технический лист'!C352&amp;'Технический лист'!F110))+IF(ISBLANK(INDIRECT("A7")), 0, INDIRECT(INDIRECT("A7")&amp;"!"&amp;'Технический лист'!C352&amp;'Технический лист'!F110))+IF(ISBLANK(INDIRECT("A8")), 0, INDIRECT(INDIRECT("A8")&amp;"!"&amp;'Технический лист'!C352&amp;'Технический лист'!F110))+IF(ISBLANK(INDIRECT("A9")), 0, INDIRECT(INDIRECT("A9")&amp;"!"&amp;'Технический лист'!C352&amp;'Технический лист'!F110))+IF(ISBLANK(INDIRECT("A10")), 0, INDIRECT(INDIRECT("A10")&amp;"!"&amp;'Технический лист'!C352&amp;'Технический лист'!F110))+IF(ISBLANK(INDIRECT("A11")), 0, INDIRECT(INDIRECT("A11")&amp;"!"&amp;'Технический лист'!C352&amp;'Технический лист'!F110))+IF(ISBLANK(INDIRECT("A12")), 0, INDIRECT(INDIRECT("A12")&amp;"!"&amp;'Технический лист'!C352&amp;'Технический лист'!F110))</f>
        <v>0</v>
      </c>
      <c r="D119" s="51">
        <f>IF(ISBLANK(INDIRECT("A3")), 0, INDIRECT(INDIRECT("A3")&amp;"!"&amp;'Технический лист'!D352&amp;'Технический лист'!G110))+IF(ISBLANK(INDIRECT("A4")), 0, INDIRECT(INDIRECT("A4")&amp;"!"&amp;'Технический лист'!D352&amp;'Технический лист'!G110))+IF(ISBLANK(INDIRECT("A5")), 0, INDIRECT(INDIRECT("A5")&amp;"!"&amp;'Технический лист'!D352&amp;'Технический лист'!G110))+IF(ISBLANK(INDIRECT("A6")), 0, INDIRECT(INDIRECT("A6")&amp;"!"&amp;'Технический лист'!D352&amp;'Технический лист'!G110))+IF(ISBLANK(INDIRECT("A7")), 0, INDIRECT(INDIRECT("A7")&amp;"!"&amp;'Технический лист'!D352&amp;'Технический лист'!G110))+IF(ISBLANK(INDIRECT("A8")), 0, INDIRECT(INDIRECT("A8")&amp;"!"&amp;'Технический лист'!D352&amp;'Технический лист'!G110))+IF(ISBLANK(INDIRECT("A9")), 0, INDIRECT(INDIRECT("A9")&amp;"!"&amp;'Технический лист'!D352&amp;'Технический лист'!G110))+IF(ISBLANK(INDIRECT("A10")), 0, INDIRECT(INDIRECT("A10")&amp;"!"&amp;'Технический лист'!D352&amp;'Технический лист'!G110))+IF(ISBLANK(INDIRECT("A11")), 0, INDIRECT(INDIRECT("A11")&amp;"!"&amp;'Технический лист'!D352&amp;'Технический лист'!G110))+IF(ISBLANK(INDIRECT("A12")), 0, INDIRECT(INDIRECT("A12")&amp;"!"&amp;'Технический лист'!D352&amp;'Технический лист'!G110))</f>
        <v>0</v>
      </c>
      <c r="E119" s="51">
        <f>IF(ISBLANK(INDIRECT("A3")), 0, INDIRECT(INDIRECT("A3")&amp;"!"&amp;'Технический лист'!E352&amp;'Технический лист'!H110))+IF(ISBLANK(INDIRECT("A4")), 0, INDIRECT(INDIRECT("A4")&amp;"!"&amp;'Технический лист'!E352&amp;'Технический лист'!H110))+IF(ISBLANK(INDIRECT("A5")), 0, INDIRECT(INDIRECT("A5")&amp;"!"&amp;'Технический лист'!E352&amp;'Технический лист'!H110))+IF(ISBLANK(INDIRECT("A6")), 0, INDIRECT(INDIRECT("A6")&amp;"!"&amp;'Технический лист'!E352&amp;'Технический лист'!H110))+IF(ISBLANK(INDIRECT("A7")), 0, INDIRECT(INDIRECT("A7")&amp;"!"&amp;'Технический лист'!E352&amp;'Технический лист'!H110))+IF(ISBLANK(INDIRECT("A8")), 0, INDIRECT(INDIRECT("A8")&amp;"!"&amp;'Технический лист'!E352&amp;'Технический лист'!H110))+IF(ISBLANK(INDIRECT("A9")), 0, INDIRECT(INDIRECT("A9")&amp;"!"&amp;'Технический лист'!E352&amp;'Технический лист'!H110))+IF(ISBLANK(INDIRECT("A10")), 0, INDIRECT(INDIRECT("A10")&amp;"!"&amp;'Технический лист'!E352&amp;'Технический лист'!H110))+IF(ISBLANK(INDIRECT("A11")), 0, INDIRECT(INDIRECT("A11")&amp;"!"&amp;'Технический лист'!E352&amp;'Технический лист'!H110))+IF(ISBLANK(INDIRECT("A12")), 0, INDIRECT(INDIRECT("A12")&amp;"!"&amp;'Технический лист'!E352&amp;'Технический лист'!H110))</f>
        <v>0</v>
      </c>
      <c r="F119" s="51">
        <f>IF(ISBLANK(INDIRECT("A3")), 0, INDIRECT(INDIRECT("A3")&amp;"!"&amp;'Технический лист'!F352&amp;'Технический лист'!I110))+IF(ISBLANK(INDIRECT("A4")), 0, INDIRECT(INDIRECT("A4")&amp;"!"&amp;'Технический лист'!F352&amp;'Технический лист'!I110))+IF(ISBLANK(INDIRECT("A5")), 0, INDIRECT(INDIRECT("A5")&amp;"!"&amp;'Технический лист'!F352&amp;'Технический лист'!I110))+IF(ISBLANK(INDIRECT("A6")), 0, INDIRECT(INDIRECT("A6")&amp;"!"&amp;'Технический лист'!F352&amp;'Технический лист'!I110))+IF(ISBLANK(INDIRECT("A7")), 0, INDIRECT(INDIRECT("A7")&amp;"!"&amp;'Технический лист'!F352&amp;'Технический лист'!I110))+IF(ISBLANK(INDIRECT("A8")), 0, INDIRECT(INDIRECT("A8")&amp;"!"&amp;'Технический лист'!F352&amp;'Технический лист'!I110))+IF(ISBLANK(INDIRECT("A9")), 0, INDIRECT(INDIRECT("A9")&amp;"!"&amp;'Технический лист'!F352&amp;'Технический лист'!I110))+IF(ISBLANK(INDIRECT("A10")), 0, INDIRECT(INDIRECT("A10")&amp;"!"&amp;'Технический лист'!F352&amp;'Технический лист'!I110))+IF(ISBLANK(INDIRECT("A11")), 0, INDIRECT(INDIRECT("A11")&amp;"!"&amp;'Технический лист'!F352&amp;'Технический лист'!I110))+IF(ISBLANK(INDIRECT("A12")), 0, INDIRECT(INDIRECT("A12")&amp;"!"&amp;'Технический лист'!F352&amp;'Технический лист'!I110))</f>
        <v>0</v>
      </c>
      <c r="G119" s="51">
        <f>IF(ISBLANK(INDIRECT("A3")), 0, INDIRECT(INDIRECT("A3")&amp;"!"&amp;'Технический лист'!G352&amp;'Технический лист'!J110))+IF(ISBLANK(INDIRECT("A4")), 0, INDIRECT(INDIRECT("A4")&amp;"!"&amp;'Технический лист'!G352&amp;'Технический лист'!J110))+IF(ISBLANK(INDIRECT("A5")), 0, INDIRECT(INDIRECT("A5")&amp;"!"&amp;'Технический лист'!G352&amp;'Технический лист'!J110))+IF(ISBLANK(INDIRECT("A6")), 0, INDIRECT(INDIRECT("A6")&amp;"!"&amp;'Технический лист'!G352&amp;'Технический лист'!J110))+IF(ISBLANK(INDIRECT("A7")), 0, INDIRECT(INDIRECT("A7")&amp;"!"&amp;'Технический лист'!G352&amp;'Технический лист'!J110))+IF(ISBLANK(INDIRECT("A8")), 0, INDIRECT(INDIRECT("A8")&amp;"!"&amp;'Технический лист'!G352&amp;'Технический лист'!J110))+IF(ISBLANK(INDIRECT("A9")), 0, INDIRECT(INDIRECT("A9")&amp;"!"&amp;'Технический лист'!G352&amp;'Технический лист'!J110))+IF(ISBLANK(INDIRECT("A10")), 0, INDIRECT(INDIRECT("A10")&amp;"!"&amp;'Технический лист'!G352&amp;'Технический лист'!J110))+IF(ISBLANK(INDIRECT("A11")), 0, INDIRECT(INDIRECT("A11")&amp;"!"&amp;'Технический лист'!G352&amp;'Технический лист'!J110))+IF(ISBLANK(INDIRECT("A12")), 0, INDIRECT(INDIRECT("A12")&amp;"!"&amp;'Технический лист'!G352&amp;'Технический лист'!J110))</f>
        <v>0</v>
      </c>
      <c r="H119" s="51">
        <f>IF(ISBLANK(INDIRECT("A3")), 0, INDIRECT(INDIRECT("A3")&amp;"!"&amp;'Технический лист'!H352&amp;'Технический лист'!K110))+IF(ISBLANK(INDIRECT("A4")), 0, INDIRECT(INDIRECT("A4")&amp;"!"&amp;'Технический лист'!H352&amp;'Технический лист'!K110))+IF(ISBLANK(INDIRECT("A5")), 0, INDIRECT(INDIRECT("A5")&amp;"!"&amp;'Технический лист'!H352&amp;'Технический лист'!K110))+IF(ISBLANK(INDIRECT("A6")), 0, INDIRECT(INDIRECT("A6")&amp;"!"&amp;'Технический лист'!H352&amp;'Технический лист'!K110))+IF(ISBLANK(INDIRECT("A7")), 0, INDIRECT(INDIRECT("A7")&amp;"!"&amp;'Технический лист'!H352&amp;'Технический лист'!K110))+IF(ISBLANK(INDIRECT("A8")), 0, INDIRECT(INDIRECT("A8")&amp;"!"&amp;'Технический лист'!H352&amp;'Технический лист'!K110))+IF(ISBLANK(INDIRECT("A9")), 0, INDIRECT(INDIRECT("A9")&amp;"!"&amp;'Технический лист'!H352&amp;'Технический лист'!K110))+IF(ISBLANK(INDIRECT("A10")), 0, INDIRECT(INDIRECT("A10")&amp;"!"&amp;'Технический лист'!H352&amp;'Технический лист'!K110))+IF(ISBLANK(INDIRECT("A11")), 0, INDIRECT(INDIRECT("A11")&amp;"!"&amp;'Технический лист'!H352&amp;'Технический лист'!K110))+IF(ISBLANK(INDIRECT("A12")), 0, INDIRECT(INDIRECT("A12")&amp;"!"&amp;'Технический лист'!H352&amp;'Технический лист'!K110))</f>
        <v>0</v>
      </c>
      <c r="I119" s="51">
        <f>IF(ISBLANK(INDIRECT("A3")), 0, INDIRECT(INDIRECT("A3")&amp;"!"&amp;'Технический лист'!I352&amp;'Технический лист'!L110))+IF(ISBLANK(INDIRECT("A4")), 0, INDIRECT(INDIRECT("A4")&amp;"!"&amp;'Технический лист'!I352&amp;'Технический лист'!L110))+IF(ISBLANK(INDIRECT("A5")), 0, INDIRECT(INDIRECT("A5")&amp;"!"&amp;'Технический лист'!I352&amp;'Технический лист'!L110))+IF(ISBLANK(INDIRECT("A6")), 0, INDIRECT(INDIRECT("A6")&amp;"!"&amp;'Технический лист'!I352&amp;'Технический лист'!L110))+IF(ISBLANK(INDIRECT("A7")), 0, INDIRECT(INDIRECT("A7")&amp;"!"&amp;'Технический лист'!I352&amp;'Технический лист'!L110))+IF(ISBLANK(INDIRECT("A8")), 0, INDIRECT(INDIRECT("A8")&amp;"!"&amp;'Технический лист'!I352&amp;'Технический лист'!L110))+IF(ISBLANK(INDIRECT("A9")), 0, INDIRECT(INDIRECT("A9")&amp;"!"&amp;'Технический лист'!I352&amp;'Технический лист'!L110))+IF(ISBLANK(INDIRECT("A10")), 0, INDIRECT(INDIRECT("A10")&amp;"!"&amp;'Технический лист'!I352&amp;'Технический лист'!L110))+IF(ISBLANK(INDIRECT("A11")), 0, INDIRECT(INDIRECT("A11")&amp;"!"&amp;'Технический лист'!I352&amp;'Технический лист'!L110))+IF(ISBLANK(INDIRECT("A12")), 0, INDIRECT(INDIRECT("A12")&amp;"!"&amp;'Технический лист'!I352&amp;'Технический лист'!L110))</f>
        <v>0</v>
      </c>
      <c r="J119" s="51">
        <f>IF(ISBLANK(INDIRECT("A3")), 0, INDIRECT(INDIRECT("A3")&amp;"!"&amp;'Технический лист'!J352&amp;'Технический лист'!M110))+IF(ISBLANK(INDIRECT("A4")), 0, INDIRECT(INDIRECT("A4")&amp;"!"&amp;'Технический лист'!J352&amp;'Технический лист'!M110))+IF(ISBLANK(INDIRECT("A5")), 0, INDIRECT(INDIRECT("A5")&amp;"!"&amp;'Технический лист'!J352&amp;'Технический лист'!M110))+IF(ISBLANK(INDIRECT("A6")), 0, INDIRECT(INDIRECT("A6")&amp;"!"&amp;'Технический лист'!J352&amp;'Технический лист'!M110))+IF(ISBLANK(INDIRECT("A7")), 0, INDIRECT(INDIRECT("A7")&amp;"!"&amp;'Технический лист'!J352&amp;'Технический лист'!M110))+IF(ISBLANK(INDIRECT("A8")), 0, INDIRECT(INDIRECT("A8")&amp;"!"&amp;'Технический лист'!J352&amp;'Технический лист'!M110))+IF(ISBLANK(INDIRECT("A9")), 0, INDIRECT(INDIRECT("A9")&amp;"!"&amp;'Технический лист'!J352&amp;'Технический лист'!M110))+IF(ISBLANK(INDIRECT("A10")), 0, INDIRECT(INDIRECT("A10")&amp;"!"&amp;'Технический лист'!J352&amp;'Технический лист'!M110))+IF(ISBLANK(INDIRECT("A11")), 0, INDIRECT(INDIRECT("A11")&amp;"!"&amp;'Технический лист'!J352&amp;'Технический лист'!M110))+IF(ISBLANK(INDIRECT("A12")), 0, INDIRECT(INDIRECT("A12")&amp;"!"&amp;'Технический лист'!J352&amp;'Технический лист'!M110))</f>
        <v>0</v>
      </c>
      <c r="K119" s="51">
        <f>IF(ISBLANK(INDIRECT("A3")), 0, INDIRECT(INDIRECT("A3")&amp;"!"&amp;'Технический лист'!K352&amp;'Технический лист'!N110))+IF(ISBLANK(INDIRECT("A4")), 0, INDIRECT(INDIRECT("A4")&amp;"!"&amp;'Технический лист'!K352&amp;'Технический лист'!N110))+IF(ISBLANK(INDIRECT("A5")), 0, INDIRECT(INDIRECT("A5")&amp;"!"&amp;'Технический лист'!K352&amp;'Технический лист'!N110))+IF(ISBLANK(INDIRECT("A6")), 0, INDIRECT(INDIRECT("A6")&amp;"!"&amp;'Технический лист'!K352&amp;'Технический лист'!N110))+IF(ISBLANK(INDIRECT("A7")), 0, INDIRECT(INDIRECT("A7")&amp;"!"&amp;'Технический лист'!K352&amp;'Технический лист'!N110))+IF(ISBLANK(INDIRECT("A8")), 0, INDIRECT(INDIRECT("A8")&amp;"!"&amp;'Технический лист'!K352&amp;'Технический лист'!N110))+IF(ISBLANK(INDIRECT("A9")), 0, INDIRECT(INDIRECT("A9")&amp;"!"&amp;'Технический лист'!K352&amp;'Технический лист'!N110))+IF(ISBLANK(INDIRECT("A10")), 0, INDIRECT(INDIRECT("A10")&amp;"!"&amp;'Технический лист'!K352&amp;'Технический лист'!N110))+IF(ISBLANK(INDIRECT("A11")), 0, INDIRECT(INDIRECT("A11")&amp;"!"&amp;'Технический лист'!K352&amp;'Технический лист'!N110))+IF(ISBLANK(INDIRECT("A12")), 0, INDIRECT(INDIRECT("A12")&amp;"!"&amp;'Технический лист'!K352&amp;'Технический лист'!N110))</f>
        <v>0</v>
      </c>
      <c r="L119" s="51">
        <f>IF(ISBLANK(INDIRECT("A3")), 0, INDIRECT(INDIRECT("A3")&amp;"!"&amp;'Технический лист'!L352&amp;'Технический лист'!O110))+IF(ISBLANK(INDIRECT("A4")), 0, INDIRECT(INDIRECT("A4")&amp;"!"&amp;'Технический лист'!L352&amp;'Технический лист'!O110))+IF(ISBLANK(INDIRECT("A5")), 0, INDIRECT(INDIRECT("A5")&amp;"!"&amp;'Технический лист'!L352&amp;'Технический лист'!O110))+IF(ISBLANK(INDIRECT("A6")), 0, INDIRECT(INDIRECT("A6")&amp;"!"&amp;'Технический лист'!L352&amp;'Технический лист'!O110))+IF(ISBLANK(INDIRECT("A7")), 0, INDIRECT(INDIRECT("A7")&amp;"!"&amp;'Технический лист'!L352&amp;'Технический лист'!O110))+IF(ISBLANK(INDIRECT("A8")), 0, INDIRECT(INDIRECT("A8")&amp;"!"&amp;'Технический лист'!L352&amp;'Технический лист'!O110))+IF(ISBLANK(INDIRECT("A9")), 0, INDIRECT(INDIRECT("A9")&amp;"!"&amp;'Технический лист'!L352&amp;'Технический лист'!O110))+IF(ISBLANK(INDIRECT("A10")), 0, INDIRECT(INDIRECT("A10")&amp;"!"&amp;'Технический лист'!L352&amp;'Технический лист'!O110))+IF(ISBLANK(INDIRECT("A11")), 0, INDIRECT(INDIRECT("A11")&amp;"!"&amp;'Технический лист'!L352&amp;'Технический лист'!O110))+IF(ISBLANK(INDIRECT("A12")), 0, INDIRECT(INDIRECT("A12")&amp;"!"&amp;'Технический лист'!L352&amp;'Технический лист'!O110))</f>
        <v>0</v>
      </c>
      <c r="M119" s="53">
        <f>IF(ISBLANK(INDIRECT("A3")), 0, INDIRECT(INDIRECT("A3")&amp;"!"&amp;'Технический лист'!M352&amp;'Технический лист'!P110))+IF(ISBLANK(INDIRECT("A4")), 0, INDIRECT(INDIRECT("A4")&amp;"!"&amp;'Технический лист'!M352&amp;'Технический лист'!P110))+IF(ISBLANK(INDIRECT("A5")), 0, INDIRECT(INDIRECT("A5")&amp;"!"&amp;'Технический лист'!M352&amp;'Технический лист'!P110))+IF(ISBLANK(INDIRECT("A6")), 0, INDIRECT(INDIRECT("A6")&amp;"!"&amp;'Технический лист'!M352&amp;'Технический лист'!P110))+IF(ISBLANK(INDIRECT("A7")), 0, INDIRECT(INDIRECT("A7")&amp;"!"&amp;'Технический лист'!M352&amp;'Технический лист'!P110))+IF(ISBLANK(INDIRECT("A8")), 0, INDIRECT(INDIRECT("A8")&amp;"!"&amp;'Технический лист'!M352&amp;'Технический лист'!P110))+IF(ISBLANK(INDIRECT("A9")), 0, INDIRECT(INDIRECT("A9")&amp;"!"&amp;'Технический лист'!M352&amp;'Технический лист'!P110))+IF(ISBLANK(INDIRECT("A10")), 0, INDIRECT(INDIRECT("A10")&amp;"!"&amp;'Технический лист'!M352&amp;'Технический лист'!P110))+IF(ISBLANK(INDIRECT("A11")), 0, INDIRECT(INDIRECT("A11")&amp;"!"&amp;'Технический лист'!M352&amp;'Технический лист'!P110))+IF(ISBLANK(INDIRECT("A12")), 0, INDIRECT(INDIRECT("A12")&amp;"!"&amp;'Технический лист'!M352&amp;'Технический лист'!P110))</f>
        <v>0</v>
      </c>
    </row>
    <row r="120" hidden="1">
      <c r="A120" s="105"/>
      <c r="B120" s="51">
        <f>IF(ISBLANK(INDIRECT("A3")), 0, INDIRECT(INDIRECT("A3")&amp;"!"&amp;'Технический лист'!B353&amp;'Технический лист'!E111))+IF(ISBLANK(INDIRECT("A4")), 0, INDIRECT(INDIRECT("A4")&amp;"!"&amp;'Технический лист'!B353&amp;'Технический лист'!E111))+IF(ISBLANK(INDIRECT("A5")), 0, INDIRECT(INDIRECT("A5")&amp;"!"&amp;'Технический лист'!B353&amp;'Технический лист'!E111))+IF(ISBLANK(INDIRECT("A6")), 0, INDIRECT(INDIRECT("A6")&amp;"!"&amp;'Технический лист'!B353&amp;'Технический лист'!E111))+IF(ISBLANK(INDIRECT("A7")), 0, INDIRECT(INDIRECT("A7")&amp;"!"&amp;'Технический лист'!B353&amp;'Технический лист'!E111))+IF(ISBLANK(INDIRECT("A8")), 0, INDIRECT(INDIRECT("A8")&amp;"!"&amp;'Технический лист'!B353&amp;'Технический лист'!E111))+IF(ISBLANK(INDIRECT("A9")), 0, INDIRECT(INDIRECT("A9")&amp;"!"&amp;'Технический лист'!B353&amp;'Технический лист'!E111))+IF(ISBLANK(INDIRECT("A10")), 0, INDIRECT(INDIRECT("A10")&amp;"!"&amp;'Технический лист'!B353&amp;'Технический лист'!E111))+IF(ISBLANK(INDIRECT("A11")), 0, INDIRECT(INDIRECT("A11")&amp;"!"&amp;'Технический лист'!B353&amp;'Технический лист'!E111))+IF(ISBLANK(INDIRECT("A12")), 0, INDIRECT(INDIRECT("A12")&amp;"!"&amp;'Технический лист'!B353&amp;'Технический лист'!E111))</f>
        <v>0</v>
      </c>
      <c r="C120" s="51">
        <f>IF(ISBLANK(INDIRECT("A3")), 0, INDIRECT(INDIRECT("A3")&amp;"!"&amp;'Технический лист'!C353&amp;'Технический лист'!F111))+IF(ISBLANK(INDIRECT("A4")), 0, INDIRECT(INDIRECT("A4")&amp;"!"&amp;'Технический лист'!C353&amp;'Технический лист'!F111))+IF(ISBLANK(INDIRECT("A5")), 0, INDIRECT(INDIRECT("A5")&amp;"!"&amp;'Технический лист'!C353&amp;'Технический лист'!F111))+IF(ISBLANK(INDIRECT("A6")), 0, INDIRECT(INDIRECT("A6")&amp;"!"&amp;'Технический лист'!C353&amp;'Технический лист'!F111))+IF(ISBLANK(INDIRECT("A7")), 0, INDIRECT(INDIRECT("A7")&amp;"!"&amp;'Технический лист'!C353&amp;'Технический лист'!F111))+IF(ISBLANK(INDIRECT("A8")), 0, INDIRECT(INDIRECT("A8")&amp;"!"&amp;'Технический лист'!C353&amp;'Технический лист'!F111))+IF(ISBLANK(INDIRECT("A9")), 0, INDIRECT(INDIRECT("A9")&amp;"!"&amp;'Технический лист'!C353&amp;'Технический лист'!F111))+IF(ISBLANK(INDIRECT("A10")), 0, INDIRECT(INDIRECT("A10")&amp;"!"&amp;'Технический лист'!C353&amp;'Технический лист'!F111))+IF(ISBLANK(INDIRECT("A11")), 0, INDIRECT(INDIRECT("A11")&amp;"!"&amp;'Технический лист'!C353&amp;'Технический лист'!F111))+IF(ISBLANK(INDIRECT("A12")), 0, INDIRECT(INDIRECT("A12")&amp;"!"&amp;'Технический лист'!C353&amp;'Технический лист'!F111))</f>
        <v>0</v>
      </c>
      <c r="D120" s="51">
        <f>IF(ISBLANK(INDIRECT("A3")), 0, INDIRECT(INDIRECT("A3")&amp;"!"&amp;'Технический лист'!D353&amp;'Технический лист'!G111))+IF(ISBLANK(INDIRECT("A4")), 0, INDIRECT(INDIRECT("A4")&amp;"!"&amp;'Технический лист'!D353&amp;'Технический лист'!G111))+IF(ISBLANK(INDIRECT("A5")), 0, INDIRECT(INDIRECT("A5")&amp;"!"&amp;'Технический лист'!D353&amp;'Технический лист'!G111))+IF(ISBLANK(INDIRECT("A6")), 0, INDIRECT(INDIRECT("A6")&amp;"!"&amp;'Технический лист'!D353&amp;'Технический лист'!G111))+IF(ISBLANK(INDIRECT("A7")), 0, INDIRECT(INDIRECT("A7")&amp;"!"&amp;'Технический лист'!D353&amp;'Технический лист'!G111))+IF(ISBLANK(INDIRECT("A8")), 0, INDIRECT(INDIRECT("A8")&amp;"!"&amp;'Технический лист'!D353&amp;'Технический лист'!G111))+IF(ISBLANK(INDIRECT("A9")), 0, INDIRECT(INDIRECT("A9")&amp;"!"&amp;'Технический лист'!D353&amp;'Технический лист'!G111))+IF(ISBLANK(INDIRECT("A10")), 0, INDIRECT(INDIRECT("A10")&amp;"!"&amp;'Технический лист'!D353&amp;'Технический лист'!G111))+IF(ISBLANK(INDIRECT("A11")), 0, INDIRECT(INDIRECT("A11")&amp;"!"&amp;'Технический лист'!D353&amp;'Технический лист'!G111))+IF(ISBLANK(INDIRECT("A12")), 0, INDIRECT(INDIRECT("A12")&amp;"!"&amp;'Технический лист'!D353&amp;'Технический лист'!G111))</f>
        <v>0</v>
      </c>
      <c r="E120" s="51">
        <f>IF(ISBLANK(INDIRECT("A3")), 0, INDIRECT(INDIRECT("A3")&amp;"!"&amp;'Технический лист'!E353&amp;'Технический лист'!H111))+IF(ISBLANK(INDIRECT("A4")), 0, INDIRECT(INDIRECT("A4")&amp;"!"&amp;'Технический лист'!E353&amp;'Технический лист'!H111))+IF(ISBLANK(INDIRECT("A5")), 0, INDIRECT(INDIRECT("A5")&amp;"!"&amp;'Технический лист'!E353&amp;'Технический лист'!H111))+IF(ISBLANK(INDIRECT("A6")), 0, INDIRECT(INDIRECT("A6")&amp;"!"&amp;'Технический лист'!E353&amp;'Технический лист'!H111))+IF(ISBLANK(INDIRECT("A7")), 0, INDIRECT(INDIRECT("A7")&amp;"!"&amp;'Технический лист'!E353&amp;'Технический лист'!H111))+IF(ISBLANK(INDIRECT("A8")), 0, INDIRECT(INDIRECT("A8")&amp;"!"&amp;'Технический лист'!E353&amp;'Технический лист'!H111))+IF(ISBLANK(INDIRECT("A9")), 0, INDIRECT(INDIRECT("A9")&amp;"!"&amp;'Технический лист'!E353&amp;'Технический лист'!H111))+IF(ISBLANK(INDIRECT("A10")), 0, INDIRECT(INDIRECT("A10")&amp;"!"&amp;'Технический лист'!E353&amp;'Технический лист'!H111))+IF(ISBLANK(INDIRECT("A11")), 0, INDIRECT(INDIRECT("A11")&amp;"!"&amp;'Технический лист'!E353&amp;'Технический лист'!H111))+IF(ISBLANK(INDIRECT("A12")), 0, INDIRECT(INDIRECT("A12")&amp;"!"&amp;'Технический лист'!E353&amp;'Технический лист'!H111))</f>
        <v>0</v>
      </c>
      <c r="F120" s="51">
        <f>IF(ISBLANK(INDIRECT("A3")), 0, INDIRECT(INDIRECT("A3")&amp;"!"&amp;'Технический лист'!F353&amp;'Технический лист'!I111))+IF(ISBLANK(INDIRECT("A4")), 0, INDIRECT(INDIRECT("A4")&amp;"!"&amp;'Технический лист'!F353&amp;'Технический лист'!I111))+IF(ISBLANK(INDIRECT("A5")), 0, INDIRECT(INDIRECT("A5")&amp;"!"&amp;'Технический лист'!F353&amp;'Технический лист'!I111))+IF(ISBLANK(INDIRECT("A6")), 0, INDIRECT(INDIRECT("A6")&amp;"!"&amp;'Технический лист'!F353&amp;'Технический лист'!I111))+IF(ISBLANK(INDIRECT("A7")), 0, INDIRECT(INDIRECT("A7")&amp;"!"&amp;'Технический лист'!F353&amp;'Технический лист'!I111))+IF(ISBLANK(INDIRECT("A8")), 0, INDIRECT(INDIRECT("A8")&amp;"!"&amp;'Технический лист'!F353&amp;'Технический лист'!I111))+IF(ISBLANK(INDIRECT("A9")), 0, INDIRECT(INDIRECT("A9")&amp;"!"&amp;'Технический лист'!F353&amp;'Технический лист'!I111))+IF(ISBLANK(INDIRECT("A10")), 0, INDIRECT(INDIRECT("A10")&amp;"!"&amp;'Технический лист'!F353&amp;'Технический лист'!I111))+IF(ISBLANK(INDIRECT("A11")), 0, INDIRECT(INDIRECT("A11")&amp;"!"&amp;'Технический лист'!F353&amp;'Технический лист'!I111))+IF(ISBLANK(INDIRECT("A12")), 0, INDIRECT(INDIRECT("A12")&amp;"!"&amp;'Технический лист'!F353&amp;'Технический лист'!I111))</f>
        <v>0</v>
      </c>
      <c r="G120" s="51">
        <f>IF(ISBLANK(INDIRECT("A3")), 0, INDIRECT(INDIRECT("A3")&amp;"!"&amp;'Технический лист'!G353&amp;'Технический лист'!J111))+IF(ISBLANK(INDIRECT("A4")), 0, INDIRECT(INDIRECT("A4")&amp;"!"&amp;'Технический лист'!G353&amp;'Технический лист'!J111))+IF(ISBLANK(INDIRECT("A5")), 0, INDIRECT(INDIRECT("A5")&amp;"!"&amp;'Технический лист'!G353&amp;'Технический лист'!J111))+IF(ISBLANK(INDIRECT("A6")), 0, INDIRECT(INDIRECT("A6")&amp;"!"&amp;'Технический лист'!G353&amp;'Технический лист'!J111))+IF(ISBLANK(INDIRECT("A7")), 0, INDIRECT(INDIRECT("A7")&amp;"!"&amp;'Технический лист'!G353&amp;'Технический лист'!J111))+IF(ISBLANK(INDIRECT("A8")), 0, INDIRECT(INDIRECT("A8")&amp;"!"&amp;'Технический лист'!G353&amp;'Технический лист'!J111))+IF(ISBLANK(INDIRECT("A9")), 0, INDIRECT(INDIRECT("A9")&amp;"!"&amp;'Технический лист'!G353&amp;'Технический лист'!J111))+IF(ISBLANK(INDIRECT("A10")), 0, INDIRECT(INDIRECT("A10")&amp;"!"&amp;'Технический лист'!G353&amp;'Технический лист'!J111))+IF(ISBLANK(INDIRECT("A11")), 0, INDIRECT(INDIRECT("A11")&amp;"!"&amp;'Технический лист'!G353&amp;'Технический лист'!J111))+IF(ISBLANK(INDIRECT("A12")), 0, INDIRECT(INDIRECT("A12")&amp;"!"&amp;'Технический лист'!G353&amp;'Технический лист'!J111))</f>
        <v>0</v>
      </c>
      <c r="H120" s="51">
        <f>IF(ISBLANK(INDIRECT("A3")), 0, INDIRECT(INDIRECT("A3")&amp;"!"&amp;'Технический лист'!H353&amp;'Технический лист'!K111))+IF(ISBLANK(INDIRECT("A4")), 0, INDIRECT(INDIRECT("A4")&amp;"!"&amp;'Технический лист'!H353&amp;'Технический лист'!K111))+IF(ISBLANK(INDIRECT("A5")), 0, INDIRECT(INDIRECT("A5")&amp;"!"&amp;'Технический лист'!H353&amp;'Технический лист'!K111))+IF(ISBLANK(INDIRECT("A6")), 0, INDIRECT(INDIRECT("A6")&amp;"!"&amp;'Технический лист'!H353&amp;'Технический лист'!K111))+IF(ISBLANK(INDIRECT("A7")), 0, INDIRECT(INDIRECT("A7")&amp;"!"&amp;'Технический лист'!H353&amp;'Технический лист'!K111))+IF(ISBLANK(INDIRECT("A8")), 0, INDIRECT(INDIRECT("A8")&amp;"!"&amp;'Технический лист'!H353&amp;'Технический лист'!K111))+IF(ISBLANK(INDIRECT("A9")), 0, INDIRECT(INDIRECT("A9")&amp;"!"&amp;'Технический лист'!H353&amp;'Технический лист'!K111))+IF(ISBLANK(INDIRECT("A10")), 0, INDIRECT(INDIRECT("A10")&amp;"!"&amp;'Технический лист'!H353&amp;'Технический лист'!K111))+IF(ISBLANK(INDIRECT("A11")), 0, INDIRECT(INDIRECT("A11")&amp;"!"&amp;'Технический лист'!H353&amp;'Технический лист'!K111))+IF(ISBLANK(INDIRECT("A12")), 0, INDIRECT(INDIRECT("A12")&amp;"!"&amp;'Технический лист'!H353&amp;'Технический лист'!K111))</f>
        <v>0</v>
      </c>
      <c r="I120" s="51">
        <f>IF(ISBLANK(INDIRECT("A3")), 0, INDIRECT(INDIRECT("A3")&amp;"!"&amp;'Технический лист'!I353&amp;'Технический лист'!L111))+IF(ISBLANK(INDIRECT("A4")), 0, INDIRECT(INDIRECT("A4")&amp;"!"&amp;'Технический лист'!I353&amp;'Технический лист'!L111))+IF(ISBLANK(INDIRECT("A5")), 0, INDIRECT(INDIRECT("A5")&amp;"!"&amp;'Технический лист'!I353&amp;'Технический лист'!L111))+IF(ISBLANK(INDIRECT("A6")), 0, INDIRECT(INDIRECT("A6")&amp;"!"&amp;'Технический лист'!I353&amp;'Технический лист'!L111))+IF(ISBLANK(INDIRECT("A7")), 0, INDIRECT(INDIRECT("A7")&amp;"!"&amp;'Технический лист'!I353&amp;'Технический лист'!L111))+IF(ISBLANK(INDIRECT("A8")), 0, INDIRECT(INDIRECT("A8")&amp;"!"&amp;'Технический лист'!I353&amp;'Технический лист'!L111))+IF(ISBLANK(INDIRECT("A9")), 0, INDIRECT(INDIRECT("A9")&amp;"!"&amp;'Технический лист'!I353&amp;'Технический лист'!L111))+IF(ISBLANK(INDIRECT("A10")), 0, INDIRECT(INDIRECT("A10")&amp;"!"&amp;'Технический лист'!I353&amp;'Технический лист'!L111))+IF(ISBLANK(INDIRECT("A11")), 0, INDIRECT(INDIRECT("A11")&amp;"!"&amp;'Технический лист'!I353&amp;'Технический лист'!L111))+IF(ISBLANK(INDIRECT("A12")), 0, INDIRECT(INDIRECT("A12")&amp;"!"&amp;'Технический лист'!I353&amp;'Технический лист'!L111))</f>
        <v>0</v>
      </c>
      <c r="J120" s="51">
        <f>IF(ISBLANK(INDIRECT("A3")), 0, INDIRECT(INDIRECT("A3")&amp;"!"&amp;'Технический лист'!J353&amp;'Технический лист'!M111))+IF(ISBLANK(INDIRECT("A4")), 0, INDIRECT(INDIRECT("A4")&amp;"!"&amp;'Технический лист'!J353&amp;'Технический лист'!M111))+IF(ISBLANK(INDIRECT("A5")), 0, INDIRECT(INDIRECT("A5")&amp;"!"&amp;'Технический лист'!J353&amp;'Технический лист'!M111))+IF(ISBLANK(INDIRECT("A6")), 0, INDIRECT(INDIRECT("A6")&amp;"!"&amp;'Технический лист'!J353&amp;'Технический лист'!M111))+IF(ISBLANK(INDIRECT("A7")), 0, INDIRECT(INDIRECT("A7")&amp;"!"&amp;'Технический лист'!J353&amp;'Технический лист'!M111))+IF(ISBLANK(INDIRECT("A8")), 0, INDIRECT(INDIRECT("A8")&amp;"!"&amp;'Технический лист'!J353&amp;'Технический лист'!M111))+IF(ISBLANK(INDIRECT("A9")), 0, INDIRECT(INDIRECT("A9")&amp;"!"&amp;'Технический лист'!J353&amp;'Технический лист'!M111))+IF(ISBLANK(INDIRECT("A10")), 0, INDIRECT(INDIRECT("A10")&amp;"!"&amp;'Технический лист'!J353&amp;'Технический лист'!M111))+IF(ISBLANK(INDIRECT("A11")), 0, INDIRECT(INDIRECT("A11")&amp;"!"&amp;'Технический лист'!J353&amp;'Технический лист'!M111))+IF(ISBLANK(INDIRECT("A12")), 0, INDIRECT(INDIRECT("A12")&amp;"!"&amp;'Технический лист'!J353&amp;'Технический лист'!M111))</f>
        <v>0</v>
      </c>
      <c r="K120" s="51">
        <f>IF(ISBLANK(INDIRECT("A3")), 0, INDIRECT(INDIRECT("A3")&amp;"!"&amp;'Технический лист'!K353&amp;'Технический лист'!N111))+IF(ISBLANK(INDIRECT("A4")), 0, INDIRECT(INDIRECT("A4")&amp;"!"&amp;'Технический лист'!K353&amp;'Технический лист'!N111))+IF(ISBLANK(INDIRECT("A5")), 0, INDIRECT(INDIRECT("A5")&amp;"!"&amp;'Технический лист'!K353&amp;'Технический лист'!N111))+IF(ISBLANK(INDIRECT("A6")), 0, INDIRECT(INDIRECT("A6")&amp;"!"&amp;'Технический лист'!K353&amp;'Технический лист'!N111))+IF(ISBLANK(INDIRECT("A7")), 0, INDIRECT(INDIRECT("A7")&amp;"!"&amp;'Технический лист'!K353&amp;'Технический лист'!N111))+IF(ISBLANK(INDIRECT("A8")), 0, INDIRECT(INDIRECT("A8")&amp;"!"&amp;'Технический лист'!K353&amp;'Технический лист'!N111))+IF(ISBLANK(INDIRECT("A9")), 0, INDIRECT(INDIRECT("A9")&amp;"!"&amp;'Технический лист'!K353&amp;'Технический лист'!N111))+IF(ISBLANK(INDIRECT("A10")), 0, INDIRECT(INDIRECT("A10")&amp;"!"&amp;'Технический лист'!K353&amp;'Технический лист'!N111))+IF(ISBLANK(INDIRECT("A11")), 0, INDIRECT(INDIRECT("A11")&amp;"!"&amp;'Технический лист'!K353&amp;'Технический лист'!N111))+IF(ISBLANK(INDIRECT("A12")), 0, INDIRECT(INDIRECT("A12")&amp;"!"&amp;'Технический лист'!K353&amp;'Технический лист'!N111))</f>
        <v>0</v>
      </c>
      <c r="L120" s="51">
        <f>IF(ISBLANK(INDIRECT("A3")), 0, INDIRECT(INDIRECT("A3")&amp;"!"&amp;'Технический лист'!L353&amp;'Технический лист'!O111))+IF(ISBLANK(INDIRECT("A4")), 0, INDIRECT(INDIRECT("A4")&amp;"!"&amp;'Технический лист'!L353&amp;'Технический лист'!O111))+IF(ISBLANK(INDIRECT("A5")), 0, INDIRECT(INDIRECT("A5")&amp;"!"&amp;'Технический лист'!L353&amp;'Технический лист'!O111))+IF(ISBLANK(INDIRECT("A6")), 0, INDIRECT(INDIRECT("A6")&amp;"!"&amp;'Технический лист'!L353&amp;'Технический лист'!O111))+IF(ISBLANK(INDIRECT("A7")), 0, INDIRECT(INDIRECT("A7")&amp;"!"&amp;'Технический лист'!L353&amp;'Технический лист'!O111))+IF(ISBLANK(INDIRECT("A8")), 0, INDIRECT(INDIRECT("A8")&amp;"!"&amp;'Технический лист'!L353&amp;'Технический лист'!O111))+IF(ISBLANK(INDIRECT("A9")), 0, INDIRECT(INDIRECT("A9")&amp;"!"&amp;'Технический лист'!L353&amp;'Технический лист'!O111))+IF(ISBLANK(INDIRECT("A10")), 0, INDIRECT(INDIRECT("A10")&amp;"!"&amp;'Технический лист'!L353&amp;'Технический лист'!O111))+IF(ISBLANK(INDIRECT("A11")), 0, INDIRECT(INDIRECT("A11")&amp;"!"&amp;'Технический лист'!L353&amp;'Технический лист'!O111))+IF(ISBLANK(INDIRECT("A12")), 0, INDIRECT(INDIRECT("A12")&amp;"!"&amp;'Технический лист'!L353&amp;'Технический лист'!O111))</f>
        <v>0</v>
      </c>
      <c r="M120" s="53">
        <f>IF(ISBLANK(INDIRECT("A3")), 0, INDIRECT(INDIRECT("A3")&amp;"!"&amp;'Технический лист'!M353&amp;'Технический лист'!P111))+IF(ISBLANK(INDIRECT("A4")), 0, INDIRECT(INDIRECT("A4")&amp;"!"&amp;'Технический лист'!M353&amp;'Технический лист'!P111))+IF(ISBLANK(INDIRECT("A5")), 0, INDIRECT(INDIRECT("A5")&amp;"!"&amp;'Технический лист'!M353&amp;'Технический лист'!P111))+IF(ISBLANK(INDIRECT("A6")), 0, INDIRECT(INDIRECT("A6")&amp;"!"&amp;'Технический лист'!M353&amp;'Технический лист'!P111))+IF(ISBLANK(INDIRECT("A7")), 0, INDIRECT(INDIRECT("A7")&amp;"!"&amp;'Технический лист'!M353&amp;'Технический лист'!P111))+IF(ISBLANK(INDIRECT("A8")), 0, INDIRECT(INDIRECT("A8")&amp;"!"&amp;'Технический лист'!M353&amp;'Технический лист'!P111))+IF(ISBLANK(INDIRECT("A9")), 0, INDIRECT(INDIRECT("A9")&amp;"!"&amp;'Технический лист'!M353&amp;'Технический лист'!P111))+IF(ISBLANK(INDIRECT("A10")), 0, INDIRECT(INDIRECT("A10")&amp;"!"&amp;'Технический лист'!M353&amp;'Технический лист'!P111))+IF(ISBLANK(INDIRECT("A11")), 0, INDIRECT(INDIRECT("A11")&amp;"!"&amp;'Технический лист'!M353&amp;'Технический лист'!P111))+IF(ISBLANK(INDIRECT("A12")), 0, INDIRECT(INDIRECT("A12")&amp;"!"&amp;'Технический лист'!M353&amp;'Технический лист'!P111))</f>
        <v>0</v>
      </c>
    </row>
    <row r="121" hidden="1">
      <c r="A121" s="105"/>
      <c r="B121" s="51">
        <f>IF(ISBLANK(INDIRECT("A3")), 0, INDIRECT(INDIRECT("A3")&amp;"!"&amp;'Технический лист'!B354&amp;'Технический лист'!E112))+IF(ISBLANK(INDIRECT("A4")), 0, INDIRECT(INDIRECT("A4")&amp;"!"&amp;'Технический лист'!B354&amp;'Технический лист'!E112))+IF(ISBLANK(INDIRECT("A5")), 0, INDIRECT(INDIRECT("A5")&amp;"!"&amp;'Технический лист'!B354&amp;'Технический лист'!E112))+IF(ISBLANK(INDIRECT("A6")), 0, INDIRECT(INDIRECT("A6")&amp;"!"&amp;'Технический лист'!B354&amp;'Технический лист'!E112))+IF(ISBLANK(INDIRECT("A7")), 0, INDIRECT(INDIRECT("A7")&amp;"!"&amp;'Технический лист'!B354&amp;'Технический лист'!E112))+IF(ISBLANK(INDIRECT("A8")), 0, INDIRECT(INDIRECT("A8")&amp;"!"&amp;'Технический лист'!B354&amp;'Технический лист'!E112))+IF(ISBLANK(INDIRECT("A9")), 0, INDIRECT(INDIRECT("A9")&amp;"!"&amp;'Технический лист'!B354&amp;'Технический лист'!E112))+IF(ISBLANK(INDIRECT("A10")), 0, INDIRECT(INDIRECT("A10")&amp;"!"&amp;'Технический лист'!B354&amp;'Технический лист'!E112))+IF(ISBLANK(INDIRECT("A11")), 0, INDIRECT(INDIRECT("A11")&amp;"!"&amp;'Технический лист'!B354&amp;'Технический лист'!E112))+IF(ISBLANK(INDIRECT("A12")), 0, INDIRECT(INDIRECT("A12")&amp;"!"&amp;'Технический лист'!B354&amp;'Технический лист'!E112))</f>
        <v>0</v>
      </c>
      <c r="C121" s="51">
        <f>IF(ISBLANK(INDIRECT("A3")), 0, INDIRECT(INDIRECT("A3")&amp;"!"&amp;'Технический лист'!C354&amp;'Технический лист'!F112))+IF(ISBLANK(INDIRECT("A4")), 0, INDIRECT(INDIRECT("A4")&amp;"!"&amp;'Технический лист'!C354&amp;'Технический лист'!F112))+IF(ISBLANK(INDIRECT("A5")), 0, INDIRECT(INDIRECT("A5")&amp;"!"&amp;'Технический лист'!C354&amp;'Технический лист'!F112))+IF(ISBLANK(INDIRECT("A6")), 0, INDIRECT(INDIRECT("A6")&amp;"!"&amp;'Технический лист'!C354&amp;'Технический лист'!F112))+IF(ISBLANK(INDIRECT("A7")), 0, INDIRECT(INDIRECT("A7")&amp;"!"&amp;'Технический лист'!C354&amp;'Технический лист'!F112))+IF(ISBLANK(INDIRECT("A8")), 0, INDIRECT(INDIRECT("A8")&amp;"!"&amp;'Технический лист'!C354&amp;'Технический лист'!F112))+IF(ISBLANK(INDIRECT("A9")), 0, INDIRECT(INDIRECT("A9")&amp;"!"&amp;'Технический лист'!C354&amp;'Технический лист'!F112))+IF(ISBLANK(INDIRECT("A10")), 0, INDIRECT(INDIRECT("A10")&amp;"!"&amp;'Технический лист'!C354&amp;'Технический лист'!F112))+IF(ISBLANK(INDIRECT("A11")), 0, INDIRECT(INDIRECT("A11")&amp;"!"&amp;'Технический лист'!C354&amp;'Технический лист'!F112))+IF(ISBLANK(INDIRECT("A12")), 0, INDIRECT(INDIRECT("A12")&amp;"!"&amp;'Технический лист'!C354&amp;'Технический лист'!F112))</f>
        <v>0</v>
      </c>
      <c r="D121" s="51">
        <f>IF(ISBLANK(INDIRECT("A3")), 0, INDIRECT(INDIRECT("A3")&amp;"!"&amp;'Технический лист'!D354&amp;'Технический лист'!G112))+IF(ISBLANK(INDIRECT("A4")), 0, INDIRECT(INDIRECT("A4")&amp;"!"&amp;'Технический лист'!D354&amp;'Технический лист'!G112))+IF(ISBLANK(INDIRECT("A5")), 0, INDIRECT(INDIRECT("A5")&amp;"!"&amp;'Технический лист'!D354&amp;'Технический лист'!G112))+IF(ISBLANK(INDIRECT("A6")), 0, INDIRECT(INDIRECT("A6")&amp;"!"&amp;'Технический лист'!D354&amp;'Технический лист'!G112))+IF(ISBLANK(INDIRECT("A7")), 0, INDIRECT(INDIRECT("A7")&amp;"!"&amp;'Технический лист'!D354&amp;'Технический лист'!G112))+IF(ISBLANK(INDIRECT("A8")), 0, INDIRECT(INDIRECT("A8")&amp;"!"&amp;'Технический лист'!D354&amp;'Технический лист'!G112))+IF(ISBLANK(INDIRECT("A9")), 0, INDIRECT(INDIRECT("A9")&amp;"!"&amp;'Технический лист'!D354&amp;'Технический лист'!G112))+IF(ISBLANK(INDIRECT("A10")), 0, INDIRECT(INDIRECT("A10")&amp;"!"&amp;'Технический лист'!D354&amp;'Технический лист'!G112))+IF(ISBLANK(INDIRECT("A11")), 0, INDIRECT(INDIRECT("A11")&amp;"!"&amp;'Технический лист'!D354&amp;'Технический лист'!G112))+IF(ISBLANK(INDIRECT("A12")), 0, INDIRECT(INDIRECT("A12")&amp;"!"&amp;'Технический лист'!D354&amp;'Технический лист'!G112))</f>
        <v>0</v>
      </c>
      <c r="E121" s="51">
        <f>IF(ISBLANK(INDIRECT("A3")), 0, INDIRECT(INDIRECT("A3")&amp;"!"&amp;'Технический лист'!E354&amp;'Технический лист'!H112))+IF(ISBLANK(INDIRECT("A4")), 0, INDIRECT(INDIRECT("A4")&amp;"!"&amp;'Технический лист'!E354&amp;'Технический лист'!H112))+IF(ISBLANK(INDIRECT("A5")), 0, INDIRECT(INDIRECT("A5")&amp;"!"&amp;'Технический лист'!E354&amp;'Технический лист'!H112))+IF(ISBLANK(INDIRECT("A6")), 0, INDIRECT(INDIRECT("A6")&amp;"!"&amp;'Технический лист'!E354&amp;'Технический лист'!H112))+IF(ISBLANK(INDIRECT("A7")), 0, INDIRECT(INDIRECT("A7")&amp;"!"&amp;'Технический лист'!E354&amp;'Технический лист'!H112))+IF(ISBLANK(INDIRECT("A8")), 0, INDIRECT(INDIRECT("A8")&amp;"!"&amp;'Технический лист'!E354&amp;'Технический лист'!H112))+IF(ISBLANK(INDIRECT("A9")), 0, INDIRECT(INDIRECT("A9")&amp;"!"&amp;'Технический лист'!E354&amp;'Технический лист'!H112))+IF(ISBLANK(INDIRECT("A10")), 0, INDIRECT(INDIRECT("A10")&amp;"!"&amp;'Технический лист'!E354&amp;'Технический лист'!H112))+IF(ISBLANK(INDIRECT("A11")), 0, INDIRECT(INDIRECT("A11")&amp;"!"&amp;'Технический лист'!E354&amp;'Технический лист'!H112))+IF(ISBLANK(INDIRECT("A12")), 0, INDIRECT(INDIRECT("A12")&amp;"!"&amp;'Технический лист'!E354&amp;'Технический лист'!H112))</f>
        <v>0</v>
      </c>
      <c r="F121" s="51">
        <f>IF(ISBLANK(INDIRECT("A3")), 0, INDIRECT(INDIRECT("A3")&amp;"!"&amp;'Технический лист'!F354&amp;'Технический лист'!I112))+IF(ISBLANK(INDIRECT("A4")), 0, INDIRECT(INDIRECT("A4")&amp;"!"&amp;'Технический лист'!F354&amp;'Технический лист'!I112))+IF(ISBLANK(INDIRECT("A5")), 0, INDIRECT(INDIRECT("A5")&amp;"!"&amp;'Технический лист'!F354&amp;'Технический лист'!I112))+IF(ISBLANK(INDIRECT("A6")), 0, INDIRECT(INDIRECT("A6")&amp;"!"&amp;'Технический лист'!F354&amp;'Технический лист'!I112))+IF(ISBLANK(INDIRECT("A7")), 0, INDIRECT(INDIRECT("A7")&amp;"!"&amp;'Технический лист'!F354&amp;'Технический лист'!I112))+IF(ISBLANK(INDIRECT("A8")), 0, INDIRECT(INDIRECT("A8")&amp;"!"&amp;'Технический лист'!F354&amp;'Технический лист'!I112))+IF(ISBLANK(INDIRECT("A9")), 0, INDIRECT(INDIRECT("A9")&amp;"!"&amp;'Технический лист'!F354&amp;'Технический лист'!I112))+IF(ISBLANK(INDIRECT("A10")), 0, INDIRECT(INDIRECT("A10")&amp;"!"&amp;'Технический лист'!F354&amp;'Технический лист'!I112))+IF(ISBLANK(INDIRECT("A11")), 0, INDIRECT(INDIRECT("A11")&amp;"!"&amp;'Технический лист'!F354&amp;'Технический лист'!I112))+IF(ISBLANK(INDIRECT("A12")), 0, INDIRECT(INDIRECT("A12")&amp;"!"&amp;'Технический лист'!F354&amp;'Технический лист'!I112))</f>
        <v>0</v>
      </c>
      <c r="G121" s="51">
        <f>IF(ISBLANK(INDIRECT("A3")), 0, INDIRECT(INDIRECT("A3")&amp;"!"&amp;'Технический лист'!G354&amp;'Технический лист'!J112))+IF(ISBLANK(INDIRECT("A4")), 0, INDIRECT(INDIRECT("A4")&amp;"!"&amp;'Технический лист'!G354&amp;'Технический лист'!J112))+IF(ISBLANK(INDIRECT("A5")), 0, INDIRECT(INDIRECT("A5")&amp;"!"&amp;'Технический лист'!G354&amp;'Технический лист'!J112))+IF(ISBLANK(INDIRECT("A6")), 0, INDIRECT(INDIRECT("A6")&amp;"!"&amp;'Технический лист'!G354&amp;'Технический лист'!J112))+IF(ISBLANK(INDIRECT("A7")), 0, INDIRECT(INDIRECT("A7")&amp;"!"&amp;'Технический лист'!G354&amp;'Технический лист'!J112))+IF(ISBLANK(INDIRECT("A8")), 0, INDIRECT(INDIRECT("A8")&amp;"!"&amp;'Технический лист'!G354&amp;'Технический лист'!J112))+IF(ISBLANK(INDIRECT("A9")), 0, INDIRECT(INDIRECT("A9")&amp;"!"&amp;'Технический лист'!G354&amp;'Технический лист'!J112))+IF(ISBLANK(INDIRECT("A10")), 0, INDIRECT(INDIRECT("A10")&amp;"!"&amp;'Технический лист'!G354&amp;'Технический лист'!J112))+IF(ISBLANK(INDIRECT("A11")), 0, INDIRECT(INDIRECT("A11")&amp;"!"&amp;'Технический лист'!G354&amp;'Технический лист'!J112))+IF(ISBLANK(INDIRECT("A12")), 0, INDIRECT(INDIRECT("A12")&amp;"!"&amp;'Технический лист'!G354&amp;'Технический лист'!J112))</f>
        <v>0</v>
      </c>
      <c r="H121" s="51">
        <f>IF(ISBLANK(INDIRECT("A3")), 0, INDIRECT(INDIRECT("A3")&amp;"!"&amp;'Технический лист'!H354&amp;'Технический лист'!K112))+IF(ISBLANK(INDIRECT("A4")), 0, INDIRECT(INDIRECT("A4")&amp;"!"&amp;'Технический лист'!H354&amp;'Технический лист'!K112))+IF(ISBLANK(INDIRECT("A5")), 0, INDIRECT(INDIRECT("A5")&amp;"!"&amp;'Технический лист'!H354&amp;'Технический лист'!K112))+IF(ISBLANK(INDIRECT("A6")), 0, INDIRECT(INDIRECT("A6")&amp;"!"&amp;'Технический лист'!H354&amp;'Технический лист'!K112))+IF(ISBLANK(INDIRECT("A7")), 0, INDIRECT(INDIRECT("A7")&amp;"!"&amp;'Технический лист'!H354&amp;'Технический лист'!K112))+IF(ISBLANK(INDIRECT("A8")), 0, INDIRECT(INDIRECT("A8")&amp;"!"&amp;'Технический лист'!H354&amp;'Технический лист'!K112))+IF(ISBLANK(INDIRECT("A9")), 0, INDIRECT(INDIRECT("A9")&amp;"!"&amp;'Технический лист'!H354&amp;'Технический лист'!K112))+IF(ISBLANK(INDIRECT("A10")), 0, INDIRECT(INDIRECT("A10")&amp;"!"&amp;'Технический лист'!H354&amp;'Технический лист'!K112))+IF(ISBLANK(INDIRECT("A11")), 0, INDIRECT(INDIRECT("A11")&amp;"!"&amp;'Технический лист'!H354&amp;'Технический лист'!K112))+IF(ISBLANK(INDIRECT("A12")), 0, INDIRECT(INDIRECT("A12")&amp;"!"&amp;'Технический лист'!H354&amp;'Технический лист'!K112))</f>
        <v>0</v>
      </c>
      <c r="I121" s="51">
        <f>IF(ISBLANK(INDIRECT("A3")), 0, INDIRECT(INDIRECT("A3")&amp;"!"&amp;'Технический лист'!I354&amp;'Технический лист'!L112))+IF(ISBLANK(INDIRECT("A4")), 0, INDIRECT(INDIRECT("A4")&amp;"!"&amp;'Технический лист'!I354&amp;'Технический лист'!L112))+IF(ISBLANK(INDIRECT("A5")), 0, INDIRECT(INDIRECT("A5")&amp;"!"&amp;'Технический лист'!I354&amp;'Технический лист'!L112))+IF(ISBLANK(INDIRECT("A6")), 0, INDIRECT(INDIRECT("A6")&amp;"!"&amp;'Технический лист'!I354&amp;'Технический лист'!L112))+IF(ISBLANK(INDIRECT("A7")), 0, INDIRECT(INDIRECT("A7")&amp;"!"&amp;'Технический лист'!I354&amp;'Технический лист'!L112))+IF(ISBLANK(INDIRECT("A8")), 0, INDIRECT(INDIRECT("A8")&amp;"!"&amp;'Технический лист'!I354&amp;'Технический лист'!L112))+IF(ISBLANK(INDIRECT("A9")), 0, INDIRECT(INDIRECT("A9")&amp;"!"&amp;'Технический лист'!I354&amp;'Технический лист'!L112))+IF(ISBLANK(INDIRECT("A10")), 0, INDIRECT(INDIRECT("A10")&amp;"!"&amp;'Технический лист'!I354&amp;'Технический лист'!L112))+IF(ISBLANK(INDIRECT("A11")), 0, INDIRECT(INDIRECT("A11")&amp;"!"&amp;'Технический лист'!I354&amp;'Технический лист'!L112))+IF(ISBLANK(INDIRECT("A12")), 0, INDIRECT(INDIRECT("A12")&amp;"!"&amp;'Технический лист'!I354&amp;'Технический лист'!L112))</f>
        <v>0</v>
      </c>
      <c r="J121" s="51">
        <f>IF(ISBLANK(INDIRECT("A3")), 0, INDIRECT(INDIRECT("A3")&amp;"!"&amp;'Технический лист'!J354&amp;'Технический лист'!M112))+IF(ISBLANK(INDIRECT("A4")), 0, INDIRECT(INDIRECT("A4")&amp;"!"&amp;'Технический лист'!J354&amp;'Технический лист'!M112))+IF(ISBLANK(INDIRECT("A5")), 0, INDIRECT(INDIRECT("A5")&amp;"!"&amp;'Технический лист'!J354&amp;'Технический лист'!M112))+IF(ISBLANK(INDIRECT("A6")), 0, INDIRECT(INDIRECT("A6")&amp;"!"&amp;'Технический лист'!J354&amp;'Технический лист'!M112))+IF(ISBLANK(INDIRECT("A7")), 0, INDIRECT(INDIRECT("A7")&amp;"!"&amp;'Технический лист'!J354&amp;'Технический лист'!M112))+IF(ISBLANK(INDIRECT("A8")), 0, INDIRECT(INDIRECT("A8")&amp;"!"&amp;'Технический лист'!J354&amp;'Технический лист'!M112))+IF(ISBLANK(INDIRECT("A9")), 0, INDIRECT(INDIRECT("A9")&amp;"!"&amp;'Технический лист'!J354&amp;'Технический лист'!M112))+IF(ISBLANK(INDIRECT("A10")), 0, INDIRECT(INDIRECT("A10")&amp;"!"&amp;'Технический лист'!J354&amp;'Технический лист'!M112))+IF(ISBLANK(INDIRECT("A11")), 0, INDIRECT(INDIRECT("A11")&amp;"!"&amp;'Технический лист'!J354&amp;'Технический лист'!M112))+IF(ISBLANK(INDIRECT("A12")), 0, INDIRECT(INDIRECT("A12")&amp;"!"&amp;'Технический лист'!J354&amp;'Технический лист'!M112))</f>
        <v>0</v>
      </c>
      <c r="K121" s="51">
        <f>IF(ISBLANK(INDIRECT("A3")), 0, INDIRECT(INDIRECT("A3")&amp;"!"&amp;'Технический лист'!K354&amp;'Технический лист'!N112))+IF(ISBLANK(INDIRECT("A4")), 0, INDIRECT(INDIRECT("A4")&amp;"!"&amp;'Технический лист'!K354&amp;'Технический лист'!N112))+IF(ISBLANK(INDIRECT("A5")), 0, INDIRECT(INDIRECT("A5")&amp;"!"&amp;'Технический лист'!K354&amp;'Технический лист'!N112))+IF(ISBLANK(INDIRECT("A6")), 0, INDIRECT(INDIRECT("A6")&amp;"!"&amp;'Технический лист'!K354&amp;'Технический лист'!N112))+IF(ISBLANK(INDIRECT("A7")), 0, INDIRECT(INDIRECT("A7")&amp;"!"&amp;'Технический лист'!K354&amp;'Технический лист'!N112))+IF(ISBLANK(INDIRECT("A8")), 0, INDIRECT(INDIRECT("A8")&amp;"!"&amp;'Технический лист'!K354&amp;'Технический лист'!N112))+IF(ISBLANK(INDIRECT("A9")), 0, INDIRECT(INDIRECT("A9")&amp;"!"&amp;'Технический лист'!K354&amp;'Технический лист'!N112))+IF(ISBLANK(INDIRECT("A10")), 0, INDIRECT(INDIRECT("A10")&amp;"!"&amp;'Технический лист'!K354&amp;'Технический лист'!N112))+IF(ISBLANK(INDIRECT("A11")), 0, INDIRECT(INDIRECT("A11")&amp;"!"&amp;'Технический лист'!K354&amp;'Технический лист'!N112))+IF(ISBLANK(INDIRECT("A12")), 0, INDIRECT(INDIRECT("A12")&amp;"!"&amp;'Технический лист'!K354&amp;'Технический лист'!N112))</f>
        <v>0</v>
      </c>
      <c r="L121" s="51">
        <f>IF(ISBLANK(INDIRECT("A3")), 0, INDIRECT(INDIRECT("A3")&amp;"!"&amp;'Технический лист'!L354&amp;'Технический лист'!O112))+IF(ISBLANK(INDIRECT("A4")), 0, INDIRECT(INDIRECT("A4")&amp;"!"&amp;'Технический лист'!L354&amp;'Технический лист'!O112))+IF(ISBLANK(INDIRECT("A5")), 0, INDIRECT(INDIRECT("A5")&amp;"!"&amp;'Технический лист'!L354&amp;'Технический лист'!O112))+IF(ISBLANK(INDIRECT("A6")), 0, INDIRECT(INDIRECT("A6")&amp;"!"&amp;'Технический лист'!L354&amp;'Технический лист'!O112))+IF(ISBLANK(INDIRECT("A7")), 0, INDIRECT(INDIRECT("A7")&amp;"!"&amp;'Технический лист'!L354&amp;'Технический лист'!O112))+IF(ISBLANK(INDIRECT("A8")), 0, INDIRECT(INDIRECT("A8")&amp;"!"&amp;'Технический лист'!L354&amp;'Технический лист'!O112))+IF(ISBLANK(INDIRECT("A9")), 0, INDIRECT(INDIRECT("A9")&amp;"!"&amp;'Технический лист'!L354&amp;'Технический лист'!O112))+IF(ISBLANK(INDIRECT("A10")), 0, INDIRECT(INDIRECT("A10")&amp;"!"&amp;'Технический лист'!L354&amp;'Технический лист'!O112))+IF(ISBLANK(INDIRECT("A11")), 0, INDIRECT(INDIRECT("A11")&amp;"!"&amp;'Технический лист'!L354&amp;'Технический лист'!O112))+IF(ISBLANK(INDIRECT("A12")), 0, INDIRECT(INDIRECT("A12")&amp;"!"&amp;'Технический лист'!L354&amp;'Технический лист'!O112))</f>
        <v>0</v>
      </c>
      <c r="M121" s="53">
        <f>IF(ISBLANK(INDIRECT("A3")), 0, INDIRECT(INDIRECT("A3")&amp;"!"&amp;'Технический лист'!M354&amp;'Технический лист'!P112))+IF(ISBLANK(INDIRECT("A4")), 0, INDIRECT(INDIRECT("A4")&amp;"!"&amp;'Технический лист'!M354&amp;'Технический лист'!P112))+IF(ISBLANK(INDIRECT("A5")), 0, INDIRECT(INDIRECT("A5")&amp;"!"&amp;'Технический лист'!M354&amp;'Технический лист'!P112))+IF(ISBLANK(INDIRECT("A6")), 0, INDIRECT(INDIRECT("A6")&amp;"!"&amp;'Технический лист'!M354&amp;'Технический лист'!P112))+IF(ISBLANK(INDIRECT("A7")), 0, INDIRECT(INDIRECT("A7")&amp;"!"&amp;'Технический лист'!M354&amp;'Технический лист'!P112))+IF(ISBLANK(INDIRECT("A8")), 0, INDIRECT(INDIRECT("A8")&amp;"!"&amp;'Технический лист'!M354&amp;'Технический лист'!P112))+IF(ISBLANK(INDIRECT("A9")), 0, INDIRECT(INDIRECT("A9")&amp;"!"&amp;'Технический лист'!M354&amp;'Технический лист'!P112))+IF(ISBLANK(INDIRECT("A10")), 0, INDIRECT(INDIRECT("A10")&amp;"!"&amp;'Технический лист'!M354&amp;'Технический лист'!P112))+IF(ISBLANK(INDIRECT("A11")), 0, INDIRECT(INDIRECT("A11")&amp;"!"&amp;'Технический лист'!M354&amp;'Технический лист'!P112))+IF(ISBLANK(INDIRECT("A12")), 0, INDIRECT(INDIRECT("A12")&amp;"!"&amp;'Технический лист'!M354&amp;'Технический лист'!P112))</f>
        <v>0</v>
      </c>
    </row>
    <row r="122" hidden="1">
      <c r="A122" s="105"/>
      <c r="B122" s="51">
        <f>IF(ISBLANK(INDIRECT("A3")), 0, INDIRECT(INDIRECT("A3")&amp;"!"&amp;'Технический лист'!B355&amp;'Технический лист'!E113))+IF(ISBLANK(INDIRECT("A4")), 0, INDIRECT(INDIRECT("A4")&amp;"!"&amp;'Технический лист'!B355&amp;'Технический лист'!E113))+IF(ISBLANK(INDIRECT("A5")), 0, INDIRECT(INDIRECT("A5")&amp;"!"&amp;'Технический лист'!B355&amp;'Технический лист'!E113))+IF(ISBLANK(INDIRECT("A6")), 0, INDIRECT(INDIRECT("A6")&amp;"!"&amp;'Технический лист'!B355&amp;'Технический лист'!E113))+IF(ISBLANK(INDIRECT("A7")), 0, INDIRECT(INDIRECT("A7")&amp;"!"&amp;'Технический лист'!B355&amp;'Технический лист'!E113))+IF(ISBLANK(INDIRECT("A8")), 0, INDIRECT(INDIRECT("A8")&amp;"!"&amp;'Технический лист'!B355&amp;'Технический лист'!E113))+IF(ISBLANK(INDIRECT("A9")), 0, INDIRECT(INDIRECT("A9")&amp;"!"&amp;'Технический лист'!B355&amp;'Технический лист'!E113))+IF(ISBLANK(INDIRECT("A10")), 0, INDIRECT(INDIRECT("A10")&amp;"!"&amp;'Технический лист'!B355&amp;'Технический лист'!E113))+IF(ISBLANK(INDIRECT("A11")), 0, INDIRECT(INDIRECT("A11")&amp;"!"&amp;'Технический лист'!B355&amp;'Технический лист'!E113))+IF(ISBLANK(INDIRECT("A12")), 0, INDIRECT(INDIRECT("A12")&amp;"!"&amp;'Технический лист'!B355&amp;'Технический лист'!E113))</f>
        <v>0</v>
      </c>
      <c r="C122" s="51">
        <f>IF(ISBLANK(INDIRECT("A3")), 0, INDIRECT(INDIRECT("A3")&amp;"!"&amp;'Технический лист'!C355&amp;'Технический лист'!F113))+IF(ISBLANK(INDIRECT("A4")), 0, INDIRECT(INDIRECT("A4")&amp;"!"&amp;'Технический лист'!C355&amp;'Технический лист'!F113))+IF(ISBLANK(INDIRECT("A5")), 0, INDIRECT(INDIRECT("A5")&amp;"!"&amp;'Технический лист'!C355&amp;'Технический лист'!F113))+IF(ISBLANK(INDIRECT("A6")), 0, INDIRECT(INDIRECT("A6")&amp;"!"&amp;'Технический лист'!C355&amp;'Технический лист'!F113))+IF(ISBLANK(INDIRECT("A7")), 0, INDIRECT(INDIRECT("A7")&amp;"!"&amp;'Технический лист'!C355&amp;'Технический лист'!F113))+IF(ISBLANK(INDIRECT("A8")), 0, INDIRECT(INDIRECT("A8")&amp;"!"&amp;'Технический лист'!C355&amp;'Технический лист'!F113))+IF(ISBLANK(INDIRECT("A9")), 0, INDIRECT(INDIRECT("A9")&amp;"!"&amp;'Технический лист'!C355&amp;'Технический лист'!F113))+IF(ISBLANK(INDIRECT("A10")), 0, INDIRECT(INDIRECT("A10")&amp;"!"&amp;'Технический лист'!C355&amp;'Технический лист'!F113))+IF(ISBLANK(INDIRECT("A11")), 0, INDIRECT(INDIRECT("A11")&amp;"!"&amp;'Технический лист'!C355&amp;'Технический лист'!F113))+IF(ISBLANK(INDIRECT("A12")), 0, INDIRECT(INDIRECT("A12")&amp;"!"&amp;'Технический лист'!C355&amp;'Технический лист'!F113))</f>
        <v>0</v>
      </c>
      <c r="D122" s="51">
        <f>IF(ISBLANK(INDIRECT("A3")), 0, INDIRECT(INDIRECT("A3")&amp;"!"&amp;'Технический лист'!D355&amp;'Технический лист'!G113))+IF(ISBLANK(INDIRECT("A4")), 0, INDIRECT(INDIRECT("A4")&amp;"!"&amp;'Технический лист'!D355&amp;'Технический лист'!G113))+IF(ISBLANK(INDIRECT("A5")), 0, INDIRECT(INDIRECT("A5")&amp;"!"&amp;'Технический лист'!D355&amp;'Технический лист'!G113))+IF(ISBLANK(INDIRECT("A6")), 0, INDIRECT(INDIRECT("A6")&amp;"!"&amp;'Технический лист'!D355&amp;'Технический лист'!G113))+IF(ISBLANK(INDIRECT("A7")), 0, INDIRECT(INDIRECT("A7")&amp;"!"&amp;'Технический лист'!D355&amp;'Технический лист'!G113))+IF(ISBLANK(INDIRECT("A8")), 0, INDIRECT(INDIRECT("A8")&amp;"!"&amp;'Технический лист'!D355&amp;'Технический лист'!G113))+IF(ISBLANK(INDIRECT("A9")), 0, INDIRECT(INDIRECT("A9")&amp;"!"&amp;'Технический лист'!D355&amp;'Технический лист'!G113))+IF(ISBLANK(INDIRECT("A10")), 0, INDIRECT(INDIRECT("A10")&amp;"!"&amp;'Технический лист'!D355&amp;'Технический лист'!G113))+IF(ISBLANK(INDIRECT("A11")), 0, INDIRECT(INDIRECT("A11")&amp;"!"&amp;'Технический лист'!D355&amp;'Технический лист'!G113))+IF(ISBLANK(INDIRECT("A12")), 0, INDIRECT(INDIRECT("A12")&amp;"!"&amp;'Технический лист'!D355&amp;'Технический лист'!G113))</f>
        <v>0</v>
      </c>
      <c r="E122" s="51">
        <f>IF(ISBLANK(INDIRECT("A3")), 0, INDIRECT(INDIRECT("A3")&amp;"!"&amp;'Технический лист'!E355&amp;'Технический лист'!H113))+IF(ISBLANK(INDIRECT("A4")), 0, INDIRECT(INDIRECT("A4")&amp;"!"&amp;'Технический лист'!E355&amp;'Технический лист'!H113))+IF(ISBLANK(INDIRECT("A5")), 0, INDIRECT(INDIRECT("A5")&amp;"!"&amp;'Технический лист'!E355&amp;'Технический лист'!H113))+IF(ISBLANK(INDIRECT("A6")), 0, INDIRECT(INDIRECT("A6")&amp;"!"&amp;'Технический лист'!E355&amp;'Технический лист'!H113))+IF(ISBLANK(INDIRECT("A7")), 0, INDIRECT(INDIRECT("A7")&amp;"!"&amp;'Технический лист'!E355&amp;'Технический лист'!H113))+IF(ISBLANK(INDIRECT("A8")), 0, INDIRECT(INDIRECT("A8")&amp;"!"&amp;'Технический лист'!E355&amp;'Технический лист'!H113))+IF(ISBLANK(INDIRECT("A9")), 0, INDIRECT(INDIRECT("A9")&amp;"!"&amp;'Технический лист'!E355&amp;'Технический лист'!H113))+IF(ISBLANK(INDIRECT("A10")), 0, INDIRECT(INDIRECT("A10")&amp;"!"&amp;'Технический лист'!E355&amp;'Технический лист'!H113))+IF(ISBLANK(INDIRECT("A11")), 0, INDIRECT(INDIRECT("A11")&amp;"!"&amp;'Технический лист'!E355&amp;'Технический лист'!H113))+IF(ISBLANK(INDIRECT("A12")), 0, INDIRECT(INDIRECT("A12")&amp;"!"&amp;'Технический лист'!E355&amp;'Технический лист'!H113))</f>
        <v>0</v>
      </c>
      <c r="F122" s="51">
        <f>IF(ISBLANK(INDIRECT("A3")), 0, INDIRECT(INDIRECT("A3")&amp;"!"&amp;'Технический лист'!F355&amp;'Технический лист'!I113))+IF(ISBLANK(INDIRECT("A4")), 0, INDIRECT(INDIRECT("A4")&amp;"!"&amp;'Технический лист'!F355&amp;'Технический лист'!I113))+IF(ISBLANK(INDIRECT("A5")), 0, INDIRECT(INDIRECT("A5")&amp;"!"&amp;'Технический лист'!F355&amp;'Технический лист'!I113))+IF(ISBLANK(INDIRECT("A6")), 0, INDIRECT(INDIRECT("A6")&amp;"!"&amp;'Технический лист'!F355&amp;'Технический лист'!I113))+IF(ISBLANK(INDIRECT("A7")), 0, INDIRECT(INDIRECT("A7")&amp;"!"&amp;'Технический лист'!F355&amp;'Технический лист'!I113))+IF(ISBLANK(INDIRECT("A8")), 0, INDIRECT(INDIRECT("A8")&amp;"!"&amp;'Технический лист'!F355&amp;'Технический лист'!I113))+IF(ISBLANK(INDIRECT("A9")), 0, INDIRECT(INDIRECT("A9")&amp;"!"&amp;'Технический лист'!F355&amp;'Технический лист'!I113))+IF(ISBLANK(INDIRECT("A10")), 0, INDIRECT(INDIRECT("A10")&amp;"!"&amp;'Технический лист'!F355&amp;'Технический лист'!I113))+IF(ISBLANK(INDIRECT("A11")), 0, INDIRECT(INDIRECT("A11")&amp;"!"&amp;'Технический лист'!F355&amp;'Технический лист'!I113))+IF(ISBLANK(INDIRECT("A12")), 0, INDIRECT(INDIRECT("A12")&amp;"!"&amp;'Технический лист'!F355&amp;'Технический лист'!I113))</f>
        <v>0</v>
      </c>
      <c r="G122" s="51">
        <f>IF(ISBLANK(INDIRECT("A3")), 0, INDIRECT(INDIRECT("A3")&amp;"!"&amp;'Технический лист'!G355&amp;'Технический лист'!J113))+IF(ISBLANK(INDIRECT("A4")), 0, INDIRECT(INDIRECT("A4")&amp;"!"&amp;'Технический лист'!G355&amp;'Технический лист'!J113))+IF(ISBLANK(INDIRECT("A5")), 0, INDIRECT(INDIRECT("A5")&amp;"!"&amp;'Технический лист'!G355&amp;'Технический лист'!J113))+IF(ISBLANK(INDIRECT("A6")), 0, INDIRECT(INDIRECT("A6")&amp;"!"&amp;'Технический лист'!G355&amp;'Технический лист'!J113))+IF(ISBLANK(INDIRECT("A7")), 0, INDIRECT(INDIRECT("A7")&amp;"!"&amp;'Технический лист'!G355&amp;'Технический лист'!J113))+IF(ISBLANK(INDIRECT("A8")), 0, INDIRECT(INDIRECT("A8")&amp;"!"&amp;'Технический лист'!G355&amp;'Технический лист'!J113))+IF(ISBLANK(INDIRECT("A9")), 0, INDIRECT(INDIRECT("A9")&amp;"!"&amp;'Технический лист'!G355&amp;'Технический лист'!J113))+IF(ISBLANK(INDIRECT("A10")), 0, INDIRECT(INDIRECT("A10")&amp;"!"&amp;'Технический лист'!G355&amp;'Технический лист'!J113))+IF(ISBLANK(INDIRECT("A11")), 0, INDIRECT(INDIRECT("A11")&amp;"!"&amp;'Технический лист'!G355&amp;'Технический лист'!J113))+IF(ISBLANK(INDIRECT("A12")), 0, INDIRECT(INDIRECT("A12")&amp;"!"&amp;'Технический лист'!G355&amp;'Технический лист'!J113))</f>
        <v>0</v>
      </c>
      <c r="H122" s="51">
        <f>IF(ISBLANK(INDIRECT("A3")), 0, INDIRECT(INDIRECT("A3")&amp;"!"&amp;'Технический лист'!H355&amp;'Технический лист'!K113))+IF(ISBLANK(INDIRECT("A4")), 0, INDIRECT(INDIRECT("A4")&amp;"!"&amp;'Технический лист'!H355&amp;'Технический лист'!K113))+IF(ISBLANK(INDIRECT("A5")), 0, INDIRECT(INDIRECT("A5")&amp;"!"&amp;'Технический лист'!H355&amp;'Технический лист'!K113))+IF(ISBLANK(INDIRECT("A6")), 0, INDIRECT(INDIRECT("A6")&amp;"!"&amp;'Технический лист'!H355&amp;'Технический лист'!K113))+IF(ISBLANK(INDIRECT("A7")), 0, INDIRECT(INDIRECT("A7")&amp;"!"&amp;'Технический лист'!H355&amp;'Технический лист'!K113))+IF(ISBLANK(INDIRECT("A8")), 0, INDIRECT(INDIRECT("A8")&amp;"!"&amp;'Технический лист'!H355&amp;'Технический лист'!K113))+IF(ISBLANK(INDIRECT("A9")), 0, INDIRECT(INDIRECT("A9")&amp;"!"&amp;'Технический лист'!H355&amp;'Технический лист'!K113))+IF(ISBLANK(INDIRECT("A10")), 0, INDIRECT(INDIRECT("A10")&amp;"!"&amp;'Технический лист'!H355&amp;'Технический лист'!K113))+IF(ISBLANK(INDIRECT("A11")), 0, INDIRECT(INDIRECT("A11")&amp;"!"&amp;'Технический лист'!H355&amp;'Технический лист'!K113))+IF(ISBLANK(INDIRECT("A12")), 0, INDIRECT(INDIRECT("A12")&amp;"!"&amp;'Технический лист'!H355&amp;'Технический лист'!K113))</f>
        <v>0</v>
      </c>
      <c r="I122" s="51">
        <f>IF(ISBLANK(INDIRECT("A3")), 0, INDIRECT(INDIRECT("A3")&amp;"!"&amp;'Технический лист'!I355&amp;'Технический лист'!L113))+IF(ISBLANK(INDIRECT("A4")), 0, INDIRECT(INDIRECT("A4")&amp;"!"&amp;'Технический лист'!I355&amp;'Технический лист'!L113))+IF(ISBLANK(INDIRECT("A5")), 0, INDIRECT(INDIRECT("A5")&amp;"!"&amp;'Технический лист'!I355&amp;'Технический лист'!L113))+IF(ISBLANK(INDIRECT("A6")), 0, INDIRECT(INDIRECT("A6")&amp;"!"&amp;'Технический лист'!I355&amp;'Технический лист'!L113))+IF(ISBLANK(INDIRECT("A7")), 0, INDIRECT(INDIRECT("A7")&amp;"!"&amp;'Технический лист'!I355&amp;'Технический лист'!L113))+IF(ISBLANK(INDIRECT("A8")), 0, INDIRECT(INDIRECT("A8")&amp;"!"&amp;'Технический лист'!I355&amp;'Технический лист'!L113))+IF(ISBLANK(INDIRECT("A9")), 0, INDIRECT(INDIRECT("A9")&amp;"!"&amp;'Технический лист'!I355&amp;'Технический лист'!L113))+IF(ISBLANK(INDIRECT("A10")), 0, INDIRECT(INDIRECT("A10")&amp;"!"&amp;'Технический лист'!I355&amp;'Технический лист'!L113))+IF(ISBLANK(INDIRECT("A11")), 0, INDIRECT(INDIRECT("A11")&amp;"!"&amp;'Технический лист'!I355&amp;'Технический лист'!L113))+IF(ISBLANK(INDIRECT("A12")), 0, INDIRECT(INDIRECT("A12")&amp;"!"&amp;'Технический лист'!I355&amp;'Технический лист'!L113))</f>
        <v>0</v>
      </c>
      <c r="J122" s="51">
        <f>IF(ISBLANK(INDIRECT("A3")), 0, INDIRECT(INDIRECT("A3")&amp;"!"&amp;'Технический лист'!J355&amp;'Технический лист'!M113))+IF(ISBLANK(INDIRECT("A4")), 0, INDIRECT(INDIRECT("A4")&amp;"!"&amp;'Технический лист'!J355&amp;'Технический лист'!M113))+IF(ISBLANK(INDIRECT("A5")), 0, INDIRECT(INDIRECT("A5")&amp;"!"&amp;'Технический лист'!J355&amp;'Технический лист'!M113))+IF(ISBLANK(INDIRECT("A6")), 0, INDIRECT(INDIRECT("A6")&amp;"!"&amp;'Технический лист'!J355&amp;'Технический лист'!M113))+IF(ISBLANK(INDIRECT("A7")), 0, INDIRECT(INDIRECT("A7")&amp;"!"&amp;'Технический лист'!J355&amp;'Технический лист'!M113))+IF(ISBLANK(INDIRECT("A8")), 0, INDIRECT(INDIRECT("A8")&amp;"!"&amp;'Технический лист'!J355&amp;'Технический лист'!M113))+IF(ISBLANK(INDIRECT("A9")), 0, INDIRECT(INDIRECT("A9")&amp;"!"&amp;'Технический лист'!J355&amp;'Технический лист'!M113))+IF(ISBLANK(INDIRECT("A10")), 0, INDIRECT(INDIRECT("A10")&amp;"!"&amp;'Технический лист'!J355&amp;'Технический лист'!M113))+IF(ISBLANK(INDIRECT("A11")), 0, INDIRECT(INDIRECT("A11")&amp;"!"&amp;'Технический лист'!J355&amp;'Технический лист'!M113))+IF(ISBLANK(INDIRECT("A12")), 0, INDIRECT(INDIRECT("A12")&amp;"!"&amp;'Технический лист'!J355&amp;'Технический лист'!M113))</f>
        <v>0</v>
      </c>
      <c r="K122" s="51">
        <f>IF(ISBLANK(INDIRECT("A3")), 0, INDIRECT(INDIRECT("A3")&amp;"!"&amp;'Технический лист'!K355&amp;'Технический лист'!N113))+IF(ISBLANK(INDIRECT("A4")), 0, INDIRECT(INDIRECT("A4")&amp;"!"&amp;'Технический лист'!K355&amp;'Технический лист'!N113))+IF(ISBLANK(INDIRECT("A5")), 0, INDIRECT(INDIRECT("A5")&amp;"!"&amp;'Технический лист'!K355&amp;'Технический лист'!N113))+IF(ISBLANK(INDIRECT("A6")), 0, INDIRECT(INDIRECT("A6")&amp;"!"&amp;'Технический лист'!K355&amp;'Технический лист'!N113))+IF(ISBLANK(INDIRECT("A7")), 0, INDIRECT(INDIRECT("A7")&amp;"!"&amp;'Технический лист'!K355&amp;'Технический лист'!N113))+IF(ISBLANK(INDIRECT("A8")), 0, INDIRECT(INDIRECT("A8")&amp;"!"&amp;'Технический лист'!K355&amp;'Технический лист'!N113))+IF(ISBLANK(INDIRECT("A9")), 0, INDIRECT(INDIRECT("A9")&amp;"!"&amp;'Технический лист'!K355&amp;'Технический лист'!N113))+IF(ISBLANK(INDIRECT("A10")), 0, INDIRECT(INDIRECT("A10")&amp;"!"&amp;'Технический лист'!K355&amp;'Технический лист'!N113))+IF(ISBLANK(INDIRECT("A11")), 0, INDIRECT(INDIRECT("A11")&amp;"!"&amp;'Технический лист'!K355&amp;'Технический лист'!N113))+IF(ISBLANK(INDIRECT("A12")), 0, INDIRECT(INDIRECT("A12")&amp;"!"&amp;'Технический лист'!K355&amp;'Технический лист'!N113))</f>
        <v>0</v>
      </c>
      <c r="L122" s="51">
        <f>IF(ISBLANK(INDIRECT("A3")), 0, INDIRECT(INDIRECT("A3")&amp;"!"&amp;'Технический лист'!L355&amp;'Технический лист'!O113))+IF(ISBLANK(INDIRECT("A4")), 0, INDIRECT(INDIRECT("A4")&amp;"!"&amp;'Технический лист'!L355&amp;'Технический лист'!O113))+IF(ISBLANK(INDIRECT("A5")), 0, INDIRECT(INDIRECT("A5")&amp;"!"&amp;'Технический лист'!L355&amp;'Технический лист'!O113))+IF(ISBLANK(INDIRECT("A6")), 0, INDIRECT(INDIRECT("A6")&amp;"!"&amp;'Технический лист'!L355&amp;'Технический лист'!O113))+IF(ISBLANK(INDIRECT("A7")), 0, INDIRECT(INDIRECT("A7")&amp;"!"&amp;'Технический лист'!L355&amp;'Технический лист'!O113))+IF(ISBLANK(INDIRECT("A8")), 0, INDIRECT(INDIRECT("A8")&amp;"!"&amp;'Технический лист'!L355&amp;'Технический лист'!O113))+IF(ISBLANK(INDIRECT("A9")), 0, INDIRECT(INDIRECT("A9")&amp;"!"&amp;'Технический лист'!L355&amp;'Технический лист'!O113))+IF(ISBLANK(INDIRECT("A10")), 0, INDIRECT(INDIRECT("A10")&amp;"!"&amp;'Технический лист'!L355&amp;'Технический лист'!O113))+IF(ISBLANK(INDIRECT("A11")), 0, INDIRECT(INDIRECT("A11")&amp;"!"&amp;'Технический лист'!L355&amp;'Технический лист'!O113))+IF(ISBLANK(INDIRECT("A12")), 0, INDIRECT(INDIRECT("A12")&amp;"!"&amp;'Технический лист'!L355&amp;'Технический лист'!O113))</f>
        <v>0</v>
      </c>
      <c r="M122" s="53">
        <f>IF(ISBLANK(INDIRECT("A3")), 0, INDIRECT(INDIRECT("A3")&amp;"!"&amp;'Технический лист'!M355&amp;'Технический лист'!P113))+IF(ISBLANK(INDIRECT("A4")), 0, INDIRECT(INDIRECT("A4")&amp;"!"&amp;'Технический лист'!M355&amp;'Технический лист'!P113))+IF(ISBLANK(INDIRECT("A5")), 0, INDIRECT(INDIRECT("A5")&amp;"!"&amp;'Технический лист'!M355&amp;'Технический лист'!P113))+IF(ISBLANK(INDIRECT("A6")), 0, INDIRECT(INDIRECT("A6")&amp;"!"&amp;'Технический лист'!M355&amp;'Технический лист'!P113))+IF(ISBLANK(INDIRECT("A7")), 0, INDIRECT(INDIRECT("A7")&amp;"!"&amp;'Технический лист'!M355&amp;'Технический лист'!P113))+IF(ISBLANK(INDIRECT("A8")), 0, INDIRECT(INDIRECT("A8")&amp;"!"&amp;'Технический лист'!M355&amp;'Технический лист'!P113))+IF(ISBLANK(INDIRECT("A9")), 0, INDIRECT(INDIRECT("A9")&amp;"!"&amp;'Технический лист'!M355&amp;'Технический лист'!P113))+IF(ISBLANK(INDIRECT("A10")), 0, INDIRECT(INDIRECT("A10")&amp;"!"&amp;'Технический лист'!M355&amp;'Технический лист'!P113))+IF(ISBLANK(INDIRECT("A11")), 0, INDIRECT(INDIRECT("A11")&amp;"!"&amp;'Технический лист'!M355&amp;'Технический лист'!P113))+IF(ISBLANK(INDIRECT("A12")), 0, INDIRECT(INDIRECT("A12")&amp;"!"&amp;'Технический лист'!M355&amp;'Технический лист'!P113))</f>
        <v>0</v>
      </c>
    </row>
    <row r="123" hidden="1">
      <c r="A123" s="105"/>
      <c r="B123" s="51">
        <f>IF(ISBLANK(INDIRECT("A3")), 0, INDIRECT(INDIRECT("A3")&amp;"!"&amp;'Технический лист'!B356&amp;'Технический лист'!E114))+IF(ISBLANK(INDIRECT("A4")), 0, INDIRECT(INDIRECT("A4")&amp;"!"&amp;'Технический лист'!B356&amp;'Технический лист'!E114))+IF(ISBLANK(INDIRECT("A5")), 0, INDIRECT(INDIRECT("A5")&amp;"!"&amp;'Технический лист'!B356&amp;'Технический лист'!E114))+IF(ISBLANK(INDIRECT("A6")), 0, INDIRECT(INDIRECT("A6")&amp;"!"&amp;'Технический лист'!B356&amp;'Технический лист'!E114))+IF(ISBLANK(INDIRECT("A7")), 0, INDIRECT(INDIRECT("A7")&amp;"!"&amp;'Технический лист'!B356&amp;'Технический лист'!E114))+IF(ISBLANK(INDIRECT("A8")), 0, INDIRECT(INDIRECT("A8")&amp;"!"&amp;'Технический лист'!B356&amp;'Технический лист'!E114))+IF(ISBLANK(INDIRECT("A9")), 0, INDIRECT(INDIRECT("A9")&amp;"!"&amp;'Технический лист'!B356&amp;'Технический лист'!E114))+IF(ISBLANK(INDIRECT("A10")), 0, INDIRECT(INDIRECT("A10")&amp;"!"&amp;'Технический лист'!B356&amp;'Технический лист'!E114))+IF(ISBLANK(INDIRECT("A11")), 0, INDIRECT(INDIRECT("A11")&amp;"!"&amp;'Технический лист'!B356&amp;'Технический лист'!E114))+IF(ISBLANK(INDIRECT("A12")), 0, INDIRECT(INDIRECT("A12")&amp;"!"&amp;'Технический лист'!B356&amp;'Технический лист'!E114))</f>
        <v>0</v>
      </c>
      <c r="C123" s="51">
        <f>IF(ISBLANK(INDIRECT("A3")), 0, INDIRECT(INDIRECT("A3")&amp;"!"&amp;'Технический лист'!C356&amp;'Технический лист'!F114))+IF(ISBLANK(INDIRECT("A4")), 0, INDIRECT(INDIRECT("A4")&amp;"!"&amp;'Технический лист'!C356&amp;'Технический лист'!F114))+IF(ISBLANK(INDIRECT("A5")), 0, INDIRECT(INDIRECT("A5")&amp;"!"&amp;'Технический лист'!C356&amp;'Технический лист'!F114))+IF(ISBLANK(INDIRECT("A6")), 0, INDIRECT(INDIRECT("A6")&amp;"!"&amp;'Технический лист'!C356&amp;'Технический лист'!F114))+IF(ISBLANK(INDIRECT("A7")), 0, INDIRECT(INDIRECT("A7")&amp;"!"&amp;'Технический лист'!C356&amp;'Технический лист'!F114))+IF(ISBLANK(INDIRECT("A8")), 0, INDIRECT(INDIRECT("A8")&amp;"!"&amp;'Технический лист'!C356&amp;'Технический лист'!F114))+IF(ISBLANK(INDIRECT("A9")), 0, INDIRECT(INDIRECT("A9")&amp;"!"&amp;'Технический лист'!C356&amp;'Технический лист'!F114))+IF(ISBLANK(INDIRECT("A10")), 0, INDIRECT(INDIRECT("A10")&amp;"!"&amp;'Технический лист'!C356&amp;'Технический лист'!F114))+IF(ISBLANK(INDIRECT("A11")), 0, INDIRECT(INDIRECT("A11")&amp;"!"&amp;'Технический лист'!C356&amp;'Технический лист'!F114))+IF(ISBLANK(INDIRECT("A12")), 0, INDIRECT(INDIRECT("A12")&amp;"!"&amp;'Технический лист'!C356&amp;'Технический лист'!F114))</f>
        <v>0</v>
      </c>
      <c r="D123" s="51">
        <f>IF(ISBLANK(INDIRECT("A3")), 0, INDIRECT(INDIRECT("A3")&amp;"!"&amp;'Технический лист'!D356&amp;'Технический лист'!G114))+IF(ISBLANK(INDIRECT("A4")), 0, INDIRECT(INDIRECT("A4")&amp;"!"&amp;'Технический лист'!D356&amp;'Технический лист'!G114))+IF(ISBLANK(INDIRECT("A5")), 0, INDIRECT(INDIRECT("A5")&amp;"!"&amp;'Технический лист'!D356&amp;'Технический лист'!G114))+IF(ISBLANK(INDIRECT("A6")), 0, INDIRECT(INDIRECT("A6")&amp;"!"&amp;'Технический лист'!D356&amp;'Технический лист'!G114))+IF(ISBLANK(INDIRECT("A7")), 0, INDIRECT(INDIRECT("A7")&amp;"!"&amp;'Технический лист'!D356&amp;'Технический лист'!G114))+IF(ISBLANK(INDIRECT("A8")), 0, INDIRECT(INDIRECT("A8")&amp;"!"&amp;'Технический лист'!D356&amp;'Технический лист'!G114))+IF(ISBLANK(INDIRECT("A9")), 0, INDIRECT(INDIRECT("A9")&amp;"!"&amp;'Технический лист'!D356&amp;'Технический лист'!G114))+IF(ISBLANK(INDIRECT("A10")), 0, INDIRECT(INDIRECT("A10")&amp;"!"&amp;'Технический лист'!D356&amp;'Технический лист'!G114))+IF(ISBLANK(INDIRECT("A11")), 0, INDIRECT(INDIRECT("A11")&amp;"!"&amp;'Технический лист'!D356&amp;'Технический лист'!G114))+IF(ISBLANK(INDIRECT("A12")), 0, INDIRECT(INDIRECT("A12")&amp;"!"&amp;'Технический лист'!D356&amp;'Технический лист'!G114))</f>
        <v>0</v>
      </c>
      <c r="E123" s="51">
        <f>IF(ISBLANK(INDIRECT("A3")), 0, INDIRECT(INDIRECT("A3")&amp;"!"&amp;'Технический лист'!E356&amp;'Технический лист'!H114))+IF(ISBLANK(INDIRECT("A4")), 0, INDIRECT(INDIRECT("A4")&amp;"!"&amp;'Технический лист'!E356&amp;'Технический лист'!H114))+IF(ISBLANK(INDIRECT("A5")), 0, INDIRECT(INDIRECT("A5")&amp;"!"&amp;'Технический лист'!E356&amp;'Технический лист'!H114))+IF(ISBLANK(INDIRECT("A6")), 0, INDIRECT(INDIRECT("A6")&amp;"!"&amp;'Технический лист'!E356&amp;'Технический лист'!H114))+IF(ISBLANK(INDIRECT("A7")), 0, INDIRECT(INDIRECT("A7")&amp;"!"&amp;'Технический лист'!E356&amp;'Технический лист'!H114))+IF(ISBLANK(INDIRECT("A8")), 0, INDIRECT(INDIRECT("A8")&amp;"!"&amp;'Технический лист'!E356&amp;'Технический лист'!H114))+IF(ISBLANK(INDIRECT("A9")), 0, INDIRECT(INDIRECT("A9")&amp;"!"&amp;'Технический лист'!E356&amp;'Технический лист'!H114))+IF(ISBLANK(INDIRECT("A10")), 0, INDIRECT(INDIRECT("A10")&amp;"!"&amp;'Технический лист'!E356&amp;'Технический лист'!H114))+IF(ISBLANK(INDIRECT("A11")), 0, INDIRECT(INDIRECT("A11")&amp;"!"&amp;'Технический лист'!E356&amp;'Технический лист'!H114))+IF(ISBLANK(INDIRECT("A12")), 0, INDIRECT(INDIRECT("A12")&amp;"!"&amp;'Технический лист'!E356&amp;'Технический лист'!H114))</f>
        <v>0</v>
      </c>
      <c r="F123" s="51">
        <f>IF(ISBLANK(INDIRECT("A3")), 0, INDIRECT(INDIRECT("A3")&amp;"!"&amp;'Технический лист'!F356&amp;'Технический лист'!I114))+IF(ISBLANK(INDIRECT("A4")), 0, INDIRECT(INDIRECT("A4")&amp;"!"&amp;'Технический лист'!F356&amp;'Технический лист'!I114))+IF(ISBLANK(INDIRECT("A5")), 0, INDIRECT(INDIRECT("A5")&amp;"!"&amp;'Технический лист'!F356&amp;'Технический лист'!I114))+IF(ISBLANK(INDIRECT("A6")), 0, INDIRECT(INDIRECT("A6")&amp;"!"&amp;'Технический лист'!F356&amp;'Технический лист'!I114))+IF(ISBLANK(INDIRECT("A7")), 0, INDIRECT(INDIRECT("A7")&amp;"!"&amp;'Технический лист'!F356&amp;'Технический лист'!I114))+IF(ISBLANK(INDIRECT("A8")), 0, INDIRECT(INDIRECT("A8")&amp;"!"&amp;'Технический лист'!F356&amp;'Технический лист'!I114))+IF(ISBLANK(INDIRECT("A9")), 0, INDIRECT(INDIRECT("A9")&amp;"!"&amp;'Технический лист'!F356&amp;'Технический лист'!I114))+IF(ISBLANK(INDIRECT("A10")), 0, INDIRECT(INDIRECT("A10")&amp;"!"&amp;'Технический лист'!F356&amp;'Технический лист'!I114))+IF(ISBLANK(INDIRECT("A11")), 0, INDIRECT(INDIRECT("A11")&amp;"!"&amp;'Технический лист'!F356&amp;'Технический лист'!I114))+IF(ISBLANK(INDIRECT("A12")), 0, INDIRECT(INDIRECT("A12")&amp;"!"&amp;'Технический лист'!F356&amp;'Технический лист'!I114))</f>
        <v>0</v>
      </c>
      <c r="G123" s="51">
        <f>IF(ISBLANK(INDIRECT("A3")), 0, INDIRECT(INDIRECT("A3")&amp;"!"&amp;'Технический лист'!G356&amp;'Технический лист'!J114))+IF(ISBLANK(INDIRECT("A4")), 0, INDIRECT(INDIRECT("A4")&amp;"!"&amp;'Технический лист'!G356&amp;'Технический лист'!J114))+IF(ISBLANK(INDIRECT("A5")), 0, INDIRECT(INDIRECT("A5")&amp;"!"&amp;'Технический лист'!G356&amp;'Технический лист'!J114))+IF(ISBLANK(INDIRECT("A6")), 0, INDIRECT(INDIRECT("A6")&amp;"!"&amp;'Технический лист'!G356&amp;'Технический лист'!J114))+IF(ISBLANK(INDIRECT("A7")), 0, INDIRECT(INDIRECT("A7")&amp;"!"&amp;'Технический лист'!G356&amp;'Технический лист'!J114))+IF(ISBLANK(INDIRECT("A8")), 0, INDIRECT(INDIRECT("A8")&amp;"!"&amp;'Технический лист'!G356&amp;'Технический лист'!J114))+IF(ISBLANK(INDIRECT("A9")), 0, INDIRECT(INDIRECT("A9")&amp;"!"&amp;'Технический лист'!G356&amp;'Технический лист'!J114))+IF(ISBLANK(INDIRECT("A10")), 0, INDIRECT(INDIRECT("A10")&amp;"!"&amp;'Технический лист'!G356&amp;'Технический лист'!J114))+IF(ISBLANK(INDIRECT("A11")), 0, INDIRECT(INDIRECT("A11")&amp;"!"&amp;'Технический лист'!G356&amp;'Технический лист'!J114))+IF(ISBLANK(INDIRECT("A12")), 0, INDIRECT(INDIRECT("A12")&amp;"!"&amp;'Технический лист'!G356&amp;'Технический лист'!J114))</f>
        <v>0</v>
      </c>
      <c r="H123" s="51">
        <f>IF(ISBLANK(INDIRECT("A3")), 0, INDIRECT(INDIRECT("A3")&amp;"!"&amp;'Технический лист'!H356&amp;'Технический лист'!K114))+IF(ISBLANK(INDIRECT("A4")), 0, INDIRECT(INDIRECT("A4")&amp;"!"&amp;'Технический лист'!H356&amp;'Технический лист'!K114))+IF(ISBLANK(INDIRECT("A5")), 0, INDIRECT(INDIRECT("A5")&amp;"!"&amp;'Технический лист'!H356&amp;'Технический лист'!K114))+IF(ISBLANK(INDIRECT("A6")), 0, INDIRECT(INDIRECT("A6")&amp;"!"&amp;'Технический лист'!H356&amp;'Технический лист'!K114))+IF(ISBLANK(INDIRECT("A7")), 0, INDIRECT(INDIRECT("A7")&amp;"!"&amp;'Технический лист'!H356&amp;'Технический лист'!K114))+IF(ISBLANK(INDIRECT("A8")), 0, INDIRECT(INDIRECT("A8")&amp;"!"&amp;'Технический лист'!H356&amp;'Технический лист'!K114))+IF(ISBLANK(INDIRECT("A9")), 0, INDIRECT(INDIRECT("A9")&amp;"!"&amp;'Технический лист'!H356&amp;'Технический лист'!K114))+IF(ISBLANK(INDIRECT("A10")), 0, INDIRECT(INDIRECT("A10")&amp;"!"&amp;'Технический лист'!H356&amp;'Технический лист'!K114))+IF(ISBLANK(INDIRECT("A11")), 0, INDIRECT(INDIRECT("A11")&amp;"!"&amp;'Технический лист'!H356&amp;'Технический лист'!K114))+IF(ISBLANK(INDIRECT("A12")), 0, INDIRECT(INDIRECT("A12")&amp;"!"&amp;'Технический лист'!H356&amp;'Технический лист'!K114))</f>
        <v>0</v>
      </c>
      <c r="I123" s="51">
        <f>IF(ISBLANK(INDIRECT("A3")), 0, INDIRECT(INDIRECT("A3")&amp;"!"&amp;'Технический лист'!I356&amp;'Технический лист'!L114))+IF(ISBLANK(INDIRECT("A4")), 0, INDIRECT(INDIRECT("A4")&amp;"!"&amp;'Технический лист'!I356&amp;'Технический лист'!L114))+IF(ISBLANK(INDIRECT("A5")), 0, INDIRECT(INDIRECT("A5")&amp;"!"&amp;'Технический лист'!I356&amp;'Технический лист'!L114))+IF(ISBLANK(INDIRECT("A6")), 0, INDIRECT(INDIRECT("A6")&amp;"!"&amp;'Технический лист'!I356&amp;'Технический лист'!L114))+IF(ISBLANK(INDIRECT("A7")), 0, INDIRECT(INDIRECT("A7")&amp;"!"&amp;'Технический лист'!I356&amp;'Технический лист'!L114))+IF(ISBLANK(INDIRECT("A8")), 0, INDIRECT(INDIRECT("A8")&amp;"!"&amp;'Технический лист'!I356&amp;'Технический лист'!L114))+IF(ISBLANK(INDIRECT("A9")), 0, INDIRECT(INDIRECT("A9")&amp;"!"&amp;'Технический лист'!I356&amp;'Технический лист'!L114))+IF(ISBLANK(INDIRECT("A10")), 0, INDIRECT(INDIRECT("A10")&amp;"!"&amp;'Технический лист'!I356&amp;'Технический лист'!L114))+IF(ISBLANK(INDIRECT("A11")), 0, INDIRECT(INDIRECT("A11")&amp;"!"&amp;'Технический лист'!I356&amp;'Технический лист'!L114))+IF(ISBLANK(INDIRECT("A12")), 0, INDIRECT(INDIRECT("A12")&amp;"!"&amp;'Технический лист'!I356&amp;'Технический лист'!L114))</f>
        <v>0</v>
      </c>
      <c r="J123" s="51">
        <f>IF(ISBLANK(INDIRECT("A3")), 0, INDIRECT(INDIRECT("A3")&amp;"!"&amp;'Технический лист'!J356&amp;'Технический лист'!M114))+IF(ISBLANK(INDIRECT("A4")), 0, INDIRECT(INDIRECT("A4")&amp;"!"&amp;'Технический лист'!J356&amp;'Технический лист'!M114))+IF(ISBLANK(INDIRECT("A5")), 0, INDIRECT(INDIRECT("A5")&amp;"!"&amp;'Технический лист'!J356&amp;'Технический лист'!M114))+IF(ISBLANK(INDIRECT("A6")), 0, INDIRECT(INDIRECT("A6")&amp;"!"&amp;'Технический лист'!J356&amp;'Технический лист'!M114))+IF(ISBLANK(INDIRECT("A7")), 0, INDIRECT(INDIRECT("A7")&amp;"!"&amp;'Технический лист'!J356&amp;'Технический лист'!M114))+IF(ISBLANK(INDIRECT("A8")), 0, INDIRECT(INDIRECT("A8")&amp;"!"&amp;'Технический лист'!J356&amp;'Технический лист'!M114))+IF(ISBLANK(INDIRECT("A9")), 0, INDIRECT(INDIRECT("A9")&amp;"!"&amp;'Технический лист'!J356&amp;'Технический лист'!M114))+IF(ISBLANK(INDIRECT("A10")), 0, INDIRECT(INDIRECT("A10")&amp;"!"&amp;'Технический лист'!J356&amp;'Технический лист'!M114))+IF(ISBLANK(INDIRECT("A11")), 0, INDIRECT(INDIRECT("A11")&amp;"!"&amp;'Технический лист'!J356&amp;'Технический лист'!M114))+IF(ISBLANK(INDIRECT("A12")), 0, INDIRECT(INDIRECT("A12")&amp;"!"&amp;'Технический лист'!J356&amp;'Технический лист'!M114))</f>
        <v>0</v>
      </c>
      <c r="K123" s="51">
        <f>IF(ISBLANK(INDIRECT("A3")), 0, INDIRECT(INDIRECT("A3")&amp;"!"&amp;'Технический лист'!K356&amp;'Технический лист'!N114))+IF(ISBLANK(INDIRECT("A4")), 0, INDIRECT(INDIRECT("A4")&amp;"!"&amp;'Технический лист'!K356&amp;'Технический лист'!N114))+IF(ISBLANK(INDIRECT("A5")), 0, INDIRECT(INDIRECT("A5")&amp;"!"&amp;'Технический лист'!K356&amp;'Технический лист'!N114))+IF(ISBLANK(INDIRECT("A6")), 0, INDIRECT(INDIRECT("A6")&amp;"!"&amp;'Технический лист'!K356&amp;'Технический лист'!N114))+IF(ISBLANK(INDIRECT("A7")), 0, INDIRECT(INDIRECT("A7")&amp;"!"&amp;'Технический лист'!K356&amp;'Технический лист'!N114))+IF(ISBLANK(INDIRECT("A8")), 0, INDIRECT(INDIRECT("A8")&amp;"!"&amp;'Технический лист'!K356&amp;'Технический лист'!N114))+IF(ISBLANK(INDIRECT("A9")), 0, INDIRECT(INDIRECT("A9")&amp;"!"&amp;'Технический лист'!K356&amp;'Технический лист'!N114))+IF(ISBLANK(INDIRECT("A10")), 0, INDIRECT(INDIRECT("A10")&amp;"!"&amp;'Технический лист'!K356&amp;'Технический лист'!N114))+IF(ISBLANK(INDIRECT("A11")), 0, INDIRECT(INDIRECT("A11")&amp;"!"&amp;'Технический лист'!K356&amp;'Технический лист'!N114))+IF(ISBLANK(INDIRECT("A12")), 0, INDIRECT(INDIRECT("A12")&amp;"!"&amp;'Технический лист'!K356&amp;'Технический лист'!N114))</f>
        <v>0</v>
      </c>
      <c r="L123" s="51">
        <f>IF(ISBLANK(INDIRECT("A3")), 0, INDIRECT(INDIRECT("A3")&amp;"!"&amp;'Технический лист'!L356&amp;'Технический лист'!O114))+IF(ISBLANK(INDIRECT("A4")), 0, INDIRECT(INDIRECT("A4")&amp;"!"&amp;'Технический лист'!L356&amp;'Технический лист'!O114))+IF(ISBLANK(INDIRECT("A5")), 0, INDIRECT(INDIRECT("A5")&amp;"!"&amp;'Технический лист'!L356&amp;'Технический лист'!O114))+IF(ISBLANK(INDIRECT("A6")), 0, INDIRECT(INDIRECT("A6")&amp;"!"&amp;'Технический лист'!L356&amp;'Технический лист'!O114))+IF(ISBLANK(INDIRECT("A7")), 0, INDIRECT(INDIRECT("A7")&amp;"!"&amp;'Технический лист'!L356&amp;'Технический лист'!O114))+IF(ISBLANK(INDIRECT("A8")), 0, INDIRECT(INDIRECT("A8")&amp;"!"&amp;'Технический лист'!L356&amp;'Технический лист'!O114))+IF(ISBLANK(INDIRECT("A9")), 0, INDIRECT(INDIRECT("A9")&amp;"!"&amp;'Технический лист'!L356&amp;'Технический лист'!O114))+IF(ISBLANK(INDIRECT("A10")), 0, INDIRECT(INDIRECT("A10")&amp;"!"&amp;'Технический лист'!L356&amp;'Технический лист'!O114))+IF(ISBLANK(INDIRECT("A11")), 0, INDIRECT(INDIRECT("A11")&amp;"!"&amp;'Технический лист'!L356&amp;'Технический лист'!O114))+IF(ISBLANK(INDIRECT("A12")), 0, INDIRECT(INDIRECT("A12")&amp;"!"&amp;'Технический лист'!L356&amp;'Технический лист'!O114))</f>
        <v>0</v>
      </c>
      <c r="M123" s="53">
        <f>IF(ISBLANK(INDIRECT("A3")), 0, INDIRECT(INDIRECT("A3")&amp;"!"&amp;'Технический лист'!M356&amp;'Технический лист'!P114))+IF(ISBLANK(INDIRECT("A4")), 0, INDIRECT(INDIRECT("A4")&amp;"!"&amp;'Технический лист'!M356&amp;'Технический лист'!P114))+IF(ISBLANK(INDIRECT("A5")), 0, INDIRECT(INDIRECT("A5")&amp;"!"&amp;'Технический лист'!M356&amp;'Технический лист'!P114))+IF(ISBLANK(INDIRECT("A6")), 0, INDIRECT(INDIRECT("A6")&amp;"!"&amp;'Технический лист'!M356&amp;'Технический лист'!P114))+IF(ISBLANK(INDIRECT("A7")), 0, INDIRECT(INDIRECT("A7")&amp;"!"&amp;'Технический лист'!M356&amp;'Технический лист'!P114))+IF(ISBLANK(INDIRECT("A8")), 0, INDIRECT(INDIRECT("A8")&amp;"!"&amp;'Технический лист'!M356&amp;'Технический лист'!P114))+IF(ISBLANK(INDIRECT("A9")), 0, INDIRECT(INDIRECT("A9")&amp;"!"&amp;'Технический лист'!M356&amp;'Технический лист'!P114))+IF(ISBLANK(INDIRECT("A10")), 0, INDIRECT(INDIRECT("A10")&amp;"!"&amp;'Технический лист'!M356&amp;'Технический лист'!P114))+IF(ISBLANK(INDIRECT("A11")), 0, INDIRECT(INDIRECT("A11")&amp;"!"&amp;'Технический лист'!M356&amp;'Технический лист'!P114))+IF(ISBLANK(INDIRECT("A12")), 0, INDIRECT(INDIRECT("A12")&amp;"!"&amp;'Технический лист'!M356&amp;'Технический лист'!P114))</f>
        <v>0</v>
      </c>
    </row>
    <row r="124" hidden="1">
      <c r="A124" s="105"/>
      <c r="B124" s="51">
        <f>IF(ISBLANK(INDIRECT("A3")), 0, INDIRECT(INDIRECT("A3")&amp;"!"&amp;'Технический лист'!B357&amp;'Технический лист'!E115))+IF(ISBLANK(INDIRECT("A4")), 0, INDIRECT(INDIRECT("A4")&amp;"!"&amp;'Технический лист'!B357&amp;'Технический лист'!E115))+IF(ISBLANK(INDIRECT("A5")), 0, INDIRECT(INDIRECT("A5")&amp;"!"&amp;'Технический лист'!B357&amp;'Технический лист'!E115))+IF(ISBLANK(INDIRECT("A6")), 0, INDIRECT(INDIRECT("A6")&amp;"!"&amp;'Технический лист'!B357&amp;'Технический лист'!E115))+IF(ISBLANK(INDIRECT("A7")), 0, INDIRECT(INDIRECT("A7")&amp;"!"&amp;'Технический лист'!B357&amp;'Технический лист'!E115))+IF(ISBLANK(INDIRECT("A8")), 0, INDIRECT(INDIRECT("A8")&amp;"!"&amp;'Технический лист'!B357&amp;'Технический лист'!E115))+IF(ISBLANK(INDIRECT("A9")), 0, INDIRECT(INDIRECT("A9")&amp;"!"&amp;'Технический лист'!B357&amp;'Технический лист'!E115))+IF(ISBLANK(INDIRECT("A10")), 0, INDIRECT(INDIRECT("A10")&amp;"!"&amp;'Технический лист'!B357&amp;'Технический лист'!E115))+IF(ISBLANK(INDIRECT("A11")), 0, INDIRECT(INDIRECT("A11")&amp;"!"&amp;'Технический лист'!B357&amp;'Технический лист'!E115))+IF(ISBLANK(INDIRECT("A12")), 0, INDIRECT(INDIRECT("A12")&amp;"!"&amp;'Технический лист'!B357&amp;'Технический лист'!E115))</f>
        <v>0</v>
      </c>
      <c r="C124" s="51">
        <f>IF(ISBLANK(INDIRECT("A3")), 0, INDIRECT(INDIRECT("A3")&amp;"!"&amp;'Технический лист'!C357&amp;'Технический лист'!F115))+IF(ISBLANK(INDIRECT("A4")), 0, INDIRECT(INDIRECT("A4")&amp;"!"&amp;'Технический лист'!C357&amp;'Технический лист'!F115))+IF(ISBLANK(INDIRECT("A5")), 0, INDIRECT(INDIRECT("A5")&amp;"!"&amp;'Технический лист'!C357&amp;'Технический лист'!F115))+IF(ISBLANK(INDIRECT("A6")), 0, INDIRECT(INDIRECT("A6")&amp;"!"&amp;'Технический лист'!C357&amp;'Технический лист'!F115))+IF(ISBLANK(INDIRECT("A7")), 0, INDIRECT(INDIRECT("A7")&amp;"!"&amp;'Технический лист'!C357&amp;'Технический лист'!F115))+IF(ISBLANK(INDIRECT("A8")), 0, INDIRECT(INDIRECT("A8")&amp;"!"&amp;'Технический лист'!C357&amp;'Технический лист'!F115))+IF(ISBLANK(INDIRECT("A9")), 0, INDIRECT(INDIRECT("A9")&amp;"!"&amp;'Технический лист'!C357&amp;'Технический лист'!F115))+IF(ISBLANK(INDIRECT("A10")), 0, INDIRECT(INDIRECT("A10")&amp;"!"&amp;'Технический лист'!C357&amp;'Технический лист'!F115))+IF(ISBLANK(INDIRECT("A11")), 0, INDIRECT(INDIRECT("A11")&amp;"!"&amp;'Технический лист'!C357&amp;'Технический лист'!F115))+IF(ISBLANK(INDIRECT("A12")), 0, INDIRECT(INDIRECT("A12")&amp;"!"&amp;'Технический лист'!C357&amp;'Технический лист'!F115))</f>
        <v>0</v>
      </c>
      <c r="D124" s="51">
        <f>IF(ISBLANK(INDIRECT("A3")), 0, INDIRECT(INDIRECT("A3")&amp;"!"&amp;'Технический лист'!D357&amp;'Технический лист'!G115))+IF(ISBLANK(INDIRECT("A4")), 0, INDIRECT(INDIRECT("A4")&amp;"!"&amp;'Технический лист'!D357&amp;'Технический лист'!G115))+IF(ISBLANK(INDIRECT("A5")), 0, INDIRECT(INDIRECT("A5")&amp;"!"&amp;'Технический лист'!D357&amp;'Технический лист'!G115))+IF(ISBLANK(INDIRECT("A6")), 0, INDIRECT(INDIRECT("A6")&amp;"!"&amp;'Технический лист'!D357&amp;'Технический лист'!G115))+IF(ISBLANK(INDIRECT("A7")), 0, INDIRECT(INDIRECT("A7")&amp;"!"&amp;'Технический лист'!D357&amp;'Технический лист'!G115))+IF(ISBLANK(INDIRECT("A8")), 0, INDIRECT(INDIRECT("A8")&amp;"!"&amp;'Технический лист'!D357&amp;'Технический лист'!G115))+IF(ISBLANK(INDIRECT("A9")), 0, INDIRECT(INDIRECT("A9")&amp;"!"&amp;'Технический лист'!D357&amp;'Технический лист'!G115))+IF(ISBLANK(INDIRECT("A10")), 0, INDIRECT(INDIRECT("A10")&amp;"!"&amp;'Технический лист'!D357&amp;'Технический лист'!G115))+IF(ISBLANK(INDIRECT("A11")), 0, INDIRECT(INDIRECT("A11")&amp;"!"&amp;'Технический лист'!D357&amp;'Технический лист'!G115))+IF(ISBLANK(INDIRECT("A12")), 0, INDIRECT(INDIRECT("A12")&amp;"!"&amp;'Технический лист'!D357&amp;'Технический лист'!G115))</f>
        <v>0</v>
      </c>
      <c r="E124" s="51">
        <f>IF(ISBLANK(INDIRECT("A3")), 0, INDIRECT(INDIRECT("A3")&amp;"!"&amp;'Технический лист'!E357&amp;'Технический лист'!H115))+IF(ISBLANK(INDIRECT("A4")), 0, INDIRECT(INDIRECT("A4")&amp;"!"&amp;'Технический лист'!E357&amp;'Технический лист'!H115))+IF(ISBLANK(INDIRECT("A5")), 0, INDIRECT(INDIRECT("A5")&amp;"!"&amp;'Технический лист'!E357&amp;'Технический лист'!H115))+IF(ISBLANK(INDIRECT("A6")), 0, INDIRECT(INDIRECT("A6")&amp;"!"&amp;'Технический лист'!E357&amp;'Технический лист'!H115))+IF(ISBLANK(INDIRECT("A7")), 0, INDIRECT(INDIRECT("A7")&amp;"!"&amp;'Технический лист'!E357&amp;'Технический лист'!H115))+IF(ISBLANK(INDIRECT("A8")), 0, INDIRECT(INDIRECT("A8")&amp;"!"&amp;'Технический лист'!E357&amp;'Технический лист'!H115))+IF(ISBLANK(INDIRECT("A9")), 0, INDIRECT(INDIRECT("A9")&amp;"!"&amp;'Технический лист'!E357&amp;'Технический лист'!H115))+IF(ISBLANK(INDIRECT("A10")), 0, INDIRECT(INDIRECT("A10")&amp;"!"&amp;'Технический лист'!E357&amp;'Технический лист'!H115))+IF(ISBLANK(INDIRECT("A11")), 0, INDIRECT(INDIRECT("A11")&amp;"!"&amp;'Технический лист'!E357&amp;'Технический лист'!H115))+IF(ISBLANK(INDIRECT("A12")), 0, INDIRECT(INDIRECT("A12")&amp;"!"&amp;'Технический лист'!E357&amp;'Технический лист'!H115))</f>
        <v>0</v>
      </c>
      <c r="F124" s="51">
        <f>IF(ISBLANK(INDIRECT("A3")), 0, INDIRECT(INDIRECT("A3")&amp;"!"&amp;'Технический лист'!F357&amp;'Технический лист'!I115))+IF(ISBLANK(INDIRECT("A4")), 0, INDIRECT(INDIRECT("A4")&amp;"!"&amp;'Технический лист'!F357&amp;'Технический лист'!I115))+IF(ISBLANK(INDIRECT("A5")), 0, INDIRECT(INDIRECT("A5")&amp;"!"&amp;'Технический лист'!F357&amp;'Технический лист'!I115))+IF(ISBLANK(INDIRECT("A6")), 0, INDIRECT(INDIRECT("A6")&amp;"!"&amp;'Технический лист'!F357&amp;'Технический лист'!I115))+IF(ISBLANK(INDIRECT("A7")), 0, INDIRECT(INDIRECT("A7")&amp;"!"&amp;'Технический лист'!F357&amp;'Технический лист'!I115))+IF(ISBLANK(INDIRECT("A8")), 0, INDIRECT(INDIRECT("A8")&amp;"!"&amp;'Технический лист'!F357&amp;'Технический лист'!I115))+IF(ISBLANK(INDIRECT("A9")), 0, INDIRECT(INDIRECT("A9")&amp;"!"&amp;'Технический лист'!F357&amp;'Технический лист'!I115))+IF(ISBLANK(INDIRECT("A10")), 0, INDIRECT(INDIRECT("A10")&amp;"!"&amp;'Технический лист'!F357&amp;'Технический лист'!I115))+IF(ISBLANK(INDIRECT("A11")), 0, INDIRECT(INDIRECT("A11")&amp;"!"&amp;'Технический лист'!F357&amp;'Технический лист'!I115))+IF(ISBLANK(INDIRECT("A12")), 0, INDIRECT(INDIRECT("A12")&amp;"!"&amp;'Технический лист'!F357&amp;'Технический лист'!I115))</f>
        <v>0</v>
      </c>
      <c r="G124" s="51">
        <f>IF(ISBLANK(INDIRECT("A3")), 0, INDIRECT(INDIRECT("A3")&amp;"!"&amp;'Технический лист'!G357&amp;'Технический лист'!J115))+IF(ISBLANK(INDIRECT("A4")), 0, INDIRECT(INDIRECT("A4")&amp;"!"&amp;'Технический лист'!G357&amp;'Технический лист'!J115))+IF(ISBLANK(INDIRECT("A5")), 0, INDIRECT(INDIRECT("A5")&amp;"!"&amp;'Технический лист'!G357&amp;'Технический лист'!J115))+IF(ISBLANK(INDIRECT("A6")), 0, INDIRECT(INDIRECT("A6")&amp;"!"&amp;'Технический лист'!G357&amp;'Технический лист'!J115))+IF(ISBLANK(INDIRECT("A7")), 0, INDIRECT(INDIRECT("A7")&amp;"!"&amp;'Технический лист'!G357&amp;'Технический лист'!J115))+IF(ISBLANK(INDIRECT("A8")), 0, INDIRECT(INDIRECT("A8")&amp;"!"&amp;'Технический лист'!G357&amp;'Технический лист'!J115))+IF(ISBLANK(INDIRECT("A9")), 0, INDIRECT(INDIRECT("A9")&amp;"!"&amp;'Технический лист'!G357&amp;'Технический лист'!J115))+IF(ISBLANK(INDIRECT("A10")), 0, INDIRECT(INDIRECT("A10")&amp;"!"&amp;'Технический лист'!G357&amp;'Технический лист'!J115))+IF(ISBLANK(INDIRECT("A11")), 0, INDIRECT(INDIRECT("A11")&amp;"!"&amp;'Технический лист'!G357&amp;'Технический лист'!J115))+IF(ISBLANK(INDIRECT("A12")), 0, INDIRECT(INDIRECT("A12")&amp;"!"&amp;'Технический лист'!G357&amp;'Технический лист'!J115))</f>
        <v>0</v>
      </c>
      <c r="H124" s="51">
        <f>IF(ISBLANK(INDIRECT("A3")), 0, INDIRECT(INDIRECT("A3")&amp;"!"&amp;'Технический лист'!H357&amp;'Технический лист'!K115))+IF(ISBLANK(INDIRECT("A4")), 0, INDIRECT(INDIRECT("A4")&amp;"!"&amp;'Технический лист'!H357&amp;'Технический лист'!K115))+IF(ISBLANK(INDIRECT("A5")), 0, INDIRECT(INDIRECT("A5")&amp;"!"&amp;'Технический лист'!H357&amp;'Технический лист'!K115))+IF(ISBLANK(INDIRECT("A6")), 0, INDIRECT(INDIRECT("A6")&amp;"!"&amp;'Технический лист'!H357&amp;'Технический лист'!K115))+IF(ISBLANK(INDIRECT("A7")), 0, INDIRECT(INDIRECT("A7")&amp;"!"&amp;'Технический лист'!H357&amp;'Технический лист'!K115))+IF(ISBLANK(INDIRECT("A8")), 0, INDIRECT(INDIRECT("A8")&amp;"!"&amp;'Технический лист'!H357&amp;'Технический лист'!K115))+IF(ISBLANK(INDIRECT("A9")), 0, INDIRECT(INDIRECT("A9")&amp;"!"&amp;'Технический лист'!H357&amp;'Технический лист'!K115))+IF(ISBLANK(INDIRECT("A10")), 0, INDIRECT(INDIRECT("A10")&amp;"!"&amp;'Технический лист'!H357&amp;'Технический лист'!K115))+IF(ISBLANK(INDIRECT("A11")), 0, INDIRECT(INDIRECT("A11")&amp;"!"&amp;'Технический лист'!H357&amp;'Технический лист'!K115))+IF(ISBLANK(INDIRECT("A12")), 0, INDIRECT(INDIRECT("A12")&amp;"!"&amp;'Технический лист'!H357&amp;'Технический лист'!K115))</f>
        <v>0</v>
      </c>
      <c r="I124" s="51">
        <f>IF(ISBLANK(INDIRECT("A3")), 0, INDIRECT(INDIRECT("A3")&amp;"!"&amp;'Технический лист'!I357&amp;'Технический лист'!L115))+IF(ISBLANK(INDIRECT("A4")), 0, INDIRECT(INDIRECT("A4")&amp;"!"&amp;'Технический лист'!I357&amp;'Технический лист'!L115))+IF(ISBLANK(INDIRECT("A5")), 0, INDIRECT(INDIRECT("A5")&amp;"!"&amp;'Технический лист'!I357&amp;'Технический лист'!L115))+IF(ISBLANK(INDIRECT("A6")), 0, INDIRECT(INDIRECT("A6")&amp;"!"&amp;'Технический лист'!I357&amp;'Технический лист'!L115))+IF(ISBLANK(INDIRECT("A7")), 0, INDIRECT(INDIRECT("A7")&amp;"!"&amp;'Технический лист'!I357&amp;'Технический лист'!L115))+IF(ISBLANK(INDIRECT("A8")), 0, INDIRECT(INDIRECT("A8")&amp;"!"&amp;'Технический лист'!I357&amp;'Технический лист'!L115))+IF(ISBLANK(INDIRECT("A9")), 0, INDIRECT(INDIRECT("A9")&amp;"!"&amp;'Технический лист'!I357&amp;'Технический лист'!L115))+IF(ISBLANK(INDIRECT("A10")), 0, INDIRECT(INDIRECT("A10")&amp;"!"&amp;'Технический лист'!I357&amp;'Технический лист'!L115))+IF(ISBLANK(INDIRECT("A11")), 0, INDIRECT(INDIRECT("A11")&amp;"!"&amp;'Технический лист'!I357&amp;'Технический лист'!L115))+IF(ISBLANK(INDIRECT("A12")), 0, INDIRECT(INDIRECT("A12")&amp;"!"&amp;'Технический лист'!I357&amp;'Технический лист'!L115))</f>
        <v>0</v>
      </c>
      <c r="J124" s="51">
        <f>IF(ISBLANK(INDIRECT("A3")), 0, INDIRECT(INDIRECT("A3")&amp;"!"&amp;'Технический лист'!J357&amp;'Технический лист'!M115))+IF(ISBLANK(INDIRECT("A4")), 0, INDIRECT(INDIRECT("A4")&amp;"!"&amp;'Технический лист'!J357&amp;'Технический лист'!M115))+IF(ISBLANK(INDIRECT("A5")), 0, INDIRECT(INDIRECT("A5")&amp;"!"&amp;'Технический лист'!J357&amp;'Технический лист'!M115))+IF(ISBLANK(INDIRECT("A6")), 0, INDIRECT(INDIRECT("A6")&amp;"!"&amp;'Технический лист'!J357&amp;'Технический лист'!M115))+IF(ISBLANK(INDIRECT("A7")), 0, INDIRECT(INDIRECT("A7")&amp;"!"&amp;'Технический лист'!J357&amp;'Технический лист'!M115))+IF(ISBLANK(INDIRECT("A8")), 0, INDIRECT(INDIRECT("A8")&amp;"!"&amp;'Технический лист'!J357&amp;'Технический лист'!M115))+IF(ISBLANK(INDIRECT("A9")), 0, INDIRECT(INDIRECT("A9")&amp;"!"&amp;'Технический лист'!J357&amp;'Технический лист'!M115))+IF(ISBLANK(INDIRECT("A10")), 0, INDIRECT(INDIRECT("A10")&amp;"!"&amp;'Технический лист'!J357&amp;'Технический лист'!M115))+IF(ISBLANK(INDIRECT("A11")), 0, INDIRECT(INDIRECT("A11")&amp;"!"&amp;'Технический лист'!J357&amp;'Технический лист'!M115))+IF(ISBLANK(INDIRECT("A12")), 0, INDIRECT(INDIRECT("A12")&amp;"!"&amp;'Технический лист'!J357&amp;'Технический лист'!M115))</f>
        <v>0</v>
      </c>
      <c r="K124" s="51">
        <f>IF(ISBLANK(INDIRECT("A3")), 0, INDIRECT(INDIRECT("A3")&amp;"!"&amp;'Технический лист'!K357&amp;'Технический лист'!N115))+IF(ISBLANK(INDIRECT("A4")), 0, INDIRECT(INDIRECT("A4")&amp;"!"&amp;'Технический лист'!K357&amp;'Технический лист'!N115))+IF(ISBLANK(INDIRECT("A5")), 0, INDIRECT(INDIRECT("A5")&amp;"!"&amp;'Технический лист'!K357&amp;'Технический лист'!N115))+IF(ISBLANK(INDIRECT("A6")), 0, INDIRECT(INDIRECT("A6")&amp;"!"&amp;'Технический лист'!K357&amp;'Технический лист'!N115))+IF(ISBLANK(INDIRECT("A7")), 0, INDIRECT(INDIRECT("A7")&amp;"!"&amp;'Технический лист'!K357&amp;'Технический лист'!N115))+IF(ISBLANK(INDIRECT("A8")), 0, INDIRECT(INDIRECT("A8")&amp;"!"&amp;'Технический лист'!K357&amp;'Технический лист'!N115))+IF(ISBLANK(INDIRECT("A9")), 0, INDIRECT(INDIRECT("A9")&amp;"!"&amp;'Технический лист'!K357&amp;'Технический лист'!N115))+IF(ISBLANK(INDIRECT("A10")), 0, INDIRECT(INDIRECT("A10")&amp;"!"&amp;'Технический лист'!K357&amp;'Технический лист'!N115))+IF(ISBLANK(INDIRECT("A11")), 0, INDIRECT(INDIRECT("A11")&amp;"!"&amp;'Технический лист'!K357&amp;'Технический лист'!N115))+IF(ISBLANK(INDIRECT("A12")), 0, INDIRECT(INDIRECT("A12")&amp;"!"&amp;'Технический лист'!K357&amp;'Технический лист'!N115))</f>
        <v>0</v>
      </c>
      <c r="L124" s="51">
        <f>IF(ISBLANK(INDIRECT("A3")), 0, INDIRECT(INDIRECT("A3")&amp;"!"&amp;'Технический лист'!L357&amp;'Технический лист'!O115))+IF(ISBLANK(INDIRECT("A4")), 0, INDIRECT(INDIRECT("A4")&amp;"!"&amp;'Технический лист'!L357&amp;'Технический лист'!O115))+IF(ISBLANK(INDIRECT("A5")), 0, INDIRECT(INDIRECT("A5")&amp;"!"&amp;'Технический лист'!L357&amp;'Технический лист'!O115))+IF(ISBLANK(INDIRECT("A6")), 0, INDIRECT(INDIRECT("A6")&amp;"!"&amp;'Технический лист'!L357&amp;'Технический лист'!O115))+IF(ISBLANK(INDIRECT("A7")), 0, INDIRECT(INDIRECT("A7")&amp;"!"&amp;'Технический лист'!L357&amp;'Технический лист'!O115))+IF(ISBLANK(INDIRECT("A8")), 0, INDIRECT(INDIRECT("A8")&amp;"!"&amp;'Технический лист'!L357&amp;'Технический лист'!O115))+IF(ISBLANK(INDIRECT("A9")), 0, INDIRECT(INDIRECT("A9")&amp;"!"&amp;'Технический лист'!L357&amp;'Технический лист'!O115))+IF(ISBLANK(INDIRECT("A10")), 0, INDIRECT(INDIRECT("A10")&amp;"!"&amp;'Технический лист'!L357&amp;'Технический лист'!O115))+IF(ISBLANK(INDIRECT("A11")), 0, INDIRECT(INDIRECT("A11")&amp;"!"&amp;'Технический лист'!L357&amp;'Технический лист'!O115))+IF(ISBLANK(INDIRECT("A12")), 0, INDIRECT(INDIRECT("A12")&amp;"!"&amp;'Технический лист'!L357&amp;'Технический лист'!O115))</f>
        <v>0</v>
      </c>
      <c r="M124" s="53">
        <f>IF(ISBLANK(INDIRECT("A3")), 0, INDIRECT(INDIRECT("A3")&amp;"!"&amp;'Технический лист'!M357&amp;'Технический лист'!P115))+IF(ISBLANK(INDIRECT("A4")), 0, INDIRECT(INDIRECT("A4")&amp;"!"&amp;'Технический лист'!M357&amp;'Технический лист'!P115))+IF(ISBLANK(INDIRECT("A5")), 0, INDIRECT(INDIRECT("A5")&amp;"!"&amp;'Технический лист'!M357&amp;'Технический лист'!P115))+IF(ISBLANK(INDIRECT("A6")), 0, INDIRECT(INDIRECT("A6")&amp;"!"&amp;'Технический лист'!M357&amp;'Технический лист'!P115))+IF(ISBLANK(INDIRECT("A7")), 0, INDIRECT(INDIRECT("A7")&amp;"!"&amp;'Технический лист'!M357&amp;'Технический лист'!P115))+IF(ISBLANK(INDIRECT("A8")), 0, INDIRECT(INDIRECT("A8")&amp;"!"&amp;'Технический лист'!M357&amp;'Технический лист'!P115))+IF(ISBLANK(INDIRECT("A9")), 0, INDIRECT(INDIRECT("A9")&amp;"!"&amp;'Технический лист'!M357&amp;'Технический лист'!P115))+IF(ISBLANK(INDIRECT("A10")), 0, INDIRECT(INDIRECT("A10")&amp;"!"&amp;'Технический лист'!M357&amp;'Технический лист'!P115))+IF(ISBLANK(INDIRECT("A11")), 0, INDIRECT(INDIRECT("A11")&amp;"!"&amp;'Технический лист'!M357&amp;'Технический лист'!P115))+IF(ISBLANK(INDIRECT("A12")), 0, INDIRECT(INDIRECT("A12")&amp;"!"&amp;'Технический лист'!M357&amp;'Технический лист'!P115))</f>
        <v>0</v>
      </c>
    </row>
    <row r="125">
      <c r="A125" s="63" t="s">
        <v>50</v>
      </c>
      <c r="B125" s="64">
        <f t="shared" ref="B125:M125" si="4">SUM(B126:B215)</f>
        <v>0</v>
      </c>
      <c r="C125" s="64">
        <f t="shared" si="4"/>
        <v>0</v>
      </c>
      <c r="D125" s="64">
        <f t="shared" si="4"/>
        <v>0</v>
      </c>
      <c r="E125" s="64">
        <f t="shared" si="4"/>
        <v>0</v>
      </c>
      <c r="F125" s="64">
        <f t="shared" si="4"/>
        <v>0</v>
      </c>
      <c r="G125" s="64">
        <f t="shared" si="4"/>
        <v>0</v>
      </c>
      <c r="H125" s="64">
        <f t="shared" si="4"/>
        <v>0</v>
      </c>
      <c r="I125" s="64">
        <f t="shared" si="4"/>
        <v>0</v>
      </c>
      <c r="J125" s="64">
        <f t="shared" si="4"/>
        <v>0</v>
      </c>
      <c r="K125" s="64">
        <f t="shared" si="4"/>
        <v>0</v>
      </c>
      <c r="L125" s="64">
        <f t="shared" si="4"/>
        <v>0</v>
      </c>
      <c r="M125" s="65">
        <f t="shared" si="4"/>
        <v>0</v>
      </c>
    </row>
    <row r="126">
      <c r="A126" s="106" t="str">
        <f>IFERROR(__xludf.DUMMYFUNCTION("FILTER({'ДДС статьи'!A:A}, {'ДДС статьи'!D:D} = ""Финансовая"")"),"Получение кредитов и займов")</f>
        <v>Получение кредитов и займов</v>
      </c>
      <c r="B126" s="51">
        <f>IF(ISBLANK(INDIRECT("A3")), 0, INDIRECT(INDIRECT("A3")&amp;"!"&amp;'Технический лист'!B359&amp;'Технический лист'!E117))+IF(ISBLANK(INDIRECT("A4")), 0, INDIRECT(INDIRECT("A4")&amp;"!"&amp;'Технический лист'!B359&amp;'Технический лист'!E117))+IF(ISBLANK(INDIRECT("A5")), 0, INDIRECT(INDIRECT("A5")&amp;"!"&amp;'Технический лист'!B359&amp;'Технический лист'!E117))+IF(ISBLANK(INDIRECT("A6")), 0, INDIRECT(INDIRECT("A6")&amp;"!"&amp;'Технический лист'!B359&amp;'Технический лист'!E117))+IF(ISBLANK(INDIRECT("A7")), 0, INDIRECT(INDIRECT("A7")&amp;"!"&amp;'Технический лист'!B359&amp;'Технический лист'!E117))+IF(ISBLANK(INDIRECT("A8")), 0, INDIRECT(INDIRECT("A8")&amp;"!"&amp;'Технический лист'!B359&amp;'Технический лист'!E117))+IF(ISBLANK(INDIRECT("A9")), 0, INDIRECT(INDIRECT("A9")&amp;"!"&amp;'Технический лист'!B359&amp;'Технический лист'!E117))+IF(ISBLANK(INDIRECT("A10")), 0, INDIRECT(INDIRECT("A10")&amp;"!"&amp;'Технический лист'!B359&amp;'Технический лист'!E117))+IF(ISBLANK(INDIRECT("A11")), 0, INDIRECT(INDIRECT("A11")&amp;"!"&amp;'Технический лист'!B359&amp;'Технический лист'!E117))+IF(ISBLANK(INDIRECT("A12")), 0, INDIRECT(INDIRECT("A12")&amp;"!"&amp;'Технический лист'!B359&amp;'Технический лист'!E117))</f>
        <v>0</v>
      </c>
      <c r="C126" s="51">
        <f>IF(ISBLANK(INDIRECT("A3")), 0, INDIRECT(INDIRECT("A3")&amp;"!"&amp;'Технический лист'!C359&amp;'Технический лист'!F117))+IF(ISBLANK(INDIRECT("A4")), 0, INDIRECT(INDIRECT("A4")&amp;"!"&amp;'Технический лист'!C359&amp;'Технический лист'!F117))+IF(ISBLANK(INDIRECT("A5")), 0, INDIRECT(INDIRECT("A5")&amp;"!"&amp;'Технический лист'!C359&amp;'Технический лист'!F117))+IF(ISBLANK(INDIRECT("A6")), 0, INDIRECT(INDIRECT("A6")&amp;"!"&amp;'Технический лист'!C359&amp;'Технический лист'!F117))+IF(ISBLANK(INDIRECT("A7")), 0, INDIRECT(INDIRECT("A7")&amp;"!"&amp;'Технический лист'!C359&amp;'Технический лист'!F117))+IF(ISBLANK(INDIRECT("A8")), 0, INDIRECT(INDIRECT("A8")&amp;"!"&amp;'Технический лист'!C359&amp;'Технический лист'!F117))+IF(ISBLANK(INDIRECT("A9")), 0, INDIRECT(INDIRECT("A9")&amp;"!"&amp;'Технический лист'!C359&amp;'Технический лист'!F117))+IF(ISBLANK(INDIRECT("A10")), 0, INDIRECT(INDIRECT("A10")&amp;"!"&amp;'Технический лист'!C359&amp;'Технический лист'!F117))+IF(ISBLANK(INDIRECT("A11")), 0, INDIRECT(INDIRECT("A11")&amp;"!"&amp;'Технический лист'!C359&amp;'Технический лист'!F117))+IF(ISBLANK(INDIRECT("A12")), 0, INDIRECT(INDIRECT("A12")&amp;"!"&amp;'Технический лист'!C359&amp;'Технический лист'!F117))</f>
        <v>0</v>
      </c>
      <c r="D126" s="51">
        <f>IF(ISBLANK(INDIRECT("A3")), 0, INDIRECT(INDIRECT("A3")&amp;"!"&amp;'Технический лист'!D359&amp;'Технический лист'!G117))+IF(ISBLANK(INDIRECT("A4")), 0, INDIRECT(INDIRECT("A4")&amp;"!"&amp;'Технический лист'!D359&amp;'Технический лист'!G117))+IF(ISBLANK(INDIRECT("A5")), 0, INDIRECT(INDIRECT("A5")&amp;"!"&amp;'Технический лист'!D359&amp;'Технический лист'!G117))+IF(ISBLANK(INDIRECT("A6")), 0, INDIRECT(INDIRECT("A6")&amp;"!"&amp;'Технический лист'!D359&amp;'Технический лист'!G117))+IF(ISBLANK(INDIRECT("A7")), 0, INDIRECT(INDIRECT("A7")&amp;"!"&amp;'Технический лист'!D359&amp;'Технический лист'!G117))+IF(ISBLANK(INDIRECT("A8")), 0, INDIRECT(INDIRECT("A8")&amp;"!"&amp;'Технический лист'!D359&amp;'Технический лист'!G117))+IF(ISBLANK(INDIRECT("A9")), 0, INDIRECT(INDIRECT("A9")&amp;"!"&amp;'Технический лист'!D359&amp;'Технический лист'!G117))+IF(ISBLANK(INDIRECT("A10")), 0, INDIRECT(INDIRECT("A10")&amp;"!"&amp;'Технический лист'!D359&amp;'Технический лист'!G117))+IF(ISBLANK(INDIRECT("A11")), 0, INDIRECT(INDIRECT("A11")&amp;"!"&amp;'Технический лист'!D359&amp;'Технический лист'!G117))+IF(ISBLANK(INDIRECT("A12")), 0, INDIRECT(INDIRECT("A12")&amp;"!"&amp;'Технический лист'!D359&amp;'Технический лист'!G117))</f>
        <v>0</v>
      </c>
      <c r="E126" s="51">
        <f>IF(ISBLANK(INDIRECT("A3")), 0, INDIRECT(INDIRECT("A3")&amp;"!"&amp;'Технический лист'!E359&amp;'Технический лист'!H117))+IF(ISBLANK(INDIRECT("A4")), 0, INDIRECT(INDIRECT("A4")&amp;"!"&amp;'Технический лист'!E359&amp;'Технический лист'!H117))+IF(ISBLANK(INDIRECT("A5")), 0, INDIRECT(INDIRECT("A5")&amp;"!"&amp;'Технический лист'!E359&amp;'Технический лист'!H117))+IF(ISBLANK(INDIRECT("A6")), 0, INDIRECT(INDIRECT("A6")&amp;"!"&amp;'Технический лист'!E359&amp;'Технический лист'!H117))+IF(ISBLANK(INDIRECT("A7")), 0, INDIRECT(INDIRECT("A7")&amp;"!"&amp;'Технический лист'!E359&amp;'Технический лист'!H117))+IF(ISBLANK(INDIRECT("A8")), 0, INDIRECT(INDIRECT("A8")&amp;"!"&amp;'Технический лист'!E359&amp;'Технический лист'!H117))+IF(ISBLANK(INDIRECT("A9")), 0, INDIRECT(INDIRECT("A9")&amp;"!"&amp;'Технический лист'!E359&amp;'Технический лист'!H117))+IF(ISBLANK(INDIRECT("A10")), 0, INDIRECT(INDIRECT("A10")&amp;"!"&amp;'Технический лист'!E359&amp;'Технический лист'!H117))+IF(ISBLANK(INDIRECT("A11")), 0, INDIRECT(INDIRECT("A11")&amp;"!"&amp;'Технический лист'!E359&amp;'Технический лист'!H117))+IF(ISBLANK(INDIRECT("A12")), 0, INDIRECT(INDIRECT("A12")&amp;"!"&amp;'Технический лист'!E359&amp;'Технический лист'!H117))</f>
        <v>0</v>
      </c>
      <c r="F126" s="51">
        <f>IF(ISBLANK(INDIRECT("A3")), 0, INDIRECT(INDIRECT("A3")&amp;"!"&amp;'Технический лист'!F359&amp;'Технический лист'!I117))+IF(ISBLANK(INDIRECT("A4")), 0, INDIRECT(INDIRECT("A4")&amp;"!"&amp;'Технический лист'!F359&amp;'Технический лист'!I117))+IF(ISBLANK(INDIRECT("A5")), 0, INDIRECT(INDIRECT("A5")&amp;"!"&amp;'Технический лист'!F359&amp;'Технический лист'!I117))+IF(ISBLANK(INDIRECT("A6")), 0, INDIRECT(INDIRECT("A6")&amp;"!"&amp;'Технический лист'!F359&amp;'Технический лист'!I117))+IF(ISBLANK(INDIRECT("A7")), 0, INDIRECT(INDIRECT("A7")&amp;"!"&amp;'Технический лист'!F359&amp;'Технический лист'!I117))+IF(ISBLANK(INDIRECT("A8")), 0, INDIRECT(INDIRECT("A8")&amp;"!"&amp;'Технический лист'!F359&amp;'Технический лист'!I117))+IF(ISBLANK(INDIRECT("A9")), 0, INDIRECT(INDIRECT("A9")&amp;"!"&amp;'Технический лист'!F359&amp;'Технический лист'!I117))+IF(ISBLANK(INDIRECT("A10")), 0, INDIRECT(INDIRECT("A10")&amp;"!"&amp;'Технический лист'!F359&amp;'Технический лист'!I117))+IF(ISBLANK(INDIRECT("A11")), 0, INDIRECT(INDIRECT("A11")&amp;"!"&amp;'Технический лист'!F359&amp;'Технический лист'!I117))+IF(ISBLANK(INDIRECT("A12")), 0, INDIRECT(INDIRECT("A12")&amp;"!"&amp;'Технический лист'!F359&amp;'Технический лист'!I117))</f>
        <v>0</v>
      </c>
      <c r="G126" s="51">
        <f>IF(ISBLANK(INDIRECT("A3")), 0, INDIRECT(INDIRECT("A3")&amp;"!"&amp;'Технический лист'!G359&amp;'Технический лист'!J117))+IF(ISBLANK(INDIRECT("A4")), 0, INDIRECT(INDIRECT("A4")&amp;"!"&amp;'Технический лист'!G359&amp;'Технический лист'!J117))+IF(ISBLANK(INDIRECT("A5")), 0, INDIRECT(INDIRECT("A5")&amp;"!"&amp;'Технический лист'!G359&amp;'Технический лист'!J117))+IF(ISBLANK(INDIRECT("A6")), 0, INDIRECT(INDIRECT("A6")&amp;"!"&amp;'Технический лист'!G359&amp;'Технический лист'!J117))+IF(ISBLANK(INDIRECT("A7")), 0, INDIRECT(INDIRECT("A7")&amp;"!"&amp;'Технический лист'!G359&amp;'Технический лист'!J117))+IF(ISBLANK(INDIRECT("A8")), 0, INDIRECT(INDIRECT("A8")&amp;"!"&amp;'Технический лист'!G359&amp;'Технический лист'!J117))+IF(ISBLANK(INDIRECT("A9")), 0, INDIRECT(INDIRECT("A9")&amp;"!"&amp;'Технический лист'!G359&amp;'Технический лист'!J117))+IF(ISBLANK(INDIRECT("A10")), 0, INDIRECT(INDIRECT("A10")&amp;"!"&amp;'Технический лист'!G359&amp;'Технический лист'!J117))+IF(ISBLANK(INDIRECT("A11")), 0, INDIRECT(INDIRECT("A11")&amp;"!"&amp;'Технический лист'!G359&amp;'Технический лист'!J117))+IF(ISBLANK(INDIRECT("A12")), 0, INDIRECT(INDIRECT("A12")&amp;"!"&amp;'Технический лист'!G359&amp;'Технический лист'!J117))</f>
        <v>0</v>
      </c>
      <c r="H126" s="51">
        <f>IF(ISBLANK(INDIRECT("A3")), 0, INDIRECT(INDIRECT("A3")&amp;"!"&amp;'Технический лист'!H359&amp;'Технический лист'!K117))+IF(ISBLANK(INDIRECT("A4")), 0, INDIRECT(INDIRECT("A4")&amp;"!"&amp;'Технический лист'!H359&amp;'Технический лист'!K117))+IF(ISBLANK(INDIRECT("A5")), 0, INDIRECT(INDIRECT("A5")&amp;"!"&amp;'Технический лист'!H359&amp;'Технический лист'!K117))+IF(ISBLANK(INDIRECT("A6")), 0, INDIRECT(INDIRECT("A6")&amp;"!"&amp;'Технический лист'!H359&amp;'Технический лист'!K117))+IF(ISBLANK(INDIRECT("A7")), 0, INDIRECT(INDIRECT("A7")&amp;"!"&amp;'Технический лист'!H359&amp;'Технический лист'!K117))+IF(ISBLANK(INDIRECT("A8")), 0, INDIRECT(INDIRECT("A8")&amp;"!"&amp;'Технический лист'!H359&amp;'Технический лист'!K117))+IF(ISBLANK(INDIRECT("A9")), 0, INDIRECT(INDIRECT("A9")&amp;"!"&amp;'Технический лист'!H359&amp;'Технический лист'!K117))+IF(ISBLANK(INDIRECT("A10")), 0, INDIRECT(INDIRECT("A10")&amp;"!"&amp;'Технический лист'!H359&amp;'Технический лист'!K117))+IF(ISBLANK(INDIRECT("A11")), 0, INDIRECT(INDIRECT("A11")&amp;"!"&amp;'Технический лист'!H359&amp;'Технический лист'!K117))+IF(ISBLANK(INDIRECT("A12")), 0, INDIRECT(INDIRECT("A12")&amp;"!"&amp;'Технический лист'!H359&amp;'Технический лист'!K117))</f>
        <v>0</v>
      </c>
      <c r="I126" s="51">
        <f>IF(ISBLANK(INDIRECT("A3")), 0, INDIRECT(INDIRECT("A3")&amp;"!"&amp;'Технический лист'!I359&amp;'Технический лист'!L117))+IF(ISBLANK(INDIRECT("A4")), 0, INDIRECT(INDIRECT("A4")&amp;"!"&amp;'Технический лист'!I359&amp;'Технический лист'!L117))+IF(ISBLANK(INDIRECT("A5")), 0, INDIRECT(INDIRECT("A5")&amp;"!"&amp;'Технический лист'!I359&amp;'Технический лист'!L117))+IF(ISBLANK(INDIRECT("A6")), 0, INDIRECT(INDIRECT("A6")&amp;"!"&amp;'Технический лист'!I359&amp;'Технический лист'!L117))+IF(ISBLANK(INDIRECT("A7")), 0, INDIRECT(INDIRECT("A7")&amp;"!"&amp;'Технический лист'!I359&amp;'Технический лист'!L117))+IF(ISBLANK(INDIRECT("A8")), 0, INDIRECT(INDIRECT("A8")&amp;"!"&amp;'Технический лист'!I359&amp;'Технический лист'!L117))+IF(ISBLANK(INDIRECT("A9")), 0, INDIRECT(INDIRECT("A9")&amp;"!"&amp;'Технический лист'!I359&amp;'Технический лист'!L117))+IF(ISBLANK(INDIRECT("A10")), 0, INDIRECT(INDIRECT("A10")&amp;"!"&amp;'Технический лист'!I359&amp;'Технический лист'!L117))+IF(ISBLANK(INDIRECT("A11")), 0, INDIRECT(INDIRECT("A11")&amp;"!"&amp;'Технический лист'!I359&amp;'Технический лист'!L117))+IF(ISBLANK(INDIRECT("A12")), 0, INDIRECT(INDIRECT("A12")&amp;"!"&amp;'Технический лист'!I359&amp;'Технический лист'!L117))</f>
        <v>0</v>
      </c>
      <c r="J126" s="51">
        <f>IF(ISBLANK(INDIRECT("A3")), 0, INDIRECT(INDIRECT("A3")&amp;"!"&amp;'Технический лист'!J359&amp;'Технический лист'!M117))+IF(ISBLANK(INDIRECT("A4")), 0, INDIRECT(INDIRECT("A4")&amp;"!"&amp;'Технический лист'!J359&amp;'Технический лист'!M117))+IF(ISBLANK(INDIRECT("A5")), 0, INDIRECT(INDIRECT("A5")&amp;"!"&amp;'Технический лист'!J359&amp;'Технический лист'!M117))+IF(ISBLANK(INDIRECT("A6")), 0, INDIRECT(INDIRECT("A6")&amp;"!"&amp;'Технический лист'!J359&amp;'Технический лист'!M117))+IF(ISBLANK(INDIRECT("A7")), 0, INDIRECT(INDIRECT("A7")&amp;"!"&amp;'Технический лист'!J359&amp;'Технический лист'!M117))+IF(ISBLANK(INDIRECT("A8")), 0, INDIRECT(INDIRECT("A8")&amp;"!"&amp;'Технический лист'!J359&amp;'Технический лист'!M117))+IF(ISBLANK(INDIRECT("A9")), 0, INDIRECT(INDIRECT("A9")&amp;"!"&amp;'Технический лист'!J359&amp;'Технический лист'!M117))+IF(ISBLANK(INDIRECT("A10")), 0, INDIRECT(INDIRECT("A10")&amp;"!"&amp;'Технический лист'!J359&amp;'Технический лист'!M117))+IF(ISBLANK(INDIRECT("A11")), 0, INDIRECT(INDIRECT("A11")&amp;"!"&amp;'Технический лист'!J359&amp;'Технический лист'!M117))+IF(ISBLANK(INDIRECT("A12")), 0, INDIRECT(INDIRECT("A12")&amp;"!"&amp;'Технический лист'!J359&amp;'Технический лист'!M117))</f>
        <v>0</v>
      </c>
      <c r="K126" s="51">
        <f>IF(ISBLANK(INDIRECT("A3")), 0, INDIRECT(INDIRECT("A3")&amp;"!"&amp;'Технический лист'!K359&amp;'Технический лист'!N117))+IF(ISBLANK(INDIRECT("A4")), 0, INDIRECT(INDIRECT("A4")&amp;"!"&amp;'Технический лист'!K359&amp;'Технический лист'!N117))+IF(ISBLANK(INDIRECT("A5")), 0, INDIRECT(INDIRECT("A5")&amp;"!"&amp;'Технический лист'!K359&amp;'Технический лист'!N117))+IF(ISBLANK(INDIRECT("A6")), 0, INDIRECT(INDIRECT("A6")&amp;"!"&amp;'Технический лист'!K359&amp;'Технический лист'!N117))+IF(ISBLANK(INDIRECT("A7")), 0, INDIRECT(INDIRECT("A7")&amp;"!"&amp;'Технический лист'!K359&amp;'Технический лист'!N117))+IF(ISBLANK(INDIRECT("A8")), 0, INDIRECT(INDIRECT("A8")&amp;"!"&amp;'Технический лист'!K359&amp;'Технический лист'!N117))+IF(ISBLANK(INDIRECT("A9")), 0, INDIRECT(INDIRECT("A9")&amp;"!"&amp;'Технический лист'!K359&amp;'Технический лист'!N117))+IF(ISBLANK(INDIRECT("A10")), 0, INDIRECT(INDIRECT("A10")&amp;"!"&amp;'Технический лист'!K359&amp;'Технический лист'!N117))+IF(ISBLANK(INDIRECT("A11")), 0, INDIRECT(INDIRECT("A11")&amp;"!"&amp;'Технический лист'!K359&amp;'Технический лист'!N117))+IF(ISBLANK(INDIRECT("A12")), 0, INDIRECT(INDIRECT("A12")&amp;"!"&amp;'Технический лист'!K359&amp;'Технический лист'!N117))</f>
        <v>0</v>
      </c>
      <c r="L126" s="51">
        <f>IF(ISBLANK(INDIRECT("A3")), 0, INDIRECT(INDIRECT("A3")&amp;"!"&amp;'Технический лист'!L359&amp;'Технический лист'!O117))+IF(ISBLANK(INDIRECT("A4")), 0, INDIRECT(INDIRECT("A4")&amp;"!"&amp;'Технический лист'!L359&amp;'Технический лист'!O117))+IF(ISBLANK(INDIRECT("A5")), 0, INDIRECT(INDIRECT("A5")&amp;"!"&amp;'Технический лист'!L359&amp;'Технический лист'!O117))+IF(ISBLANK(INDIRECT("A6")), 0, INDIRECT(INDIRECT("A6")&amp;"!"&amp;'Технический лист'!L359&amp;'Технический лист'!O117))+IF(ISBLANK(INDIRECT("A7")), 0, INDIRECT(INDIRECT("A7")&amp;"!"&amp;'Технический лист'!L359&amp;'Технический лист'!O117))+IF(ISBLANK(INDIRECT("A8")), 0, INDIRECT(INDIRECT("A8")&amp;"!"&amp;'Технический лист'!L359&amp;'Технический лист'!O117))+IF(ISBLANK(INDIRECT("A9")), 0, INDIRECT(INDIRECT("A9")&amp;"!"&amp;'Технический лист'!L359&amp;'Технический лист'!O117))+IF(ISBLANK(INDIRECT("A10")), 0, INDIRECT(INDIRECT("A10")&amp;"!"&amp;'Технический лист'!L359&amp;'Технический лист'!O117))+IF(ISBLANK(INDIRECT("A11")), 0, INDIRECT(INDIRECT("A11")&amp;"!"&amp;'Технический лист'!L359&amp;'Технический лист'!O117))+IF(ISBLANK(INDIRECT("A12")), 0, INDIRECT(INDIRECT("A12")&amp;"!"&amp;'Технический лист'!L359&amp;'Технический лист'!O117))</f>
        <v>0</v>
      </c>
      <c r="M126" s="53">
        <f>IF(ISBLANK(INDIRECT("A3")), 0, INDIRECT(INDIRECT("A3")&amp;"!"&amp;'Технический лист'!M359&amp;'Технический лист'!P117))+IF(ISBLANK(INDIRECT("A4")), 0, INDIRECT(INDIRECT("A4")&amp;"!"&amp;'Технический лист'!M359&amp;'Технический лист'!P117))+IF(ISBLANK(INDIRECT("A5")), 0, INDIRECT(INDIRECT("A5")&amp;"!"&amp;'Технический лист'!M359&amp;'Технический лист'!P117))+IF(ISBLANK(INDIRECT("A6")), 0, INDIRECT(INDIRECT("A6")&amp;"!"&amp;'Технический лист'!M359&amp;'Технический лист'!P117))+IF(ISBLANK(INDIRECT("A7")), 0, INDIRECT(INDIRECT("A7")&amp;"!"&amp;'Технический лист'!M359&amp;'Технический лист'!P117))+IF(ISBLANK(INDIRECT("A8")), 0, INDIRECT(INDIRECT("A8")&amp;"!"&amp;'Технический лист'!M359&amp;'Технический лист'!P117))+IF(ISBLANK(INDIRECT("A9")), 0, INDIRECT(INDIRECT("A9")&amp;"!"&amp;'Технический лист'!M359&amp;'Технический лист'!P117))+IF(ISBLANK(INDIRECT("A10")), 0, INDIRECT(INDIRECT("A10")&amp;"!"&amp;'Технический лист'!M359&amp;'Технический лист'!P117))+IF(ISBLANK(INDIRECT("A11")), 0, INDIRECT(INDIRECT("A11")&amp;"!"&amp;'Технический лист'!M359&amp;'Технический лист'!P117))+IF(ISBLANK(INDIRECT("A12")), 0, INDIRECT(INDIRECT("A12")&amp;"!"&amp;'Технический лист'!M359&amp;'Технический лист'!P117))</f>
        <v>0</v>
      </c>
    </row>
    <row r="127">
      <c r="A127" s="106" t="str">
        <f>IFERROR(__xludf.DUMMYFUNCTION("""COMPUTED_VALUE"""),"Получение денежных вкладов собственников (участников)")</f>
        <v>Получение денежных вкладов собственников (участников)</v>
      </c>
      <c r="B127" s="51">
        <f>IF(ISBLANK(INDIRECT("A3")), 0, INDIRECT(INDIRECT("A3")&amp;"!"&amp;'Технический лист'!B360&amp;'Технический лист'!E118))+IF(ISBLANK(INDIRECT("A4")), 0, INDIRECT(INDIRECT("A4")&amp;"!"&amp;'Технический лист'!B360&amp;'Технический лист'!E118))+IF(ISBLANK(INDIRECT("A5")), 0, INDIRECT(INDIRECT("A5")&amp;"!"&amp;'Технический лист'!B360&amp;'Технический лист'!E118))+IF(ISBLANK(INDIRECT("A6")), 0, INDIRECT(INDIRECT("A6")&amp;"!"&amp;'Технический лист'!B360&amp;'Технический лист'!E118))+IF(ISBLANK(INDIRECT("A7")), 0, INDIRECT(INDIRECT("A7")&amp;"!"&amp;'Технический лист'!B360&amp;'Технический лист'!E118))+IF(ISBLANK(INDIRECT("A8")), 0, INDIRECT(INDIRECT("A8")&amp;"!"&amp;'Технический лист'!B360&amp;'Технический лист'!E118))+IF(ISBLANK(INDIRECT("A9")), 0, INDIRECT(INDIRECT("A9")&amp;"!"&amp;'Технический лист'!B360&amp;'Технический лист'!E118))+IF(ISBLANK(INDIRECT("A10")), 0, INDIRECT(INDIRECT("A10")&amp;"!"&amp;'Технический лист'!B360&amp;'Технический лист'!E118))+IF(ISBLANK(INDIRECT("A11")), 0, INDIRECT(INDIRECT("A11")&amp;"!"&amp;'Технический лист'!B360&amp;'Технический лист'!E118))+IF(ISBLANK(INDIRECT("A12")), 0, INDIRECT(INDIRECT("A12")&amp;"!"&amp;'Технический лист'!B360&amp;'Технический лист'!E118))</f>
        <v>0</v>
      </c>
      <c r="C127" s="51">
        <f>IF(ISBLANK(INDIRECT("A3")), 0, INDIRECT(INDIRECT("A3")&amp;"!"&amp;'Технический лист'!C360&amp;'Технический лист'!F118))+IF(ISBLANK(INDIRECT("A4")), 0, INDIRECT(INDIRECT("A4")&amp;"!"&amp;'Технический лист'!C360&amp;'Технический лист'!F118))+IF(ISBLANK(INDIRECT("A5")), 0, INDIRECT(INDIRECT("A5")&amp;"!"&amp;'Технический лист'!C360&amp;'Технический лист'!F118))+IF(ISBLANK(INDIRECT("A6")), 0, INDIRECT(INDIRECT("A6")&amp;"!"&amp;'Технический лист'!C360&amp;'Технический лист'!F118))+IF(ISBLANK(INDIRECT("A7")), 0, INDIRECT(INDIRECT("A7")&amp;"!"&amp;'Технический лист'!C360&amp;'Технический лист'!F118))+IF(ISBLANK(INDIRECT("A8")), 0, INDIRECT(INDIRECT("A8")&amp;"!"&amp;'Технический лист'!C360&amp;'Технический лист'!F118))+IF(ISBLANK(INDIRECT("A9")), 0, INDIRECT(INDIRECT("A9")&amp;"!"&amp;'Технический лист'!C360&amp;'Технический лист'!F118))+IF(ISBLANK(INDIRECT("A10")), 0, INDIRECT(INDIRECT("A10")&amp;"!"&amp;'Технический лист'!C360&amp;'Технический лист'!F118))+IF(ISBLANK(INDIRECT("A11")), 0, INDIRECT(INDIRECT("A11")&amp;"!"&amp;'Технический лист'!C360&amp;'Технический лист'!F118))+IF(ISBLANK(INDIRECT("A12")), 0, INDIRECT(INDIRECT("A12")&amp;"!"&amp;'Технический лист'!C360&amp;'Технический лист'!F118))</f>
        <v>0</v>
      </c>
      <c r="D127" s="51">
        <f>IF(ISBLANK(INDIRECT("A3")), 0, INDIRECT(INDIRECT("A3")&amp;"!"&amp;'Технический лист'!D360&amp;'Технический лист'!G118))+IF(ISBLANK(INDIRECT("A4")), 0, INDIRECT(INDIRECT("A4")&amp;"!"&amp;'Технический лист'!D360&amp;'Технический лист'!G118))+IF(ISBLANK(INDIRECT("A5")), 0, INDIRECT(INDIRECT("A5")&amp;"!"&amp;'Технический лист'!D360&amp;'Технический лист'!G118))+IF(ISBLANK(INDIRECT("A6")), 0, INDIRECT(INDIRECT("A6")&amp;"!"&amp;'Технический лист'!D360&amp;'Технический лист'!G118))+IF(ISBLANK(INDIRECT("A7")), 0, INDIRECT(INDIRECT("A7")&amp;"!"&amp;'Технический лист'!D360&amp;'Технический лист'!G118))+IF(ISBLANK(INDIRECT("A8")), 0, INDIRECT(INDIRECT("A8")&amp;"!"&amp;'Технический лист'!D360&amp;'Технический лист'!G118))+IF(ISBLANK(INDIRECT("A9")), 0, INDIRECT(INDIRECT("A9")&amp;"!"&amp;'Технический лист'!D360&amp;'Технический лист'!G118))+IF(ISBLANK(INDIRECT("A10")), 0, INDIRECT(INDIRECT("A10")&amp;"!"&amp;'Технический лист'!D360&amp;'Технический лист'!G118))+IF(ISBLANK(INDIRECT("A11")), 0, INDIRECT(INDIRECT("A11")&amp;"!"&amp;'Технический лист'!D360&amp;'Технический лист'!G118))+IF(ISBLANK(INDIRECT("A12")), 0, INDIRECT(INDIRECT("A12")&amp;"!"&amp;'Технический лист'!D360&amp;'Технический лист'!G118))</f>
        <v>0</v>
      </c>
      <c r="E127" s="51">
        <f>IF(ISBLANK(INDIRECT("A3")), 0, INDIRECT(INDIRECT("A3")&amp;"!"&amp;'Технический лист'!E360&amp;'Технический лист'!H118))+IF(ISBLANK(INDIRECT("A4")), 0, INDIRECT(INDIRECT("A4")&amp;"!"&amp;'Технический лист'!E360&amp;'Технический лист'!H118))+IF(ISBLANK(INDIRECT("A5")), 0, INDIRECT(INDIRECT("A5")&amp;"!"&amp;'Технический лист'!E360&amp;'Технический лист'!H118))+IF(ISBLANK(INDIRECT("A6")), 0, INDIRECT(INDIRECT("A6")&amp;"!"&amp;'Технический лист'!E360&amp;'Технический лист'!H118))+IF(ISBLANK(INDIRECT("A7")), 0, INDIRECT(INDIRECT("A7")&amp;"!"&amp;'Технический лист'!E360&amp;'Технический лист'!H118))+IF(ISBLANK(INDIRECT("A8")), 0, INDIRECT(INDIRECT("A8")&amp;"!"&amp;'Технический лист'!E360&amp;'Технический лист'!H118))+IF(ISBLANK(INDIRECT("A9")), 0, INDIRECT(INDIRECT("A9")&amp;"!"&amp;'Технический лист'!E360&amp;'Технический лист'!H118))+IF(ISBLANK(INDIRECT("A10")), 0, INDIRECT(INDIRECT("A10")&amp;"!"&amp;'Технический лист'!E360&amp;'Технический лист'!H118))+IF(ISBLANK(INDIRECT("A11")), 0, INDIRECT(INDIRECT("A11")&amp;"!"&amp;'Технический лист'!E360&amp;'Технический лист'!H118))+IF(ISBLANK(INDIRECT("A12")), 0, INDIRECT(INDIRECT("A12")&amp;"!"&amp;'Технический лист'!E360&amp;'Технический лист'!H118))</f>
        <v>0</v>
      </c>
      <c r="F127" s="51">
        <f>IF(ISBLANK(INDIRECT("A3")), 0, INDIRECT(INDIRECT("A3")&amp;"!"&amp;'Технический лист'!F360&amp;'Технический лист'!I118))+IF(ISBLANK(INDIRECT("A4")), 0, INDIRECT(INDIRECT("A4")&amp;"!"&amp;'Технический лист'!F360&amp;'Технический лист'!I118))+IF(ISBLANK(INDIRECT("A5")), 0, INDIRECT(INDIRECT("A5")&amp;"!"&amp;'Технический лист'!F360&amp;'Технический лист'!I118))+IF(ISBLANK(INDIRECT("A6")), 0, INDIRECT(INDIRECT("A6")&amp;"!"&amp;'Технический лист'!F360&amp;'Технический лист'!I118))+IF(ISBLANK(INDIRECT("A7")), 0, INDIRECT(INDIRECT("A7")&amp;"!"&amp;'Технический лист'!F360&amp;'Технический лист'!I118))+IF(ISBLANK(INDIRECT("A8")), 0, INDIRECT(INDIRECT("A8")&amp;"!"&amp;'Технический лист'!F360&amp;'Технический лист'!I118))+IF(ISBLANK(INDIRECT("A9")), 0, INDIRECT(INDIRECT("A9")&amp;"!"&amp;'Технический лист'!F360&amp;'Технический лист'!I118))+IF(ISBLANK(INDIRECT("A10")), 0, INDIRECT(INDIRECT("A10")&amp;"!"&amp;'Технический лист'!F360&amp;'Технический лист'!I118))+IF(ISBLANK(INDIRECT("A11")), 0, INDIRECT(INDIRECT("A11")&amp;"!"&amp;'Технический лист'!F360&amp;'Технический лист'!I118))+IF(ISBLANK(INDIRECT("A12")), 0, INDIRECT(INDIRECT("A12")&amp;"!"&amp;'Технический лист'!F360&amp;'Технический лист'!I118))</f>
        <v>0</v>
      </c>
      <c r="G127" s="51">
        <f>IF(ISBLANK(INDIRECT("A3")), 0, INDIRECT(INDIRECT("A3")&amp;"!"&amp;'Технический лист'!G360&amp;'Технический лист'!J118))+IF(ISBLANK(INDIRECT("A4")), 0, INDIRECT(INDIRECT("A4")&amp;"!"&amp;'Технический лист'!G360&amp;'Технический лист'!J118))+IF(ISBLANK(INDIRECT("A5")), 0, INDIRECT(INDIRECT("A5")&amp;"!"&amp;'Технический лист'!G360&amp;'Технический лист'!J118))+IF(ISBLANK(INDIRECT("A6")), 0, INDIRECT(INDIRECT("A6")&amp;"!"&amp;'Технический лист'!G360&amp;'Технический лист'!J118))+IF(ISBLANK(INDIRECT("A7")), 0, INDIRECT(INDIRECT("A7")&amp;"!"&amp;'Технический лист'!G360&amp;'Технический лист'!J118))+IF(ISBLANK(INDIRECT("A8")), 0, INDIRECT(INDIRECT("A8")&amp;"!"&amp;'Технический лист'!G360&amp;'Технический лист'!J118))+IF(ISBLANK(INDIRECT("A9")), 0, INDIRECT(INDIRECT("A9")&amp;"!"&amp;'Технический лист'!G360&amp;'Технический лист'!J118))+IF(ISBLANK(INDIRECT("A10")), 0, INDIRECT(INDIRECT("A10")&amp;"!"&amp;'Технический лист'!G360&amp;'Технический лист'!J118))+IF(ISBLANK(INDIRECT("A11")), 0, INDIRECT(INDIRECT("A11")&amp;"!"&amp;'Технический лист'!G360&amp;'Технический лист'!J118))+IF(ISBLANK(INDIRECT("A12")), 0, INDIRECT(INDIRECT("A12")&amp;"!"&amp;'Технический лист'!G360&amp;'Технический лист'!J118))</f>
        <v>0</v>
      </c>
      <c r="H127" s="51">
        <f>IF(ISBLANK(INDIRECT("A3")), 0, INDIRECT(INDIRECT("A3")&amp;"!"&amp;'Технический лист'!H360&amp;'Технический лист'!K118))+IF(ISBLANK(INDIRECT("A4")), 0, INDIRECT(INDIRECT("A4")&amp;"!"&amp;'Технический лист'!H360&amp;'Технический лист'!K118))+IF(ISBLANK(INDIRECT("A5")), 0, INDIRECT(INDIRECT("A5")&amp;"!"&amp;'Технический лист'!H360&amp;'Технический лист'!K118))+IF(ISBLANK(INDIRECT("A6")), 0, INDIRECT(INDIRECT("A6")&amp;"!"&amp;'Технический лист'!H360&amp;'Технический лист'!K118))+IF(ISBLANK(INDIRECT("A7")), 0, INDIRECT(INDIRECT("A7")&amp;"!"&amp;'Технический лист'!H360&amp;'Технический лист'!K118))+IF(ISBLANK(INDIRECT("A8")), 0, INDIRECT(INDIRECT("A8")&amp;"!"&amp;'Технический лист'!H360&amp;'Технический лист'!K118))+IF(ISBLANK(INDIRECT("A9")), 0, INDIRECT(INDIRECT("A9")&amp;"!"&amp;'Технический лист'!H360&amp;'Технический лист'!K118))+IF(ISBLANK(INDIRECT("A10")), 0, INDIRECT(INDIRECT("A10")&amp;"!"&amp;'Технический лист'!H360&amp;'Технический лист'!K118))+IF(ISBLANK(INDIRECT("A11")), 0, INDIRECT(INDIRECT("A11")&amp;"!"&amp;'Технический лист'!H360&amp;'Технический лист'!K118))+IF(ISBLANK(INDIRECT("A12")), 0, INDIRECT(INDIRECT("A12")&amp;"!"&amp;'Технический лист'!H360&amp;'Технический лист'!K118))</f>
        <v>0</v>
      </c>
      <c r="I127" s="51">
        <f>IF(ISBLANK(INDIRECT("A3")), 0, INDIRECT(INDIRECT("A3")&amp;"!"&amp;'Технический лист'!I360&amp;'Технический лист'!L118))+IF(ISBLANK(INDIRECT("A4")), 0, INDIRECT(INDIRECT("A4")&amp;"!"&amp;'Технический лист'!I360&amp;'Технический лист'!L118))+IF(ISBLANK(INDIRECT("A5")), 0, INDIRECT(INDIRECT("A5")&amp;"!"&amp;'Технический лист'!I360&amp;'Технический лист'!L118))+IF(ISBLANK(INDIRECT("A6")), 0, INDIRECT(INDIRECT("A6")&amp;"!"&amp;'Технический лист'!I360&amp;'Технический лист'!L118))+IF(ISBLANK(INDIRECT("A7")), 0, INDIRECT(INDIRECT("A7")&amp;"!"&amp;'Технический лист'!I360&amp;'Технический лист'!L118))+IF(ISBLANK(INDIRECT("A8")), 0, INDIRECT(INDIRECT("A8")&amp;"!"&amp;'Технический лист'!I360&amp;'Технический лист'!L118))+IF(ISBLANK(INDIRECT("A9")), 0, INDIRECT(INDIRECT("A9")&amp;"!"&amp;'Технический лист'!I360&amp;'Технический лист'!L118))+IF(ISBLANK(INDIRECT("A10")), 0, INDIRECT(INDIRECT("A10")&amp;"!"&amp;'Технический лист'!I360&amp;'Технический лист'!L118))+IF(ISBLANK(INDIRECT("A11")), 0, INDIRECT(INDIRECT("A11")&amp;"!"&amp;'Технический лист'!I360&amp;'Технический лист'!L118))+IF(ISBLANK(INDIRECT("A12")), 0, INDIRECT(INDIRECT("A12")&amp;"!"&amp;'Технический лист'!I360&amp;'Технический лист'!L118))</f>
        <v>0</v>
      </c>
      <c r="J127" s="51">
        <f>IF(ISBLANK(INDIRECT("A3")), 0, INDIRECT(INDIRECT("A3")&amp;"!"&amp;'Технический лист'!J360&amp;'Технический лист'!M118))+IF(ISBLANK(INDIRECT("A4")), 0, INDIRECT(INDIRECT("A4")&amp;"!"&amp;'Технический лист'!J360&amp;'Технический лист'!M118))+IF(ISBLANK(INDIRECT("A5")), 0, INDIRECT(INDIRECT("A5")&amp;"!"&amp;'Технический лист'!J360&amp;'Технический лист'!M118))+IF(ISBLANK(INDIRECT("A6")), 0, INDIRECT(INDIRECT("A6")&amp;"!"&amp;'Технический лист'!J360&amp;'Технический лист'!M118))+IF(ISBLANK(INDIRECT("A7")), 0, INDIRECT(INDIRECT("A7")&amp;"!"&amp;'Технический лист'!J360&amp;'Технический лист'!M118))+IF(ISBLANK(INDIRECT("A8")), 0, INDIRECT(INDIRECT("A8")&amp;"!"&amp;'Технический лист'!J360&amp;'Технический лист'!M118))+IF(ISBLANK(INDIRECT("A9")), 0, INDIRECT(INDIRECT("A9")&amp;"!"&amp;'Технический лист'!J360&amp;'Технический лист'!M118))+IF(ISBLANK(INDIRECT("A10")), 0, INDIRECT(INDIRECT("A10")&amp;"!"&amp;'Технический лист'!J360&amp;'Технический лист'!M118))+IF(ISBLANK(INDIRECT("A11")), 0, INDIRECT(INDIRECT("A11")&amp;"!"&amp;'Технический лист'!J360&amp;'Технический лист'!M118))+IF(ISBLANK(INDIRECT("A12")), 0, INDIRECT(INDIRECT("A12")&amp;"!"&amp;'Технический лист'!J360&amp;'Технический лист'!M118))</f>
        <v>0</v>
      </c>
      <c r="K127" s="51">
        <f>IF(ISBLANK(INDIRECT("A3")), 0, INDIRECT(INDIRECT("A3")&amp;"!"&amp;'Технический лист'!K360&amp;'Технический лист'!N118))+IF(ISBLANK(INDIRECT("A4")), 0, INDIRECT(INDIRECT("A4")&amp;"!"&amp;'Технический лист'!K360&amp;'Технический лист'!N118))+IF(ISBLANK(INDIRECT("A5")), 0, INDIRECT(INDIRECT("A5")&amp;"!"&amp;'Технический лист'!K360&amp;'Технический лист'!N118))+IF(ISBLANK(INDIRECT("A6")), 0, INDIRECT(INDIRECT("A6")&amp;"!"&amp;'Технический лист'!K360&amp;'Технический лист'!N118))+IF(ISBLANK(INDIRECT("A7")), 0, INDIRECT(INDIRECT("A7")&amp;"!"&amp;'Технический лист'!K360&amp;'Технический лист'!N118))+IF(ISBLANK(INDIRECT("A8")), 0, INDIRECT(INDIRECT("A8")&amp;"!"&amp;'Технический лист'!K360&amp;'Технический лист'!N118))+IF(ISBLANK(INDIRECT("A9")), 0, INDIRECT(INDIRECT("A9")&amp;"!"&amp;'Технический лист'!K360&amp;'Технический лист'!N118))+IF(ISBLANK(INDIRECT("A10")), 0, INDIRECT(INDIRECT("A10")&amp;"!"&amp;'Технический лист'!K360&amp;'Технический лист'!N118))+IF(ISBLANK(INDIRECT("A11")), 0, INDIRECT(INDIRECT("A11")&amp;"!"&amp;'Технический лист'!K360&amp;'Технический лист'!N118))+IF(ISBLANK(INDIRECT("A12")), 0, INDIRECT(INDIRECT("A12")&amp;"!"&amp;'Технический лист'!K360&amp;'Технический лист'!N118))</f>
        <v>0</v>
      </c>
      <c r="L127" s="51">
        <f>IF(ISBLANK(INDIRECT("A3")), 0, INDIRECT(INDIRECT("A3")&amp;"!"&amp;'Технический лист'!L360&amp;'Технический лист'!O118))+IF(ISBLANK(INDIRECT("A4")), 0, INDIRECT(INDIRECT("A4")&amp;"!"&amp;'Технический лист'!L360&amp;'Технический лист'!O118))+IF(ISBLANK(INDIRECT("A5")), 0, INDIRECT(INDIRECT("A5")&amp;"!"&amp;'Технический лист'!L360&amp;'Технический лист'!O118))+IF(ISBLANK(INDIRECT("A6")), 0, INDIRECT(INDIRECT("A6")&amp;"!"&amp;'Технический лист'!L360&amp;'Технический лист'!O118))+IF(ISBLANK(INDIRECT("A7")), 0, INDIRECT(INDIRECT("A7")&amp;"!"&amp;'Технический лист'!L360&amp;'Технический лист'!O118))+IF(ISBLANK(INDIRECT("A8")), 0, INDIRECT(INDIRECT("A8")&amp;"!"&amp;'Технический лист'!L360&amp;'Технический лист'!O118))+IF(ISBLANK(INDIRECT("A9")), 0, INDIRECT(INDIRECT("A9")&amp;"!"&amp;'Технический лист'!L360&amp;'Технический лист'!O118))+IF(ISBLANK(INDIRECT("A10")), 0, INDIRECT(INDIRECT("A10")&amp;"!"&amp;'Технический лист'!L360&amp;'Технический лист'!O118))+IF(ISBLANK(INDIRECT("A11")), 0, INDIRECT(INDIRECT("A11")&amp;"!"&amp;'Технический лист'!L360&amp;'Технический лист'!O118))+IF(ISBLANK(INDIRECT("A12")), 0, INDIRECT(INDIRECT("A12")&amp;"!"&amp;'Технический лист'!L360&amp;'Технический лист'!O118))</f>
        <v>0</v>
      </c>
      <c r="M127" s="53">
        <f>IF(ISBLANK(INDIRECT("A3")), 0, INDIRECT(INDIRECT("A3")&amp;"!"&amp;'Технический лист'!M360&amp;'Технический лист'!P118))+IF(ISBLANK(INDIRECT("A4")), 0, INDIRECT(INDIRECT("A4")&amp;"!"&amp;'Технический лист'!M360&amp;'Технический лист'!P118))+IF(ISBLANK(INDIRECT("A5")), 0, INDIRECT(INDIRECT("A5")&amp;"!"&amp;'Технический лист'!M360&amp;'Технический лист'!P118))+IF(ISBLANK(INDIRECT("A6")), 0, INDIRECT(INDIRECT("A6")&amp;"!"&amp;'Технический лист'!M360&amp;'Технический лист'!P118))+IF(ISBLANK(INDIRECT("A7")), 0, INDIRECT(INDIRECT("A7")&amp;"!"&amp;'Технический лист'!M360&amp;'Технический лист'!P118))+IF(ISBLANK(INDIRECT("A8")), 0, INDIRECT(INDIRECT("A8")&amp;"!"&amp;'Технический лист'!M360&amp;'Технический лист'!P118))+IF(ISBLANK(INDIRECT("A9")), 0, INDIRECT(INDIRECT("A9")&amp;"!"&amp;'Технический лист'!M360&amp;'Технический лист'!P118))+IF(ISBLANK(INDIRECT("A10")), 0, INDIRECT(INDIRECT("A10")&amp;"!"&amp;'Технический лист'!M360&amp;'Технический лист'!P118))+IF(ISBLANK(INDIRECT("A11")), 0, INDIRECT(INDIRECT("A11")&amp;"!"&amp;'Технический лист'!M360&amp;'Технический лист'!P118))+IF(ISBLANK(INDIRECT("A12")), 0, INDIRECT(INDIRECT("A12")&amp;"!"&amp;'Технический лист'!M360&amp;'Технический лист'!P118))</f>
        <v>0</v>
      </c>
    </row>
    <row r="128">
      <c r="A128" s="106" t="str">
        <f>IFERROR(__xludf.DUMMYFUNCTION("""COMPUTED_VALUE"""),"Прочие поступл. от фин. операций")</f>
        <v>Прочие поступл. от фин. операций</v>
      </c>
      <c r="B128" s="51">
        <f>IF(ISBLANK(INDIRECT("A3")), 0, INDIRECT(INDIRECT("A3")&amp;"!"&amp;'Технический лист'!B361&amp;'Технический лист'!E119))+IF(ISBLANK(INDIRECT("A4")), 0, INDIRECT(INDIRECT("A4")&amp;"!"&amp;'Технический лист'!B361&amp;'Технический лист'!E119))+IF(ISBLANK(INDIRECT("A5")), 0, INDIRECT(INDIRECT("A5")&amp;"!"&amp;'Технический лист'!B361&amp;'Технический лист'!E119))+IF(ISBLANK(INDIRECT("A6")), 0, INDIRECT(INDIRECT("A6")&amp;"!"&amp;'Технический лист'!B361&amp;'Технический лист'!E119))+IF(ISBLANK(INDIRECT("A7")), 0, INDIRECT(INDIRECT("A7")&amp;"!"&amp;'Технический лист'!B361&amp;'Технический лист'!E119))+IF(ISBLANK(INDIRECT("A8")), 0, INDIRECT(INDIRECT("A8")&amp;"!"&amp;'Технический лист'!B361&amp;'Технический лист'!E119))+IF(ISBLANK(INDIRECT("A9")), 0, INDIRECT(INDIRECT("A9")&amp;"!"&amp;'Технический лист'!B361&amp;'Технический лист'!E119))+IF(ISBLANK(INDIRECT("A10")), 0, INDIRECT(INDIRECT("A10")&amp;"!"&amp;'Технический лист'!B361&amp;'Технический лист'!E119))+IF(ISBLANK(INDIRECT("A11")), 0, INDIRECT(INDIRECT("A11")&amp;"!"&amp;'Технический лист'!B361&amp;'Технический лист'!E119))+IF(ISBLANK(INDIRECT("A12")), 0, INDIRECT(INDIRECT("A12")&amp;"!"&amp;'Технический лист'!B361&amp;'Технический лист'!E119))</f>
        <v>0</v>
      </c>
      <c r="C128" s="51">
        <f>IF(ISBLANK(INDIRECT("A3")), 0, INDIRECT(INDIRECT("A3")&amp;"!"&amp;'Технический лист'!C361&amp;'Технический лист'!F119))+IF(ISBLANK(INDIRECT("A4")), 0, INDIRECT(INDIRECT("A4")&amp;"!"&amp;'Технический лист'!C361&amp;'Технический лист'!F119))+IF(ISBLANK(INDIRECT("A5")), 0, INDIRECT(INDIRECT("A5")&amp;"!"&amp;'Технический лист'!C361&amp;'Технический лист'!F119))+IF(ISBLANK(INDIRECT("A6")), 0, INDIRECT(INDIRECT("A6")&amp;"!"&amp;'Технический лист'!C361&amp;'Технический лист'!F119))+IF(ISBLANK(INDIRECT("A7")), 0, INDIRECT(INDIRECT("A7")&amp;"!"&amp;'Технический лист'!C361&amp;'Технический лист'!F119))+IF(ISBLANK(INDIRECT("A8")), 0, INDIRECT(INDIRECT("A8")&amp;"!"&amp;'Технический лист'!C361&amp;'Технический лист'!F119))+IF(ISBLANK(INDIRECT("A9")), 0, INDIRECT(INDIRECT("A9")&amp;"!"&amp;'Технический лист'!C361&amp;'Технический лист'!F119))+IF(ISBLANK(INDIRECT("A10")), 0, INDIRECT(INDIRECT("A10")&amp;"!"&amp;'Технический лист'!C361&amp;'Технический лист'!F119))+IF(ISBLANK(INDIRECT("A11")), 0, INDIRECT(INDIRECT("A11")&amp;"!"&amp;'Технический лист'!C361&amp;'Технический лист'!F119))+IF(ISBLANK(INDIRECT("A12")), 0, INDIRECT(INDIRECT("A12")&amp;"!"&amp;'Технический лист'!C361&amp;'Технический лист'!F119))</f>
        <v>0</v>
      </c>
      <c r="D128" s="51">
        <f>IF(ISBLANK(INDIRECT("A3")), 0, INDIRECT(INDIRECT("A3")&amp;"!"&amp;'Технический лист'!D361&amp;'Технический лист'!G119))+IF(ISBLANK(INDIRECT("A4")), 0, INDIRECT(INDIRECT("A4")&amp;"!"&amp;'Технический лист'!D361&amp;'Технический лист'!G119))+IF(ISBLANK(INDIRECT("A5")), 0, INDIRECT(INDIRECT("A5")&amp;"!"&amp;'Технический лист'!D361&amp;'Технический лист'!G119))+IF(ISBLANK(INDIRECT("A6")), 0, INDIRECT(INDIRECT("A6")&amp;"!"&amp;'Технический лист'!D361&amp;'Технический лист'!G119))+IF(ISBLANK(INDIRECT("A7")), 0, INDIRECT(INDIRECT("A7")&amp;"!"&amp;'Технический лист'!D361&amp;'Технический лист'!G119))+IF(ISBLANK(INDIRECT("A8")), 0, INDIRECT(INDIRECT("A8")&amp;"!"&amp;'Технический лист'!D361&amp;'Технический лист'!G119))+IF(ISBLANK(INDIRECT("A9")), 0, INDIRECT(INDIRECT("A9")&amp;"!"&amp;'Технический лист'!D361&amp;'Технический лист'!G119))+IF(ISBLANK(INDIRECT("A10")), 0, INDIRECT(INDIRECT("A10")&amp;"!"&amp;'Технический лист'!D361&amp;'Технический лист'!G119))+IF(ISBLANK(INDIRECT("A11")), 0, INDIRECT(INDIRECT("A11")&amp;"!"&amp;'Технический лист'!D361&amp;'Технический лист'!G119))+IF(ISBLANK(INDIRECT("A12")), 0, INDIRECT(INDIRECT("A12")&amp;"!"&amp;'Технический лист'!D361&amp;'Технический лист'!G119))</f>
        <v>0</v>
      </c>
      <c r="E128" s="51">
        <f>IF(ISBLANK(INDIRECT("A3")), 0, INDIRECT(INDIRECT("A3")&amp;"!"&amp;'Технический лист'!E361&amp;'Технический лист'!H119))+IF(ISBLANK(INDIRECT("A4")), 0, INDIRECT(INDIRECT("A4")&amp;"!"&amp;'Технический лист'!E361&amp;'Технический лист'!H119))+IF(ISBLANK(INDIRECT("A5")), 0, INDIRECT(INDIRECT("A5")&amp;"!"&amp;'Технический лист'!E361&amp;'Технический лист'!H119))+IF(ISBLANK(INDIRECT("A6")), 0, INDIRECT(INDIRECT("A6")&amp;"!"&amp;'Технический лист'!E361&amp;'Технический лист'!H119))+IF(ISBLANK(INDIRECT("A7")), 0, INDIRECT(INDIRECT("A7")&amp;"!"&amp;'Технический лист'!E361&amp;'Технический лист'!H119))+IF(ISBLANK(INDIRECT("A8")), 0, INDIRECT(INDIRECT("A8")&amp;"!"&amp;'Технический лист'!E361&amp;'Технический лист'!H119))+IF(ISBLANK(INDIRECT("A9")), 0, INDIRECT(INDIRECT("A9")&amp;"!"&amp;'Технический лист'!E361&amp;'Технический лист'!H119))+IF(ISBLANK(INDIRECT("A10")), 0, INDIRECT(INDIRECT("A10")&amp;"!"&amp;'Технический лист'!E361&amp;'Технический лист'!H119))+IF(ISBLANK(INDIRECT("A11")), 0, INDIRECT(INDIRECT("A11")&amp;"!"&amp;'Технический лист'!E361&amp;'Технический лист'!H119))+IF(ISBLANK(INDIRECT("A12")), 0, INDIRECT(INDIRECT("A12")&amp;"!"&amp;'Технический лист'!E361&amp;'Технический лист'!H119))</f>
        <v>0</v>
      </c>
      <c r="F128" s="51">
        <f>IF(ISBLANK(INDIRECT("A3")), 0, INDIRECT(INDIRECT("A3")&amp;"!"&amp;'Технический лист'!F361&amp;'Технический лист'!I119))+IF(ISBLANK(INDIRECT("A4")), 0, INDIRECT(INDIRECT("A4")&amp;"!"&amp;'Технический лист'!F361&amp;'Технический лист'!I119))+IF(ISBLANK(INDIRECT("A5")), 0, INDIRECT(INDIRECT("A5")&amp;"!"&amp;'Технический лист'!F361&amp;'Технический лист'!I119))+IF(ISBLANK(INDIRECT("A6")), 0, INDIRECT(INDIRECT("A6")&amp;"!"&amp;'Технический лист'!F361&amp;'Технический лист'!I119))+IF(ISBLANK(INDIRECT("A7")), 0, INDIRECT(INDIRECT("A7")&amp;"!"&amp;'Технический лист'!F361&amp;'Технический лист'!I119))+IF(ISBLANK(INDIRECT("A8")), 0, INDIRECT(INDIRECT("A8")&amp;"!"&amp;'Технический лист'!F361&amp;'Технический лист'!I119))+IF(ISBLANK(INDIRECT("A9")), 0, INDIRECT(INDIRECT("A9")&amp;"!"&amp;'Технический лист'!F361&amp;'Технический лист'!I119))+IF(ISBLANK(INDIRECT("A10")), 0, INDIRECT(INDIRECT("A10")&amp;"!"&amp;'Технический лист'!F361&amp;'Технический лист'!I119))+IF(ISBLANK(INDIRECT("A11")), 0, INDIRECT(INDIRECT("A11")&amp;"!"&amp;'Технический лист'!F361&amp;'Технический лист'!I119))+IF(ISBLANK(INDIRECT("A12")), 0, INDIRECT(INDIRECT("A12")&amp;"!"&amp;'Технический лист'!F361&amp;'Технический лист'!I119))</f>
        <v>0</v>
      </c>
      <c r="G128" s="51">
        <f>IF(ISBLANK(INDIRECT("A3")), 0, INDIRECT(INDIRECT("A3")&amp;"!"&amp;'Технический лист'!G361&amp;'Технический лист'!J119))+IF(ISBLANK(INDIRECT("A4")), 0, INDIRECT(INDIRECT("A4")&amp;"!"&amp;'Технический лист'!G361&amp;'Технический лист'!J119))+IF(ISBLANK(INDIRECT("A5")), 0, INDIRECT(INDIRECT("A5")&amp;"!"&amp;'Технический лист'!G361&amp;'Технический лист'!J119))+IF(ISBLANK(INDIRECT("A6")), 0, INDIRECT(INDIRECT("A6")&amp;"!"&amp;'Технический лист'!G361&amp;'Технический лист'!J119))+IF(ISBLANK(INDIRECT("A7")), 0, INDIRECT(INDIRECT("A7")&amp;"!"&amp;'Технический лист'!G361&amp;'Технический лист'!J119))+IF(ISBLANK(INDIRECT("A8")), 0, INDIRECT(INDIRECT("A8")&amp;"!"&amp;'Технический лист'!G361&amp;'Технический лист'!J119))+IF(ISBLANK(INDIRECT("A9")), 0, INDIRECT(INDIRECT("A9")&amp;"!"&amp;'Технический лист'!G361&amp;'Технический лист'!J119))+IF(ISBLANK(INDIRECT("A10")), 0, INDIRECT(INDIRECT("A10")&amp;"!"&amp;'Технический лист'!G361&amp;'Технический лист'!J119))+IF(ISBLANK(INDIRECT("A11")), 0, INDIRECT(INDIRECT("A11")&amp;"!"&amp;'Технический лист'!G361&amp;'Технический лист'!J119))+IF(ISBLANK(INDIRECT("A12")), 0, INDIRECT(INDIRECT("A12")&amp;"!"&amp;'Технический лист'!G361&amp;'Технический лист'!J119))</f>
        <v>0</v>
      </c>
      <c r="H128" s="51">
        <f>IF(ISBLANK(INDIRECT("A3")), 0, INDIRECT(INDIRECT("A3")&amp;"!"&amp;'Технический лист'!H361&amp;'Технический лист'!K119))+IF(ISBLANK(INDIRECT("A4")), 0, INDIRECT(INDIRECT("A4")&amp;"!"&amp;'Технический лист'!H361&amp;'Технический лист'!K119))+IF(ISBLANK(INDIRECT("A5")), 0, INDIRECT(INDIRECT("A5")&amp;"!"&amp;'Технический лист'!H361&amp;'Технический лист'!K119))+IF(ISBLANK(INDIRECT("A6")), 0, INDIRECT(INDIRECT("A6")&amp;"!"&amp;'Технический лист'!H361&amp;'Технический лист'!K119))+IF(ISBLANK(INDIRECT("A7")), 0, INDIRECT(INDIRECT("A7")&amp;"!"&amp;'Технический лист'!H361&amp;'Технический лист'!K119))+IF(ISBLANK(INDIRECT("A8")), 0, INDIRECT(INDIRECT("A8")&amp;"!"&amp;'Технический лист'!H361&amp;'Технический лист'!K119))+IF(ISBLANK(INDIRECT("A9")), 0, INDIRECT(INDIRECT("A9")&amp;"!"&amp;'Технический лист'!H361&amp;'Технический лист'!K119))+IF(ISBLANK(INDIRECT("A10")), 0, INDIRECT(INDIRECT("A10")&amp;"!"&amp;'Технический лист'!H361&amp;'Технический лист'!K119))+IF(ISBLANK(INDIRECT("A11")), 0, INDIRECT(INDIRECT("A11")&amp;"!"&amp;'Технический лист'!H361&amp;'Технический лист'!K119))+IF(ISBLANK(INDIRECT("A12")), 0, INDIRECT(INDIRECT("A12")&amp;"!"&amp;'Технический лист'!H361&amp;'Технический лист'!K119))</f>
        <v>0</v>
      </c>
      <c r="I128" s="51">
        <f>IF(ISBLANK(INDIRECT("A3")), 0, INDIRECT(INDIRECT("A3")&amp;"!"&amp;'Технический лист'!I361&amp;'Технический лист'!L119))+IF(ISBLANK(INDIRECT("A4")), 0, INDIRECT(INDIRECT("A4")&amp;"!"&amp;'Технический лист'!I361&amp;'Технический лист'!L119))+IF(ISBLANK(INDIRECT("A5")), 0, INDIRECT(INDIRECT("A5")&amp;"!"&amp;'Технический лист'!I361&amp;'Технический лист'!L119))+IF(ISBLANK(INDIRECT("A6")), 0, INDIRECT(INDIRECT("A6")&amp;"!"&amp;'Технический лист'!I361&amp;'Технический лист'!L119))+IF(ISBLANK(INDIRECT("A7")), 0, INDIRECT(INDIRECT("A7")&amp;"!"&amp;'Технический лист'!I361&amp;'Технический лист'!L119))+IF(ISBLANK(INDIRECT("A8")), 0, INDIRECT(INDIRECT("A8")&amp;"!"&amp;'Технический лист'!I361&amp;'Технический лист'!L119))+IF(ISBLANK(INDIRECT("A9")), 0, INDIRECT(INDIRECT("A9")&amp;"!"&amp;'Технический лист'!I361&amp;'Технический лист'!L119))+IF(ISBLANK(INDIRECT("A10")), 0, INDIRECT(INDIRECT("A10")&amp;"!"&amp;'Технический лист'!I361&amp;'Технический лист'!L119))+IF(ISBLANK(INDIRECT("A11")), 0, INDIRECT(INDIRECT("A11")&amp;"!"&amp;'Технический лист'!I361&amp;'Технический лист'!L119))+IF(ISBLANK(INDIRECT("A12")), 0, INDIRECT(INDIRECT("A12")&amp;"!"&amp;'Технический лист'!I361&amp;'Технический лист'!L119))</f>
        <v>0</v>
      </c>
      <c r="J128" s="51">
        <f>IF(ISBLANK(INDIRECT("A3")), 0, INDIRECT(INDIRECT("A3")&amp;"!"&amp;'Технический лист'!J361&amp;'Технический лист'!M119))+IF(ISBLANK(INDIRECT("A4")), 0, INDIRECT(INDIRECT("A4")&amp;"!"&amp;'Технический лист'!J361&amp;'Технический лист'!M119))+IF(ISBLANK(INDIRECT("A5")), 0, INDIRECT(INDIRECT("A5")&amp;"!"&amp;'Технический лист'!J361&amp;'Технический лист'!M119))+IF(ISBLANK(INDIRECT("A6")), 0, INDIRECT(INDIRECT("A6")&amp;"!"&amp;'Технический лист'!J361&amp;'Технический лист'!M119))+IF(ISBLANK(INDIRECT("A7")), 0, INDIRECT(INDIRECT("A7")&amp;"!"&amp;'Технический лист'!J361&amp;'Технический лист'!M119))+IF(ISBLANK(INDIRECT("A8")), 0, INDIRECT(INDIRECT("A8")&amp;"!"&amp;'Технический лист'!J361&amp;'Технический лист'!M119))+IF(ISBLANK(INDIRECT("A9")), 0, INDIRECT(INDIRECT("A9")&amp;"!"&amp;'Технический лист'!J361&amp;'Технический лист'!M119))+IF(ISBLANK(INDIRECT("A10")), 0, INDIRECT(INDIRECT("A10")&amp;"!"&amp;'Технический лист'!J361&amp;'Технический лист'!M119))+IF(ISBLANK(INDIRECT("A11")), 0, INDIRECT(INDIRECT("A11")&amp;"!"&amp;'Технический лист'!J361&amp;'Технический лист'!M119))+IF(ISBLANK(INDIRECT("A12")), 0, INDIRECT(INDIRECT("A12")&amp;"!"&amp;'Технический лист'!J361&amp;'Технический лист'!M119))</f>
        <v>0</v>
      </c>
      <c r="K128" s="51">
        <f>IF(ISBLANK(INDIRECT("A3")), 0, INDIRECT(INDIRECT("A3")&amp;"!"&amp;'Технический лист'!K361&amp;'Технический лист'!N119))+IF(ISBLANK(INDIRECT("A4")), 0, INDIRECT(INDIRECT("A4")&amp;"!"&amp;'Технический лист'!K361&amp;'Технический лист'!N119))+IF(ISBLANK(INDIRECT("A5")), 0, INDIRECT(INDIRECT("A5")&amp;"!"&amp;'Технический лист'!K361&amp;'Технический лист'!N119))+IF(ISBLANK(INDIRECT("A6")), 0, INDIRECT(INDIRECT("A6")&amp;"!"&amp;'Технический лист'!K361&amp;'Технический лист'!N119))+IF(ISBLANK(INDIRECT("A7")), 0, INDIRECT(INDIRECT("A7")&amp;"!"&amp;'Технический лист'!K361&amp;'Технический лист'!N119))+IF(ISBLANK(INDIRECT("A8")), 0, INDIRECT(INDIRECT("A8")&amp;"!"&amp;'Технический лист'!K361&amp;'Технический лист'!N119))+IF(ISBLANK(INDIRECT("A9")), 0, INDIRECT(INDIRECT("A9")&amp;"!"&amp;'Технический лист'!K361&amp;'Технический лист'!N119))+IF(ISBLANK(INDIRECT("A10")), 0, INDIRECT(INDIRECT("A10")&amp;"!"&amp;'Технический лист'!K361&amp;'Технический лист'!N119))+IF(ISBLANK(INDIRECT("A11")), 0, INDIRECT(INDIRECT("A11")&amp;"!"&amp;'Технический лист'!K361&amp;'Технический лист'!N119))+IF(ISBLANK(INDIRECT("A12")), 0, INDIRECT(INDIRECT("A12")&amp;"!"&amp;'Технический лист'!K361&amp;'Технический лист'!N119))</f>
        <v>0</v>
      </c>
      <c r="L128" s="51">
        <f>IF(ISBLANK(INDIRECT("A3")), 0, INDIRECT(INDIRECT("A3")&amp;"!"&amp;'Технический лист'!L361&amp;'Технический лист'!O119))+IF(ISBLANK(INDIRECT("A4")), 0, INDIRECT(INDIRECT("A4")&amp;"!"&amp;'Технический лист'!L361&amp;'Технический лист'!O119))+IF(ISBLANK(INDIRECT("A5")), 0, INDIRECT(INDIRECT("A5")&amp;"!"&amp;'Технический лист'!L361&amp;'Технический лист'!O119))+IF(ISBLANK(INDIRECT("A6")), 0, INDIRECT(INDIRECT("A6")&amp;"!"&amp;'Технический лист'!L361&amp;'Технический лист'!O119))+IF(ISBLANK(INDIRECT("A7")), 0, INDIRECT(INDIRECT("A7")&amp;"!"&amp;'Технический лист'!L361&amp;'Технический лист'!O119))+IF(ISBLANK(INDIRECT("A8")), 0, INDIRECT(INDIRECT("A8")&amp;"!"&amp;'Технический лист'!L361&amp;'Технический лист'!O119))+IF(ISBLANK(INDIRECT("A9")), 0, INDIRECT(INDIRECT("A9")&amp;"!"&amp;'Технический лист'!L361&amp;'Технический лист'!O119))+IF(ISBLANK(INDIRECT("A10")), 0, INDIRECT(INDIRECT("A10")&amp;"!"&amp;'Технический лист'!L361&amp;'Технический лист'!O119))+IF(ISBLANK(INDIRECT("A11")), 0, INDIRECT(INDIRECT("A11")&amp;"!"&amp;'Технический лист'!L361&amp;'Технический лист'!O119))+IF(ISBLANK(INDIRECT("A12")), 0, INDIRECT(INDIRECT("A12")&amp;"!"&amp;'Технический лист'!L361&amp;'Технический лист'!O119))</f>
        <v>0</v>
      </c>
      <c r="M128" s="53">
        <f>IF(ISBLANK(INDIRECT("A3")), 0, INDIRECT(INDIRECT("A3")&amp;"!"&amp;'Технический лист'!M361&amp;'Технический лист'!P119))+IF(ISBLANK(INDIRECT("A4")), 0, INDIRECT(INDIRECT("A4")&amp;"!"&amp;'Технический лист'!M361&amp;'Технический лист'!P119))+IF(ISBLANK(INDIRECT("A5")), 0, INDIRECT(INDIRECT("A5")&amp;"!"&amp;'Технический лист'!M361&amp;'Технический лист'!P119))+IF(ISBLANK(INDIRECT("A6")), 0, INDIRECT(INDIRECT("A6")&amp;"!"&amp;'Технический лист'!M361&amp;'Технический лист'!P119))+IF(ISBLANK(INDIRECT("A7")), 0, INDIRECT(INDIRECT("A7")&amp;"!"&amp;'Технический лист'!M361&amp;'Технический лист'!P119))+IF(ISBLANK(INDIRECT("A8")), 0, INDIRECT(INDIRECT("A8")&amp;"!"&amp;'Технический лист'!M361&amp;'Технический лист'!P119))+IF(ISBLANK(INDIRECT("A9")), 0, INDIRECT(INDIRECT("A9")&amp;"!"&amp;'Технический лист'!M361&amp;'Технический лист'!P119))+IF(ISBLANK(INDIRECT("A10")), 0, INDIRECT(INDIRECT("A10")&amp;"!"&amp;'Технический лист'!M361&amp;'Технический лист'!P119))+IF(ISBLANK(INDIRECT("A11")), 0, INDIRECT(INDIRECT("A11")&amp;"!"&amp;'Технический лист'!M361&amp;'Технический лист'!P119))+IF(ISBLANK(INDIRECT("A12")), 0, INDIRECT(INDIRECT("A12")&amp;"!"&amp;'Технический лист'!M361&amp;'Технический лист'!P119))</f>
        <v>0</v>
      </c>
    </row>
    <row r="129">
      <c r="A129" s="106" t="str">
        <f>IFERROR(__xludf.DUMMYFUNCTION("""COMPUTED_VALUE"""),"Выплаты по потребительскому кредиту")</f>
        <v>Выплаты по потребительскому кредиту</v>
      </c>
      <c r="B129" s="51">
        <f>IF(ISBLANK(INDIRECT("A3")), 0, INDIRECT(INDIRECT("A3")&amp;"!"&amp;'Технический лист'!B362&amp;'Технический лист'!E120))+IF(ISBLANK(INDIRECT("A4")), 0, INDIRECT(INDIRECT("A4")&amp;"!"&amp;'Технический лист'!B362&amp;'Технический лист'!E120))+IF(ISBLANK(INDIRECT("A5")), 0, INDIRECT(INDIRECT("A5")&amp;"!"&amp;'Технический лист'!B362&amp;'Технический лист'!E120))+IF(ISBLANK(INDIRECT("A6")), 0, INDIRECT(INDIRECT("A6")&amp;"!"&amp;'Технический лист'!B362&amp;'Технический лист'!E120))+IF(ISBLANK(INDIRECT("A7")), 0, INDIRECT(INDIRECT("A7")&amp;"!"&amp;'Технический лист'!B362&amp;'Технический лист'!E120))+IF(ISBLANK(INDIRECT("A8")), 0, INDIRECT(INDIRECT("A8")&amp;"!"&amp;'Технический лист'!B362&amp;'Технический лист'!E120))+IF(ISBLANK(INDIRECT("A9")), 0, INDIRECT(INDIRECT("A9")&amp;"!"&amp;'Технический лист'!B362&amp;'Технический лист'!E120))+IF(ISBLANK(INDIRECT("A10")), 0, INDIRECT(INDIRECT("A10")&amp;"!"&amp;'Технический лист'!B362&amp;'Технический лист'!E120))+IF(ISBLANK(INDIRECT("A11")), 0, INDIRECT(INDIRECT("A11")&amp;"!"&amp;'Технический лист'!B362&amp;'Технический лист'!E120))+IF(ISBLANK(INDIRECT("A12")), 0, INDIRECT(INDIRECT("A12")&amp;"!"&amp;'Технический лист'!B362&amp;'Технический лист'!E120))</f>
        <v>0</v>
      </c>
      <c r="C129" s="51">
        <f>IF(ISBLANK(INDIRECT("A3")), 0, INDIRECT(INDIRECT("A3")&amp;"!"&amp;'Технический лист'!C362&amp;'Технический лист'!F120))+IF(ISBLANK(INDIRECT("A4")), 0, INDIRECT(INDIRECT("A4")&amp;"!"&amp;'Технический лист'!C362&amp;'Технический лист'!F120))+IF(ISBLANK(INDIRECT("A5")), 0, INDIRECT(INDIRECT("A5")&amp;"!"&amp;'Технический лист'!C362&amp;'Технический лист'!F120))+IF(ISBLANK(INDIRECT("A6")), 0, INDIRECT(INDIRECT("A6")&amp;"!"&amp;'Технический лист'!C362&amp;'Технический лист'!F120))+IF(ISBLANK(INDIRECT("A7")), 0, INDIRECT(INDIRECT("A7")&amp;"!"&amp;'Технический лист'!C362&amp;'Технический лист'!F120))+IF(ISBLANK(INDIRECT("A8")), 0, INDIRECT(INDIRECT("A8")&amp;"!"&amp;'Технический лист'!C362&amp;'Технический лист'!F120))+IF(ISBLANK(INDIRECT("A9")), 0, INDIRECT(INDIRECT("A9")&amp;"!"&amp;'Технический лист'!C362&amp;'Технический лист'!F120))+IF(ISBLANK(INDIRECT("A10")), 0, INDIRECT(INDIRECT("A10")&amp;"!"&amp;'Технический лист'!C362&amp;'Технический лист'!F120))+IF(ISBLANK(INDIRECT("A11")), 0, INDIRECT(INDIRECT("A11")&amp;"!"&amp;'Технический лист'!C362&amp;'Технический лист'!F120))+IF(ISBLANK(INDIRECT("A12")), 0, INDIRECT(INDIRECT("A12")&amp;"!"&amp;'Технический лист'!C362&amp;'Технический лист'!F120))</f>
        <v>0</v>
      </c>
      <c r="D129" s="51">
        <f>IF(ISBLANK(INDIRECT("A3")), 0, INDIRECT(INDIRECT("A3")&amp;"!"&amp;'Технический лист'!D362&amp;'Технический лист'!G120))+IF(ISBLANK(INDIRECT("A4")), 0, INDIRECT(INDIRECT("A4")&amp;"!"&amp;'Технический лист'!D362&amp;'Технический лист'!G120))+IF(ISBLANK(INDIRECT("A5")), 0, INDIRECT(INDIRECT("A5")&amp;"!"&amp;'Технический лист'!D362&amp;'Технический лист'!G120))+IF(ISBLANK(INDIRECT("A6")), 0, INDIRECT(INDIRECT("A6")&amp;"!"&amp;'Технический лист'!D362&amp;'Технический лист'!G120))+IF(ISBLANK(INDIRECT("A7")), 0, INDIRECT(INDIRECT("A7")&amp;"!"&amp;'Технический лист'!D362&amp;'Технический лист'!G120))+IF(ISBLANK(INDIRECT("A8")), 0, INDIRECT(INDIRECT("A8")&amp;"!"&amp;'Технический лист'!D362&amp;'Технический лист'!G120))+IF(ISBLANK(INDIRECT("A9")), 0, INDIRECT(INDIRECT("A9")&amp;"!"&amp;'Технический лист'!D362&amp;'Технический лист'!G120))+IF(ISBLANK(INDIRECT("A10")), 0, INDIRECT(INDIRECT("A10")&amp;"!"&amp;'Технический лист'!D362&amp;'Технический лист'!G120))+IF(ISBLANK(INDIRECT("A11")), 0, INDIRECT(INDIRECT("A11")&amp;"!"&amp;'Технический лист'!D362&amp;'Технический лист'!G120))+IF(ISBLANK(INDIRECT("A12")), 0, INDIRECT(INDIRECT("A12")&amp;"!"&amp;'Технический лист'!D362&amp;'Технический лист'!G120))</f>
        <v>0</v>
      </c>
      <c r="E129" s="51">
        <f>IF(ISBLANK(INDIRECT("A3")), 0, INDIRECT(INDIRECT("A3")&amp;"!"&amp;'Технический лист'!E362&amp;'Технический лист'!H120))+IF(ISBLANK(INDIRECT("A4")), 0, INDIRECT(INDIRECT("A4")&amp;"!"&amp;'Технический лист'!E362&amp;'Технический лист'!H120))+IF(ISBLANK(INDIRECT("A5")), 0, INDIRECT(INDIRECT("A5")&amp;"!"&amp;'Технический лист'!E362&amp;'Технический лист'!H120))+IF(ISBLANK(INDIRECT("A6")), 0, INDIRECT(INDIRECT("A6")&amp;"!"&amp;'Технический лист'!E362&amp;'Технический лист'!H120))+IF(ISBLANK(INDIRECT("A7")), 0, INDIRECT(INDIRECT("A7")&amp;"!"&amp;'Технический лист'!E362&amp;'Технический лист'!H120))+IF(ISBLANK(INDIRECT("A8")), 0, INDIRECT(INDIRECT("A8")&amp;"!"&amp;'Технический лист'!E362&amp;'Технический лист'!H120))+IF(ISBLANK(INDIRECT("A9")), 0, INDIRECT(INDIRECT("A9")&amp;"!"&amp;'Технический лист'!E362&amp;'Технический лист'!H120))+IF(ISBLANK(INDIRECT("A10")), 0, INDIRECT(INDIRECT("A10")&amp;"!"&amp;'Технический лист'!E362&amp;'Технический лист'!H120))+IF(ISBLANK(INDIRECT("A11")), 0, INDIRECT(INDIRECT("A11")&amp;"!"&amp;'Технический лист'!E362&amp;'Технический лист'!H120))+IF(ISBLANK(INDIRECT("A12")), 0, INDIRECT(INDIRECT("A12")&amp;"!"&amp;'Технический лист'!E362&amp;'Технический лист'!H120))</f>
        <v>0</v>
      </c>
      <c r="F129" s="51">
        <f>IF(ISBLANK(INDIRECT("A3")), 0, INDIRECT(INDIRECT("A3")&amp;"!"&amp;'Технический лист'!F362&amp;'Технический лист'!I120))+IF(ISBLANK(INDIRECT("A4")), 0, INDIRECT(INDIRECT("A4")&amp;"!"&amp;'Технический лист'!F362&amp;'Технический лист'!I120))+IF(ISBLANK(INDIRECT("A5")), 0, INDIRECT(INDIRECT("A5")&amp;"!"&amp;'Технический лист'!F362&amp;'Технический лист'!I120))+IF(ISBLANK(INDIRECT("A6")), 0, INDIRECT(INDIRECT("A6")&amp;"!"&amp;'Технический лист'!F362&amp;'Технический лист'!I120))+IF(ISBLANK(INDIRECT("A7")), 0, INDIRECT(INDIRECT("A7")&amp;"!"&amp;'Технический лист'!F362&amp;'Технический лист'!I120))+IF(ISBLANK(INDIRECT("A8")), 0, INDIRECT(INDIRECT("A8")&amp;"!"&amp;'Технический лист'!F362&amp;'Технический лист'!I120))+IF(ISBLANK(INDIRECT("A9")), 0, INDIRECT(INDIRECT("A9")&amp;"!"&amp;'Технический лист'!F362&amp;'Технический лист'!I120))+IF(ISBLANK(INDIRECT("A10")), 0, INDIRECT(INDIRECT("A10")&amp;"!"&amp;'Технический лист'!F362&amp;'Технический лист'!I120))+IF(ISBLANK(INDIRECT("A11")), 0, INDIRECT(INDIRECT("A11")&amp;"!"&amp;'Технический лист'!F362&amp;'Технический лист'!I120))+IF(ISBLANK(INDIRECT("A12")), 0, INDIRECT(INDIRECT("A12")&amp;"!"&amp;'Технический лист'!F362&amp;'Технический лист'!I120))</f>
        <v>0</v>
      </c>
      <c r="G129" s="51">
        <f>IF(ISBLANK(INDIRECT("A3")), 0, INDIRECT(INDIRECT("A3")&amp;"!"&amp;'Технический лист'!G362&amp;'Технический лист'!J120))+IF(ISBLANK(INDIRECT("A4")), 0, INDIRECT(INDIRECT("A4")&amp;"!"&amp;'Технический лист'!G362&amp;'Технический лист'!J120))+IF(ISBLANK(INDIRECT("A5")), 0, INDIRECT(INDIRECT("A5")&amp;"!"&amp;'Технический лист'!G362&amp;'Технический лист'!J120))+IF(ISBLANK(INDIRECT("A6")), 0, INDIRECT(INDIRECT("A6")&amp;"!"&amp;'Технический лист'!G362&amp;'Технический лист'!J120))+IF(ISBLANK(INDIRECT("A7")), 0, INDIRECT(INDIRECT("A7")&amp;"!"&amp;'Технический лист'!G362&amp;'Технический лист'!J120))+IF(ISBLANK(INDIRECT("A8")), 0, INDIRECT(INDIRECT("A8")&amp;"!"&amp;'Технический лист'!G362&amp;'Технический лист'!J120))+IF(ISBLANK(INDIRECT("A9")), 0, INDIRECT(INDIRECT("A9")&amp;"!"&amp;'Технический лист'!G362&amp;'Технический лист'!J120))+IF(ISBLANK(INDIRECT("A10")), 0, INDIRECT(INDIRECT("A10")&amp;"!"&amp;'Технический лист'!G362&amp;'Технический лист'!J120))+IF(ISBLANK(INDIRECT("A11")), 0, INDIRECT(INDIRECT("A11")&amp;"!"&amp;'Технический лист'!G362&amp;'Технический лист'!J120))+IF(ISBLANK(INDIRECT("A12")), 0, INDIRECT(INDIRECT("A12")&amp;"!"&amp;'Технический лист'!G362&amp;'Технический лист'!J120))</f>
        <v>0</v>
      </c>
      <c r="H129" s="51">
        <f>IF(ISBLANK(INDIRECT("A3")), 0, INDIRECT(INDIRECT("A3")&amp;"!"&amp;'Технический лист'!H362&amp;'Технический лист'!K120))+IF(ISBLANK(INDIRECT("A4")), 0, INDIRECT(INDIRECT("A4")&amp;"!"&amp;'Технический лист'!H362&amp;'Технический лист'!K120))+IF(ISBLANK(INDIRECT("A5")), 0, INDIRECT(INDIRECT("A5")&amp;"!"&amp;'Технический лист'!H362&amp;'Технический лист'!K120))+IF(ISBLANK(INDIRECT("A6")), 0, INDIRECT(INDIRECT("A6")&amp;"!"&amp;'Технический лист'!H362&amp;'Технический лист'!K120))+IF(ISBLANK(INDIRECT("A7")), 0, INDIRECT(INDIRECT("A7")&amp;"!"&amp;'Технический лист'!H362&amp;'Технический лист'!K120))+IF(ISBLANK(INDIRECT("A8")), 0, INDIRECT(INDIRECT("A8")&amp;"!"&amp;'Технический лист'!H362&amp;'Технический лист'!K120))+IF(ISBLANK(INDIRECT("A9")), 0, INDIRECT(INDIRECT("A9")&amp;"!"&amp;'Технический лист'!H362&amp;'Технический лист'!K120))+IF(ISBLANK(INDIRECT("A10")), 0, INDIRECT(INDIRECT("A10")&amp;"!"&amp;'Технический лист'!H362&amp;'Технический лист'!K120))+IF(ISBLANK(INDIRECT("A11")), 0, INDIRECT(INDIRECT("A11")&amp;"!"&amp;'Технический лист'!H362&amp;'Технический лист'!K120))+IF(ISBLANK(INDIRECT("A12")), 0, INDIRECT(INDIRECT("A12")&amp;"!"&amp;'Технический лист'!H362&amp;'Технический лист'!K120))</f>
        <v>0</v>
      </c>
      <c r="I129" s="51">
        <f>IF(ISBLANK(INDIRECT("A3")), 0, INDIRECT(INDIRECT("A3")&amp;"!"&amp;'Технический лист'!I362&amp;'Технический лист'!L120))+IF(ISBLANK(INDIRECT("A4")), 0, INDIRECT(INDIRECT("A4")&amp;"!"&amp;'Технический лист'!I362&amp;'Технический лист'!L120))+IF(ISBLANK(INDIRECT("A5")), 0, INDIRECT(INDIRECT("A5")&amp;"!"&amp;'Технический лист'!I362&amp;'Технический лист'!L120))+IF(ISBLANK(INDIRECT("A6")), 0, INDIRECT(INDIRECT("A6")&amp;"!"&amp;'Технический лист'!I362&amp;'Технический лист'!L120))+IF(ISBLANK(INDIRECT("A7")), 0, INDIRECT(INDIRECT("A7")&amp;"!"&amp;'Технический лист'!I362&amp;'Технический лист'!L120))+IF(ISBLANK(INDIRECT("A8")), 0, INDIRECT(INDIRECT("A8")&amp;"!"&amp;'Технический лист'!I362&amp;'Технический лист'!L120))+IF(ISBLANK(INDIRECT("A9")), 0, INDIRECT(INDIRECT("A9")&amp;"!"&amp;'Технический лист'!I362&amp;'Технический лист'!L120))+IF(ISBLANK(INDIRECT("A10")), 0, INDIRECT(INDIRECT("A10")&amp;"!"&amp;'Технический лист'!I362&amp;'Технический лист'!L120))+IF(ISBLANK(INDIRECT("A11")), 0, INDIRECT(INDIRECT("A11")&amp;"!"&amp;'Технический лист'!I362&amp;'Технический лист'!L120))+IF(ISBLANK(INDIRECT("A12")), 0, INDIRECT(INDIRECT("A12")&amp;"!"&amp;'Технический лист'!I362&amp;'Технический лист'!L120))</f>
        <v>0</v>
      </c>
      <c r="J129" s="51">
        <f>IF(ISBLANK(INDIRECT("A3")), 0, INDIRECT(INDIRECT("A3")&amp;"!"&amp;'Технический лист'!J362&amp;'Технический лист'!M120))+IF(ISBLANK(INDIRECT("A4")), 0, INDIRECT(INDIRECT("A4")&amp;"!"&amp;'Технический лист'!J362&amp;'Технический лист'!M120))+IF(ISBLANK(INDIRECT("A5")), 0, INDIRECT(INDIRECT("A5")&amp;"!"&amp;'Технический лист'!J362&amp;'Технический лист'!M120))+IF(ISBLANK(INDIRECT("A6")), 0, INDIRECT(INDIRECT("A6")&amp;"!"&amp;'Технический лист'!J362&amp;'Технический лист'!M120))+IF(ISBLANK(INDIRECT("A7")), 0, INDIRECT(INDIRECT("A7")&amp;"!"&amp;'Технический лист'!J362&amp;'Технический лист'!M120))+IF(ISBLANK(INDIRECT("A8")), 0, INDIRECT(INDIRECT("A8")&amp;"!"&amp;'Технический лист'!J362&amp;'Технический лист'!M120))+IF(ISBLANK(INDIRECT("A9")), 0, INDIRECT(INDIRECT("A9")&amp;"!"&amp;'Технический лист'!J362&amp;'Технический лист'!M120))+IF(ISBLANK(INDIRECT("A10")), 0, INDIRECT(INDIRECT("A10")&amp;"!"&amp;'Технический лист'!J362&amp;'Технический лист'!M120))+IF(ISBLANK(INDIRECT("A11")), 0, INDIRECT(INDIRECT("A11")&amp;"!"&amp;'Технический лист'!J362&amp;'Технический лист'!M120))+IF(ISBLANK(INDIRECT("A12")), 0, INDIRECT(INDIRECT("A12")&amp;"!"&amp;'Технический лист'!J362&amp;'Технический лист'!M120))</f>
        <v>0</v>
      </c>
      <c r="K129" s="51">
        <f>IF(ISBLANK(INDIRECT("A3")), 0, INDIRECT(INDIRECT("A3")&amp;"!"&amp;'Технический лист'!K362&amp;'Технический лист'!N120))+IF(ISBLANK(INDIRECT("A4")), 0, INDIRECT(INDIRECT("A4")&amp;"!"&amp;'Технический лист'!K362&amp;'Технический лист'!N120))+IF(ISBLANK(INDIRECT("A5")), 0, INDIRECT(INDIRECT("A5")&amp;"!"&amp;'Технический лист'!K362&amp;'Технический лист'!N120))+IF(ISBLANK(INDIRECT("A6")), 0, INDIRECT(INDIRECT("A6")&amp;"!"&amp;'Технический лист'!K362&amp;'Технический лист'!N120))+IF(ISBLANK(INDIRECT("A7")), 0, INDIRECT(INDIRECT("A7")&amp;"!"&amp;'Технический лист'!K362&amp;'Технический лист'!N120))+IF(ISBLANK(INDIRECT("A8")), 0, INDIRECT(INDIRECT("A8")&amp;"!"&amp;'Технический лист'!K362&amp;'Технический лист'!N120))+IF(ISBLANK(INDIRECT("A9")), 0, INDIRECT(INDIRECT("A9")&amp;"!"&amp;'Технический лист'!K362&amp;'Технический лист'!N120))+IF(ISBLANK(INDIRECT("A10")), 0, INDIRECT(INDIRECT("A10")&amp;"!"&amp;'Технический лист'!K362&amp;'Технический лист'!N120))+IF(ISBLANK(INDIRECT("A11")), 0, INDIRECT(INDIRECT("A11")&amp;"!"&amp;'Технический лист'!K362&amp;'Технический лист'!N120))+IF(ISBLANK(INDIRECT("A12")), 0, INDIRECT(INDIRECT("A12")&amp;"!"&amp;'Технический лист'!K362&amp;'Технический лист'!N120))</f>
        <v>0</v>
      </c>
      <c r="L129" s="51">
        <f>IF(ISBLANK(INDIRECT("A3")), 0, INDIRECT(INDIRECT("A3")&amp;"!"&amp;'Технический лист'!L362&amp;'Технический лист'!O120))+IF(ISBLANK(INDIRECT("A4")), 0, INDIRECT(INDIRECT("A4")&amp;"!"&amp;'Технический лист'!L362&amp;'Технический лист'!O120))+IF(ISBLANK(INDIRECT("A5")), 0, INDIRECT(INDIRECT("A5")&amp;"!"&amp;'Технический лист'!L362&amp;'Технический лист'!O120))+IF(ISBLANK(INDIRECT("A6")), 0, INDIRECT(INDIRECT("A6")&amp;"!"&amp;'Технический лист'!L362&amp;'Технический лист'!O120))+IF(ISBLANK(INDIRECT("A7")), 0, INDIRECT(INDIRECT("A7")&amp;"!"&amp;'Технический лист'!L362&amp;'Технический лист'!O120))+IF(ISBLANK(INDIRECT("A8")), 0, INDIRECT(INDIRECT("A8")&amp;"!"&amp;'Технический лист'!L362&amp;'Технический лист'!O120))+IF(ISBLANK(INDIRECT("A9")), 0, INDIRECT(INDIRECT("A9")&amp;"!"&amp;'Технический лист'!L362&amp;'Технический лист'!O120))+IF(ISBLANK(INDIRECT("A10")), 0, INDIRECT(INDIRECT("A10")&amp;"!"&amp;'Технический лист'!L362&amp;'Технический лист'!O120))+IF(ISBLANK(INDIRECT("A11")), 0, INDIRECT(INDIRECT("A11")&amp;"!"&amp;'Технический лист'!L362&amp;'Технический лист'!O120))+IF(ISBLANK(INDIRECT("A12")), 0, INDIRECT(INDIRECT("A12")&amp;"!"&amp;'Технический лист'!L362&amp;'Технический лист'!O120))</f>
        <v>0</v>
      </c>
      <c r="M129" s="53">
        <f>IF(ISBLANK(INDIRECT("A3")), 0, INDIRECT(INDIRECT("A3")&amp;"!"&amp;'Технический лист'!M362&amp;'Технический лист'!P120))+IF(ISBLANK(INDIRECT("A4")), 0, INDIRECT(INDIRECT("A4")&amp;"!"&amp;'Технический лист'!M362&amp;'Технический лист'!P120))+IF(ISBLANK(INDIRECT("A5")), 0, INDIRECT(INDIRECT("A5")&amp;"!"&amp;'Технический лист'!M362&amp;'Технический лист'!P120))+IF(ISBLANK(INDIRECT("A6")), 0, INDIRECT(INDIRECT("A6")&amp;"!"&amp;'Технический лист'!M362&amp;'Технический лист'!P120))+IF(ISBLANK(INDIRECT("A7")), 0, INDIRECT(INDIRECT("A7")&amp;"!"&amp;'Технический лист'!M362&amp;'Технический лист'!P120))+IF(ISBLANK(INDIRECT("A8")), 0, INDIRECT(INDIRECT("A8")&amp;"!"&amp;'Технический лист'!M362&amp;'Технический лист'!P120))+IF(ISBLANK(INDIRECT("A9")), 0, INDIRECT(INDIRECT("A9")&amp;"!"&amp;'Технический лист'!M362&amp;'Технический лист'!P120))+IF(ISBLANK(INDIRECT("A10")), 0, INDIRECT(INDIRECT("A10")&amp;"!"&amp;'Технический лист'!M362&amp;'Технический лист'!P120))+IF(ISBLANK(INDIRECT("A11")), 0, INDIRECT(INDIRECT("A11")&amp;"!"&amp;'Технический лист'!M362&amp;'Технический лист'!P120))+IF(ISBLANK(INDIRECT("A12")), 0, INDIRECT(INDIRECT("A12")&amp;"!"&amp;'Технический лист'!M362&amp;'Технический лист'!P120))</f>
        <v>0</v>
      </c>
    </row>
    <row r="130">
      <c r="A130" s="106" t="str">
        <f>IFERROR(__xludf.DUMMYFUNCTION("""COMPUTED_VALUE"""),"Платежи на уплату дивидендов и иных платежей по распределению прибыли в пользу собственников (участников)")</f>
        <v>Платежи на уплату дивидендов и иных платежей по распределению прибыли в пользу собственников (участников)</v>
      </c>
      <c r="B130" s="51">
        <f>IF(ISBLANK(INDIRECT("A3")), 0, INDIRECT(INDIRECT("A3")&amp;"!"&amp;'Технический лист'!B363&amp;'Технический лист'!E121))+IF(ISBLANK(INDIRECT("A4")), 0, INDIRECT(INDIRECT("A4")&amp;"!"&amp;'Технический лист'!B363&amp;'Технический лист'!E121))+IF(ISBLANK(INDIRECT("A5")), 0, INDIRECT(INDIRECT("A5")&amp;"!"&amp;'Технический лист'!B363&amp;'Технический лист'!E121))+IF(ISBLANK(INDIRECT("A6")), 0, INDIRECT(INDIRECT("A6")&amp;"!"&amp;'Технический лист'!B363&amp;'Технический лист'!E121))+IF(ISBLANK(INDIRECT("A7")), 0, INDIRECT(INDIRECT("A7")&amp;"!"&amp;'Технический лист'!B363&amp;'Технический лист'!E121))+IF(ISBLANK(INDIRECT("A8")), 0, INDIRECT(INDIRECT("A8")&amp;"!"&amp;'Технический лист'!B363&amp;'Технический лист'!E121))+IF(ISBLANK(INDIRECT("A9")), 0, INDIRECT(INDIRECT("A9")&amp;"!"&amp;'Технический лист'!B363&amp;'Технический лист'!E121))+IF(ISBLANK(INDIRECT("A10")), 0, INDIRECT(INDIRECT("A10")&amp;"!"&amp;'Технический лист'!B363&amp;'Технический лист'!E121))+IF(ISBLANK(INDIRECT("A11")), 0, INDIRECT(INDIRECT("A11")&amp;"!"&amp;'Технический лист'!B363&amp;'Технический лист'!E121))+IF(ISBLANK(INDIRECT("A12")), 0, INDIRECT(INDIRECT("A12")&amp;"!"&amp;'Технический лист'!B363&amp;'Технический лист'!E121))</f>
        <v>0</v>
      </c>
      <c r="C130" s="51">
        <f>IF(ISBLANK(INDIRECT("A3")), 0, INDIRECT(INDIRECT("A3")&amp;"!"&amp;'Технический лист'!C363&amp;'Технический лист'!F121))+IF(ISBLANK(INDIRECT("A4")), 0, INDIRECT(INDIRECT("A4")&amp;"!"&amp;'Технический лист'!C363&amp;'Технический лист'!F121))+IF(ISBLANK(INDIRECT("A5")), 0, INDIRECT(INDIRECT("A5")&amp;"!"&amp;'Технический лист'!C363&amp;'Технический лист'!F121))+IF(ISBLANK(INDIRECT("A6")), 0, INDIRECT(INDIRECT("A6")&amp;"!"&amp;'Технический лист'!C363&amp;'Технический лист'!F121))+IF(ISBLANK(INDIRECT("A7")), 0, INDIRECT(INDIRECT("A7")&amp;"!"&amp;'Технический лист'!C363&amp;'Технический лист'!F121))+IF(ISBLANK(INDIRECT("A8")), 0, INDIRECT(INDIRECT("A8")&amp;"!"&amp;'Технический лист'!C363&amp;'Технический лист'!F121))+IF(ISBLANK(INDIRECT("A9")), 0, INDIRECT(INDIRECT("A9")&amp;"!"&amp;'Технический лист'!C363&amp;'Технический лист'!F121))+IF(ISBLANK(INDIRECT("A10")), 0, INDIRECT(INDIRECT("A10")&amp;"!"&amp;'Технический лист'!C363&amp;'Технический лист'!F121))+IF(ISBLANK(INDIRECT("A11")), 0, INDIRECT(INDIRECT("A11")&amp;"!"&amp;'Технический лист'!C363&amp;'Технический лист'!F121))+IF(ISBLANK(INDIRECT("A12")), 0, INDIRECT(INDIRECT("A12")&amp;"!"&amp;'Технический лист'!C363&amp;'Технический лист'!F121))</f>
        <v>0</v>
      </c>
      <c r="D130" s="51">
        <f>IF(ISBLANK(INDIRECT("A3")), 0, INDIRECT(INDIRECT("A3")&amp;"!"&amp;'Технический лист'!D363&amp;'Технический лист'!G121))+IF(ISBLANK(INDIRECT("A4")), 0, INDIRECT(INDIRECT("A4")&amp;"!"&amp;'Технический лист'!D363&amp;'Технический лист'!G121))+IF(ISBLANK(INDIRECT("A5")), 0, INDIRECT(INDIRECT("A5")&amp;"!"&amp;'Технический лист'!D363&amp;'Технический лист'!G121))+IF(ISBLANK(INDIRECT("A6")), 0, INDIRECT(INDIRECT("A6")&amp;"!"&amp;'Технический лист'!D363&amp;'Технический лист'!G121))+IF(ISBLANK(INDIRECT("A7")), 0, INDIRECT(INDIRECT("A7")&amp;"!"&amp;'Технический лист'!D363&amp;'Технический лист'!G121))+IF(ISBLANK(INDIRECT("A8")), 0, INDIRECT(INDIRECT("A8")&amp;"!"&amp;'Технический лист'!D363&amp;'Технический лист'!G121))+IF(ISBLANK(INDIRECT("A9")), 0, INDIRECT(INDIRECT("A9")&amp;"!"&amp;'Технический лист'!D363&amp;'Технический лист'!G121))+IF(ISBLANK(INDIRECT("A10")), 0, INDIRECT(INDIRECT("A10")&amp;"!"&amp;'Технический лист'!D363&amp;'Технический лист'!G121))+IF(ISBLANK(INDIRECT("A11")), 0, INDIRECT(INDIRECT("A11")&amp;"!"&amp;'Технический лист'!D363&amp;'Технический лист'!G121))+IF(ISBLANK(INDIRECT("A12")), 0, INDIRECT(INDIRECT("A12")&amp;"!"&amp;'Технический лист'!D363&amp;'Технический лист'!G121))</f>
        <v>0</v>
      </c>
      <c r="E130" s="51">
        <f>IF(ISBLANK(INDIRECT("A3")), 0, INDIRECT(INDIRECT("A3")&amp;"!"&amp;'Технический лист'!E363&amp;'Технический лист'!H121))+IF(ISBLANK(INDIRECT("A4")), 0, INDIRECT(INDIRECT("A4")&amp;"!"&amp;'Технический лист'!E363&amp;'Технический лист'!H121))+IF(ISBLANK(INDIRECT("A5")), 0, INDIRECT(INDIRECT("A5")&amp;"!"&amp;'Технический лист'!E363&amp;'Технический лист'!H121))+IF(ISBLANK(INDIRECT("A6")), 0, INDIRECT(INDIRECT("A6")&amp;"!"&amp;'Технический лист'!E363&amp;'Технический лист'!H121))+IF(ISBLANK(INDIRECT("A7")), 0, INDIRECT(INDIRECT("A7")&amp;"!"&amp;'Технический лист'!E363&amp;'Технический лист'!H121))+IF(ISBLANK(INDIRECT("A8")), 0, INDIRECT(INDIRECT("A8")&amp;"!"&amp;'Технический лист'!E363&amp;'Технический лист'!H121))+IF(ISBLANK(INDIRECT("A9")), 0, INDIRECT(INDIRECT("A9")&amp;"!"&amp;'Технический лист'!E363&amp;'Технический лист'!H121))+IF(ISBLANK(INDIRECT("A10")), 0, INDIRECT(INDIRECT("A10")&amp;"!"&amp;'Технический лист'!E363&amp;'Технический лист'!H121))+IF(ISBLANK(INDIRECT("A11")), 0, INDIRECT(INDIRECT("A11")&amp;"!"&amp;'Технический лист'!E363&amp;'Технический лист'!H121))+IF(ISBLANK(INDIRECT("A12")), 0, INDIRECT(INDIRECT("A12")&amp;"!"&amp;'Технический лист'!E363&amp;'Технический лист'!H121))</f>
        <v>0</v>
      </c>
      <c r="F130" s="51">
        <f>IF(ISBLANK(INDIRECT("A3")), 0, INDIRECT(INDIRECT("A3")&amp;"!"&amp;'Технический лист'!F363&amp;'Технический лист'!I121))+IF(ISBLANK(INDIRECT("A4")), 0, INDIRECT(INDIRECT("A4")&amp;"!"&amp;'Технический лист'!F363&amp;'Технический лист'!I121))+IF(ISBLANK(INDIRECT("A5")), 0, INDIRECT(INDIRECT("A5")&amp;"!"&amp;'Технический лист'!F363&amp;'Технический лист'!I121))+IF(ISBLANK(INDIRECT("A6")), 0, INDIRECT(INDIRECT("A6")&amp;"!"&amp;'Технический лист'!F363&amp;'Технический лист'!I121))+IF(ISBLANK(INDIRECT("A7")), 0, INDIRECT(INDIRECT("A7")&amp;"!"&amp;'Технический лист'!F363&amp;'Технический лист'!I121))+IF(ISBLANK(INDIRECT("A8")), 0, INDIRECT(INDIRECT("A8")&amp;"!"&amp;'Технический лист'!F363&amp;'Технический лист'!I121))+IF(ISBLANK(INDIRECT("A9")), 0, INDIRECT(INDIRECT("A9")&amp;"!"&amp;'Технический лист'!F363&amp;'Технический лист'!I121))+IF(ISBLANK(INDIRECT("A10")), 0, INDIRECT(INDIRECT("A10")&amp;"!"&amp;'Технический лист'!F363&amp;'Технический лист'!I121))+IF(ISBLANK(INDIRECT("A11")), 0, INDIRECT(INDIRECT("A11")&amp;"!"&amp;'Технический лист'!F363&amp;'Технический лист'!I121))+IF(ISBLANK(INDIRECT("A12")), 0, INDIRECT(INDIRECT("A12")&amp;"!"&amp;'Технический лист'!F363&amp;'Технический лист'!I121))</f>
        <v>0</v>
      </c>
      <c r="G130" s="51">
        <f>IF(ISBLANK(INDIRECT("A3")), 0, INDIRECT(INDIRECT("A3")&amp;"!"&amp;'Технический лист'!G363&amp;'Технический лист'!J121))+IF(ISBLANK(INDIRECT("A4")), 0, INDIRECT(INDIRECT("A4")&amp;"!"&amp;'Технический лист'!G363&amp;'Технический лист'!J121))+IF(ISBLANK(INDIRECT("A5")), 0, INDIRECT(INDIRECT("A5")&amp;"!"&amp;'Технический лист'!G363&amp;'Технический лист'!J121))+IF(ISBLANK(INDIRECT("A6")), 0, INDIRECT(INDIRECT("A6")&amp;"!"&amp;'Технический лист'!G363&amp;'Технический лист'!J121))+IF(ISBLANK(INDIRECT("A7")), 0, INDIRECT(INDIRECT("A7")&amp;"!"&amp;'Технический лист'!G363&amp;'Технический лист'!J121))+IF(ISBLANK(INDIRECT("A8")), 0, INDIRECT(INDIRECT("A8")&amp;"!"&amp;'Технический лист'!G363&amp;'Технический лист'!J121))+IF(ISBLANK(INDIRECT("A9")), 0, INDIRECT(INDIRECT("A9")&amp;"!"&amp;'Технический лист'!G363&amp;'Технический лист'!J121))+IF(ISBLANK(INDIRECT("A10")), 0, INDIRECT(INDIRECT("A10")&amp;"!"&amp;'Технический лист'!G363&amp;'Технический лист'!J121))+IF(ISBLANK(INDIRECT("A11")), 0, INDIRECT(INDIRECT("A11")&amp;"!"&amp;'Технический лист'!G363&amp;'Технический лист'!J121))+IF(ISBLANK(INDIRECT("A12")), 0, INDIRECT(INDIRECT("A12")&amp;"!"&amp;'Технический лист'!G363&amp;'Технический лист'!J121))</f>
        <v>0</v>
      </c>
      <c r="H130" s="51">
        <f>IF(ISBLANK(INDIRECT("A3")), 0, INDIRECT(INDIRECT("A3")&amp;"!"&amp;'Технический лист'!H363&amp;'Технический лист'!K121))+IF(ISBLANK(INDIRECT("A4")), 0, INDIRECT(INDIRECT("A4")&amp;"!"&amp;'Технический лист'!H363&amp;'Технический лист'!K121))+IF(ISBLANK(INDIRECT("A5")), 0, INDIRECT(INDIRECT("A5")&amp;"!"&amp;'Технический лист'!H363&amp;'Технический лист'!K121))+IF(ISBLANK(INDIRECT("A6")), 0, INDIRECT(INDIRECT("A6")&amp;"!"&amp;'Технический лист'!H363&amp;'Технический лист'!K121))+IF(ISBLANK(INDIRECT("A7")), 0, INDIRECT(INDIRECT("A7")&amp;"!"&amp;'Технический лист'!H363&amp;'Технический лист'!K121))+IF(ISBLANK(INDIRECT("A8")), 0, INDIRECT(INDIRECT("A8")&amp;"!"&amp;'Технический лист'!H363&amp;'Технический лист'!K121))+IF(ISBLANK(INDIRECT("A9")), 0, INDIRECT(INDIRECT("A9")&amp;"!"&amp;'Технический лист'!H363&amp;'Технический лист'!K121))+IF(ISBLANK(INDIRECT("A10")), 0, INDIRECT(INDIRECT("A10")&amp;"!"&amp;'Технический лист'!H363&amp;'Технический лист'!K121))+IF(ISBLANK(INDIRECT("A11")), 0, INDIRECT(INDIRECT("A11")&amp;"!"&amp;'Технический лист'!H363&amp;'Технический лист'!K121))+IF(ISBLANK(INDIRECT("A12")), 0, INDIRECT(INDIRECT("A12")&amp;"!"&amp;'Технический лист'!H363&amp;'Технический лист'!K121))</f>
        <v>0</v>
      </c>
      <c r="I130" s="51">
        <f>IF(ISBLANK(INDIRECT("A3")), 0, INDIRECT(INDIRECT("A3")&amp;"!"&amp;'Технический лист'!I363&amp;'Технический лист'!L121))+IF(ISBLANK(INDIRECT("A4")), 0, INDIRECT(INDIRECT("A4")&amp;"!"&amp;'Технический лист'!I363&amp;'Технический лист'!L121))+IF(ISBLANK(INDIRECT("A5")), 0, INDIRECT(INDIRECT("A5")&amp;"!"&amp;'Технический лист'!I363&amp;'Технический лист'!L121))+IF(ISBLANK(INDIRECT("A6")), 0, INDIRECT(INDIRECT("A6")&amp;"!"&amp;'Технический лист'!I363&amp;'Технический лист'!L121))+IF(ISBLANK(INDIRECT("A7")), 0, INDIRECT(INDIRECT("A7")&amp;"!"&amp;'Технический лист'!I363&amp;'Технический лист'!L121))+IF(ISBLANK(INDIRECT("A8")), 0, INDIRECT(INDIRECT("A8")&amp;"!"&amp;'Технический лист'!I363&amp;'Технический лист'!L121))+IF(ISBLANK(INDIRECT("A9")), 0, INDIRECT(INDIRECT("A9")&amp;"!"&amp;'Технический лист'!I363&amp;'Технический лист'!L121))+IF(ISBLANK(INDIRECT("A10")), 0, INDIRECT(INDIRECT("A10")&amp;"!"&amp;'Технический лист'!I363&amp;'Технический лист'!L121))+IF(ISBLANK(INDIRECT("A11")), 0, INDIRECT(INDIRECT("A11")&amp;"!"&amp;'Технический лист'!I363&amp;'Технический лист'!L121))+IF(ISBLANK(INDIRECT("A12")), 0, INDIRECT(INDIRECT("A12")&amp;"!"&amp;'Технический лист'!I363&amp;'Технический лист'!L121))</f>
        <v>0</v>
      </c>
      <c r="J130" s="51">
        <f>IF(ISBLANK(INDIRECT("A3")), 0, INDIRECT(INDIRECT("A3")&amp;"!"&amp;'Технический лист'!J363&amp;'Технический лист'!M121))+IF(ISBLANK(INDIRECT("A4")), 0, INDIRECT(INDIRECT("A4")&amp;"!"&amp;'Технический лист'!J363&amp;'Технический лист'!M121))+IF(ISBLANK(INDIRECT("A5")), 0, INDIRECT(INDIRECT("A5")&amp;"!"&amp;'Технический лист'!J363&amp;'Технический лист'!M121))+IF(ISBLANK(INDIRECT("A6")), 0, INDIRECT(INDIRECT("A6")&amp;"!"&amp;'Технический лист'!J363&amp;'Технический лист'!M121))+IF(ISBLANK(INDIRECT("A7")), 0, INDIRECT(INDIRECT("A7")&amp;"!"&amp;'Технический лист'!J363&amp;'Технический лист'!M121))+IF(ISBLANK(INDIRECT("A8")), 0, INDIRECT(INDIRECT("A8")&amp;"!"&amp;'Технический лист'!J363&amp;'Технический лист'!M121))+IF(ISBLANK(INDIRECT("A9")), 0, INDIRECT(INDIRECT("A9")&amp;"!"&amp;'Технический лист'!J363&amp;'Технический лист'!M121))+IF(ISBLANK(INDIRECT("A10")), 0, INDIRECT(INDIRECT("A10")&amp;"!"&amp;'Технический лист'!J363&amp;'Технический лист'!M121))+IF(ISBLANK(INDIRECT("A11")), 0, INDIRECT(INDIRECT("A11")&amp;"!"&amp;'Технический лист'!J363&amp;'Технический лист'!M121))+IF(ISBLANK(INDIRECT("A12")), 0, INDIRECT(INDIRECT("A12")&amp;"!"&amp;'Технический лист'!J363&amp;'Технический лист'!M121))</f>
        <v>0</v>
      </c>
      <c r="K130" s="51">
        <f>IF(ISBLANK(INDIRECT("A3")), 0, INDIRECT(INDIRECT("A3")&amp;"!"&amp;'Технический лист'!K363&amp;'Технический лист'!N121))+IF(ISBLANK(INDIRECT("A4")), 0, INDIRECT(INDIRECT("A4")&amp;"!"&amp;'Технический лист'!K363&amp;'Технический лист'!N121))+IF(ISBLANK(INDIRECT("A5")), 0, INDIRECT(INDIRECT("A5")&amp;"!"&amp;'Технический лист'!K363&amp;'Технический лист'!N121))+IF(ISBLANK(INDIRECT("A6")), 0, INDIRECT(INDIRECT("A6")&amp;"!"&amp;'Технический лист'!K363&amp;'Технический лист'!N121))+IF(ISBLANK(INDIRECT("A7")), 0, INDIRECT(INDIRECT("A7")&amp;"!"&amp;'Технический лист'!K363&amp;'Технический лист'!N121))+IF(ISBLANK(INDIRECT("A8")), 0, INDIRECT(INDIRECT("A8")&amp;"!"&amp;'Технический лист'!K363&amp;'Технический лист'!N121))+IF(ISBLANK(INDIRECT("A9")), 0, INDIRECT(INDIRECT("A9")&amp;"!"&amp;'Технический лист'!K363&amp;'Технический лист'!N121))+IF(ISBLANK(INDIRECT("A10")), 0, INDIRECT(INDIRECT("A10")&amp;"!"&amp;'Технический лист'!K363&amp;'Технический лист'!N121))+IF(ISBLANK(INDIRECT("A11")), 0, INDIRECT(INDIRECT("A11")&amp;"!"&amp;'Технический лист'!K363&amp;'Технический лист'!N121))+IF(ISBLANK(INDIRECT("A12")), 0, INDIRECT(INDIRECT("A12")&amp;"!"&amp;'Технический лист'!K363&amp;'Технический лист'!N121))</f>
        <v>0</v>
      </c>
      <c r="L130" s="51">
        <f>IF(ISBLANK(INDIRECT("A3")), 0, INDIRECT(INDIRECT("A3")&amp;"!"&amp;'Технический лист'!L363&amp;'Технический лист'!O121))+IF(ISBLANK(INDIRECT("A4")), 0, INDIRECT(INDIRECT("A4")&amp;"!"&amp;'Технический лист'!L363&amp;'Технический лист'!O121))+IF(ISBLANK(INDIRECT("A5")), 0, INDIRECT(INDIRECT("A5")&amp;"!"&amp;'Технический лист'!L363&amp;'Технический лист'!O121))+IF(ISBLANK(INDIRECT("A6")), 0, INDIRECT(INDIRECT("A6")&amp;"!"&amp;'Технический лист'!L363&amp;'Технический лист'!O121))+IF(ISBLANK(INDIRECT("A7")), 0, INDIRECT(INDIRECT("A7")&amp;"!"&amp;'Технический лист'!L363&amp;'Технический лист'!O121))+IF(ISBLANK(INDIRECT("A8")), 0, INDIRECT(INDIRECT("A8")&amp;"!"&amp;'Технический лист'!L363&amp;'Технический лист'!O121))+IF(ISBLANK(INDIRECT("A9")), 0, INDIRECT(INDIRECT("A9")&amp;"!"&amp;'Технический лист'!L363&amp;'Технический лист'!O121))+IF(ISBLANK(INDIRECT("A10")), 0, INDIRECT(INDIRECT("A10")&amp;"!"&amp;'Технический лист'!L363&amp;'Технический лист'!O121))+IF(ISBLANK(INDIRECT("A11")), 0, INDIRECT(INDIRECT("A11")&amp;"!"&amp;'Технический лист'!L363&amp;'Технический лист'!O121))+IF(ISBLANK(INDIRECT("A12")), 0, INDIRECT(INDIRECT("A12")&amp;"!"&amp;'Технический лист'!L363&amp;'Технический лист'!O121))</f>
        <v>0</v>
      </c>
      <c r="M130" s="53">
        <f>IF(ISBLANK(INDIRECT("A3")), 0, INDIRECT(INDIRECT("A3")&amp;"!"&amp;'Технический лист'!M363&amp;'Технический лист'!P121))+IF(ISBLANK(INDIRECT("A4")), 0, INDIRECT(INDIRECT("A4")&amp;"!"&amp;'Технический лист'!M363&amp;'Технический лист'!P121))+IF(ISBLANK(INDIRECT("A5")), 0, INDIRECT(INDIRECT("A5")&amp;"!"&amp;'Технический лист'!M363&amp;'Технический лист'!P121))+IF(ISBLANK(INDIRECT("A6")), 0, INDIRECT(INDIRECT("A6")&amp;"!"&amp;'Технический лист'!M363&amp;'Технический лист'!P121))+IF(ISBLANK(INDIRECT("A7")), 0, INDIRECT(INDIRECT("A7")&amp;"!"&amp;'Технический лист'!M363&amp;'Технический лист'!P121))+IF(ISBLANK(INDIRECT("A8")), 0, INDIRECT(INDIRECT("A8")&amp;"!"&amp;'Технический лист'!M363&amp;'Технический лист'!P121))+IF(ISBLANK(INDIRECT("A9")), 0, INDIRECT(INDIRECT("A9")&amp;"!"&amp;'Технический лист'!M363&amp;'Технический лист'!P121))+IF(ISBLANK(INDIRECT("A10")), 0, INDIRECT(INDIRECT("A10")&amp;"!"&amp;'Технический лист'!M363&amp;'Технический лист'!P121))+IF(ISBLANK(INDIRECT("A11")), 0, INDIRECT(INDIRECT("A11")&amp;"!"&amp;'Технический лист'!M363&amp;'Технический лист'!P121))+IF(ISBLANK(INDIRECT("A12")), 0, INDIRECT(INDIRECT("A12")&amp;"!"&amp;'Технический лист'!M363&amp;'Технический лист'!P121))</f>
        <v>0</v>
      </c>
    </row>
    <row r="131">
      <c r="A131" s="106"/>
      <c r="B131" s="51">
        <f>IF(ISBLANK(INDIRECT("A3")), 0, INDIRECT(INDIRECT("A3")&amp;"!"&amp;'Технический лист'!B364&amp;'Технический лист'!E122))+IF(ISBLANK(INDIRECT("A4")), 0, INDIRECT(INDIRECT("A4")&amp;"!"&amp;'Технический лист'!B364&amp;'Технический лист'!E122))+IF(ISBLANK(INDIRECT("A5")), 0, INDIRECT(INDIRECT("A5")&amp;"!"&amp;'Технический лист'!B364&amp;'Технический лист'!E122))+IF(ISBLANK(INDIRECT("A6")), 0, INDIRECT(INDIRECT("A6")&amp;"!"&amp;'Технический лист'!B364&amp;'Технический лист'!E122))+IF(ISBLANK(INDIRECT("A7")), 0, INDIRECT(INDIRECT("A7")&amp;"!"&amp;'Технический лист'!B364&amp;'Технический лист'!E122))+IF(ISBLANK(INDIRECT("A8")), 0, INDIRECT(INDIRECT("A8")&amp;"!"&amp;'Технический лист'!B364&amp;'Технический лист'!E122))+IF(ISBLANK(INDIRECT("A9")), 0, INDIRECT(INDIRECT("A9")&amp;"!"&amp;'Технический лист'!B364&amp;'Технический лист'!E122))+IF(ISBLANK(INDIRECT("A10")), 0, INDIRECT(INDIRECT("A10")&amp;"!"&amp;'Технический лист'!B364&amp;'Технический лист'!E122))+IF(ISBLANK(INDIRECT("A11")), 0, INDIRECT(INDIRECT("A11")&amp;"!"&amp;'Технический лист'!B364&amp;'Технический лист'!E122))+IF(ISBLANK(INDIRECT("A12")), 0, INDIRECT(INDIRECT("A12")&amp;"!"&amp;'Технический лист'!B364&amp;'Технический лист'!E122))</f>
        <v>0</v>
      </c>
      <c r="C131" s="51">
        <f>IF(ISBLANK(INDIRECT("A3")), 0, INDIRECT(INDIRECT("A3")&amp;"!"&amp;'Технический лист'!C364&amp;'Технический лист'!F122))+IF(ISBLANK(INDIRECT("A4")), 0, INDIRECT(INDIRECT("A4")&amp;"!"&amp;'Технический лист'!C364&amp;'Технический лист'!F122))+IF(ISBLANK(INDIRECT("A5")), 0, INDIRECT(INDIRECT("A5")&amp;"!"&amp;'Технический лист'!C364&amp;'Технический лист'!F122))+IF(ISBLANK(INDIRECT("A6")), 0, INDIRECT(INDIRECT("A6")&amp;"!"&amp;'Технический лист'!C364&amp;'Технический лист'!F122))+IF(ISBLANK(INDIRECT("A7")), 0, INDIRECT(INDIRECT("A7")&amp;"!"&amp;'Технический лист'!C364&amp;'Технический лист'!F122))+IF(ISBLANK(INDIRECT("A8")), 0, INDIRECT(INDIRECT("A8")&amp;"!"&amp;'Технический лист'!C364&amp;'Технический лист'!F122))+IF(ISBLANK(INDIRECT("A9")), 0, INDIRECT(INDIRECT("A9")&amp;"!"&amp;'Технический лист'!C364&amp;'Технический лист'!F122))+IF(ISBLANK(INDIRECT("A10")), 0, INDIRECT(INDIRECT("A10")&amp;"!"&amp;'Технический лист'!C364&amp;'Технический лист'!F122))+IF(ISBLANK(INDIRECT("A11")), 0, INDIRECT(INDIRECT("A11")&amp;"!"&amp;'Технический лист'!C364&amp;'Технический лист'!F122))+IF(ISBLANK(INDIRECT("A12")), 0, INDIRECT(INDIRECT("A12")&amp;"!"&amp;'Технический лист'!C364&amp;'Технический лист'!F122))</f>
        <v>0</v>
      </c>
      <c r="D131" s="51">
        <f>IF(ISBLANK(INDIRECT("A3")), 0, INDIRECT(INDIRECT("A3")&amp;"!"&amp;'Технический лист'!D364&amp;'Технический лист'!G122))+IF(ISBLANK(INDIRECT("A4")), 0, INDIRECT(INDIRECT("A4")&amp;"!"&amp;'Технический лист'!D364&amp;'Технический лист'!G122))+IF(ISBLANK(INDIRECT("A5")), 0, INDIRECT(INDIRECT("A5")&amp;"!"&amp;'Технический лист'!D364&amp;'Технический лист'!G122))+IF(ISBLANK(INDIRECT("A6")), 0, INDIRECT(INDIRECT("A6")&amp;"!"&amp;'Технический лист'!D364&amp;'Технический лист'!G122))+IF(ISBLANK(INDIRECT("A7")), 0, INDIRECT(INDIRECT("A7")&amp;"!"&amp;'Технический лист'!D364&amp;'Технический лист'!G122))+IF(ISBLANK(INDIRECT("A8")), 0, INDIRECT(INDIRECT("A8")&amp;"!"&amp;'Технический лист'!D364&amp;'Технический лист'!G122))+IF(ISBLANK(INDIRECT("A9")), 0, INDIRECT(INDIRECT("A9")&amp;"!"&amp;'Технический лист'!D364&amp;'Технический лист'!G122))+IF(ISBLANK(INDIRECT("A10")), 0, INDIRECT(INDIRECT("A10")&amp;"!"&amp;'Технический лист'!D364&amp;'Технический лист'!G122))+IF(ISBLANK(INDIRECT("A11")), 0, INDIRECT(INDIRECT("A11")&amp;"!"&amp;'Технический лист'!D364&amp;'Технический лист'!G122))+IF(ISBLANK(INDIRECT("A12")), 0, INDIRECT(INDIRECT("A12")&amp;"!"&amp;'Технический лист'!D364&amp;'Технический лист'!G122))</f>
        <v>0</v>
      </c>
      <c r="E131" s="51">
        <f>IF(ISBLANK(INDIRECT("A3")), 0, INDIRECT(INDIRECT("A3")&amp;"!"&amp;'Технический лист'!E364&amp;'Технический лист'!H122))+IF(ISBLANK(INDIRECT("A4")), 0, INDIRECT(INDIRECT("A4")&amp;"!"&amp;'Технический лист'!E364&amp;'Технический лист'!H122))+IF(ISBLANK(INDIRECT("A5")), 0, INDIRECT(INDIRECT("A5")&amp;"!"&amp;'Технический лист'!E364&amp;'Технический лист'!H122))+IF(ISBLANK(INDIRECT("A6")), 0, INDIRECT(INDIRECT("A6")&amp;"!"&amp;'Технический лист'!E364&amp;'Технический лист'!H122))+IF(ISBLANK(INDIRECT("A7")), 0, INDIRECT(INDIRECT("A7")&amp;"!"&amp;'Технический лист'!E364&amp;'Технический лист'!H122))+IF(ISBLANK(INDIRECT("A8")), 0, INDIRECT(INDIRECT("A8")&amp;"!"&amp;'Технический лист'!E364&amp;'Технический лист'!H122))+IF(ISBLANK(INDIRECT("A9")), 0, INDIRECT(INDIRECT("A9")&amp;"!"&amp;'Технический лист'!E364&amp;'Технический лист'!H122))+IF(ISBLANK(INDIRECT("A10")), 0, INDIRECT(INDIRECT("A10")&amp;"!"&amp;'Технический лист'!E364&amp;'Технический лист'!H122))+IF(ISBLANK(INDIRECT("A11")), 0, INDIRECT(INDIRECT("A11")&amp;"!"&amp;'Технический лист'!E364&amp;'Технический лист'!H122))+IF(ISBLANK(INDIRECT("A12")), 0, INDIRECT(INDIRECT("A12")&amp;"!"&amp;'Технический лист'!E364&amp;'Технический лист'!H122))</f>
        <v>0</v>
      </c>
      <c r="F131" s="51">
        <f>IF(ISBLANK(INDIRECT("A3")), 0, INDIRECT(INDIRECT("A3")&amp;"!"&amp;'Технический лист'!F364&amp;'Технический лист'!I122))+IF(ISBLANK(INDIRECT("A4")), 0, INDIRECT(INDIRECT("A4")&amp;"!"&amp;'Технический лист'!F364&amp;'Технический лист'!I122))+IF(ISBLANK(INDIRECT("A5")), 0, INDIRECT(INDIRECT("A5")&amp;"!"&amp;'Технический лист'!F364&amp;'Технический лист'!I122))+IF(ISBLANK(INDIRECT("A6")), 0, INDIRECT(INDIRECT("A6")&amp;"!"&amp;'Технический лист'!F364&amp;'Технический лист'!I122))+IF(ISBLANK(INDIRECT("A7")), 0, INDIRECT(INDIRECT("A7")&amp;"!"&amp;'Технический лист'!F364&amp;'Технический лист'!I122))+IF(ISBLANK(INDIRECT("A8")), 0, INDIRECT(INDIRECT("A8")&amp;"!"&amp;'Технический лист'!F364&amp;'Технический лист'!I122))+IF(ISBLANK(INDIRECT("A9")), 0, INDIRECT(INDIRECT("A9")&amp;"!"&amp;'Технический лист'!F364&amp;'Технический лист'!I122))+IF(ISBLANK(INDIRECT("A10")), 0, INDIRECT(INDIRECT("A10")&amp;"!"&amp;'Технический лист'!F364&amp;'Технический лист'!I122))+IF(ISBLANK(INDIRECT("A11")), 0, INDIRECT(INDIRECT("A11")&amp;"!"&amp;'Технический лист'!F364&amp;'Технический лист'!I122))+IF(ISBLANK(INDIRECT("A12")), 0, INDIRECT(INDIRECT("A12")&amp;"!"&amp;'Технический лист'!F364&amp;'Технический лист'!I122))</f>
        <v>0</v>
      </c>
      <c r="G131" s="51">
        <f>IF(ISBLANK(INDIRECT("A3")), 0, INDIRECT(INDIRECT("A3")&amp;"!"&amp;'Технический лист'!G364&amp;'Технический лист'!J122))+IF(ISBLANK(INDIRECT("A4")), 0, INDIRECT(INDIRECT("A4")&amp;"!"&amp;'Технический лист'!G364&amp;'Технический лист'!J122))+IF(ISBLANK(INDIRECT("A5")), 0, INDIRECT(INDIRECT("A5")&amp;"!"&amp;'Технический лист'!G364&amp;'Технический лист'!J122))+IF(ISBLANK(INDIRECT("A6")), 0, INDIRECT(INDIRECT("A6")&amp;"!"&amp;'Технический лист'!G364&amp;'Технический лист'!J122))+IF(ISBLANK(INDIRECT("A7")), 0, INDIRECT(INDIRECT("A7")&amp;"!"&amp;'Технический лист'!G364&amp;'Технический лист'!J122))+IF(ISBLANK(INDIRECT("A8")), 0, INDIRECT(INDIRECT("A8")&amp;"!"&amp;'Технический лист'!G364&amp;'Технический лист'!J122))+IF(ISBLANK(INDIRECT("A9")), 0, INDIRECT(INDIRECT("A9")&amp;"!"&amp;'Технический лист'!G364&amp;'Технический лист'!J122))+IF(ISBLANK(INDIRECT("A10")), 0, INDIRECT(INDIRECT("A10")&amp;"!"&amp;'Технический лист'!G364&amp;'Технический лист'!J122))+IF(ISBLANK(INDIRECT("A11")), 0, INDIRECT(INDIRECT("A11")&amp;"!"&amp;'Технический лист'!G364&amp;'Технический лист'!J122))+IF(ISBLANK(INDIRECT("A12")), 0, INDIRECT(INDIRECT("A12")&amp;"!"&amp;'Технический лист'!G364&amp;'Технический лист'!J122))</f>
        <v>0</v>
      </c>
      <c r="H131" s="51">
        <f>IF(ISBLANK(INDIRECT("A3")), 0, INDIRECT(INDIRECT("A3")&amp;"!"&amp;'Технический лист'!H364&amp;'Технический лист'!K122))+IF(ISBLANK(INDIRECT("A4")), 0, INDIRECT(INDIRECT("A4")&amp;"!"&amp;'Технический лист'!H364&amp;'Технический лист'!K122))+IF(ISBLANK(INDIRECT("A5")), 0, INDIRECT(INDIRECT("A5")&amp;"!"&amp;'Технический лист'!H364&amp;'Технический лист'!K122))+IF(ISBLANK(INDIRECT("A6")), 0, INDIRECT(INDIRECT("A6")&amp;"!"&amp;'Технический лист'!H364&amp;'Технический лист'!K122))+IF(ISBLANK(INDIRECT("A7")), 0, INDIRECT(INDIRECT("A7")&amp;"!"&amp;'Технический лист'!H364&amp;'Технический лист'!K122))+IF(ISBLANK(INDIRECT("A8")), 0, INDIRECT(INDIRECT("A8")&amp;"!"&amp;'Технический лист'!H364&amp;'Технический лист'!K122))+IF(ISBLANK(INDIRECT("A9")), 0, INDIRECT(INDIRECT("A9")&amp;"!"&amp;'Технический лист'!H364&amp;'Технический лист'!K122))+IF(ISBLANK(INDIRECT("A10")), 0, INDIRECT(INDIRECT("A10")&amp;"!"&amp;'Технический лист'!H364&amp;'Технический лист'!K122))+IF(ISBLANK(INDIRECT("A11")), 0, INDIRECT(INDIRECT("A11")&amp;"!"&amp;'Технический лист'!H364&amp;'Технический лист'!K122))+IF(ISBLANK(INDIRECT("A12")), 0, INDIRECT(INDIRECT("A12")&amp;"!"&amp;'Технический лист'!H364&amp;'Технический лист'!K122))</f>
        <v>0</v>
      </c>
      <c r="I131" s="51">
        <f>IF(ISBLANK(INDIRECT("A3")), 0, INDIRECT(INDIRECT("A3")&amp;"!"&amp;'Технический лист'!I364&amp;'Технический лист'!L122))+IF(ISBLANK(INDIRECT("A4")), 0, INDIRECT(INDIRECT("A4")&amp;"!"&amp;'Технический лист'!I364&amp;'Технический лист'!L122))+IF(ISBLANK(INDIRECT("A5")), 0, INDIRECT(INDIRECT("A5")&amp;"!"&amp;'Технический лист'!I364&amp;'Технический лист'!L122))+IF(ISBLANK(INDIRECT("A6")), 0, INDIRECT(INDIRECT("A6")&amp;"!"&amp;'Технический лист'!I364&amp;'Технический лист'!L122))+IF(ISBLANK(INDIRECT("A7")), 0, INDIRECT(INDIRECT("A7")&amp;"!"&amp;'Технический лист'!I364&amp;'Технический лист'!L122))+IF(ISBLANK(INDIRECT("A8")), 0, INDIRECT(INDIRECT("A8")&amp;"!"&amp;'Технический лист'!I364&amp;'Технический лист'!L122))+IF(ISBLANK(INDIRECT("A9")), 0, INDIRECT(INDIRECT("A9")&amp;"!"&amp;'Технический лист'!I364&amp;'Технический лист'!L122))+IF(ISBLANK(INDIRECT("A10")), 0, INDIRECT(INDIRECT("A10")&amp;"!"&amp;'Технический лист'!I364&amp;'Технический лист'!L122))+IF(ISBLANK(INDIRECT("A11")), 0, INDIRECT(INDIRECT("A11")&amp;"!"&amp;'Технический лист'!I364&amp;'Технический лист'!L122))+IF(ISBLANK(INDIRECT("A12")), 0, INDIRECT(INDIRECT("A12")&amp;"!"&amp;'Технический лист'!I364&amp;'Технический лист'!L122))</f>
        <v>0</v>
      </c>
      <c r="J131" s="51">
        <f>IF(ISBLANK(INDIRECT("A3")), 0, INDIRECT(INDIRECT("A3")&amp;"!"&amp;'Технический лист'!J364&amp;'Технический лист'!M122))+IF(ISBLANK(INDIRECT("A4")), 0, INDIRECT(INDIRECT("A4")&amp;"!"&amp;'Технический лист'!J364&amp;'Технический лист'!M122))+IF(ISBLANK(INDIRECT("A5")), 0, INDIRECT(INDIRECT("A5")&amp;"!"&amp;'Технический лист'!J364&amp;'Технический лист'!M122))+IF(ISBLANK(INDIRECT("A6")), 0, INDIRECT(INDIRECT("A6")&amp;"!"&amp;'Технический лист'!J364&amp;'Технический лист'!M122))+IF(ISBLANK(INDIRECT("A7")), 0, INDIRECT(INDIRECT("A7")&amp;"!"&amp;'Технический лист'!J364&amp;'Технический лист'!M122))+IF(ISBLANK(INDIRECT("A8")), 0, INDIRECT(INDIRECT("A8")&amp;"!"&amp;'Технический лист'!J364&amp;'Технический лист'!M122))+IF(ISBLANK(INDIRECT("A9")), 0, INDIRECT(INDIRECT("A9")&amp;"!"&amp;'Технический лист'!J364&amp;'Технический лист'!M122))+IF(ISBLANK(INDIRECT("A10")), 0, INDIRECT(INDIRECT("A10")&amp;"!"&amp;'Технический лист'!J364&amp;'Технический лист'!M122))+IF(ISBLANK(INDIRECT("A11")), 0, INDIRECT(INDIRECT("A11")&amp;"!"&amp;'Технический лист'!J364&amp;'Технический лист'!M122))+IF(ISBLANK(INDIRECT("A12")), 0, INDIRECT(INDIRECT("A12")&amp;"!"&amp;'Технический лист'!J364&amp;'Технический лист'!M122))</f>
        <v>0</v>
      </c>
      <c r="K131" s="51">
        <f>IF(ISBLANK(INDIRECT("A3")), 0, INDIRECT(INDIRECT("A3")&amp;"!"&amp;'Технический лист'!K364&amp;'Технический лист'!N122))+IF(ISBLANK(INDIRECT("A4")), 0, INDIRECT(INDIRECT("A4")&amp;"!"&amp;'Технический лист'!K364&amp;'Технический лист'!N122))+IF(ISBLANK(INDIRECT("A5")), 0, INDIRECT(INDIRECT("A5")&amp;"!"&amp;'Технический лист'!K364&amp;'Технический лист'!N122))+IF(ISBLANK(INDIRECT("A6")), 0, INDIRECT(INDIRECT("A6")&amp;"!"&amp;'Технический лист'!K364&amp;'Технический лист'!N122))+IF(ISBLANK(INDIRECT("A7")), 0, INDIRECT(INDIRECT("A7")&amp;"!"&amp;'Технический лист'!K364&amp;'Технический лист'!N122))+IF(ISBLANK(INDIRECT("A8")), 0, INDIRECT(INDIRECT("A8")&amp;"!"&amp;'Технический лист'!K364&amp;'Технический лист'!N122))+IF(ISBLANK(INDIRECT("A9")), 0, INDIRECT(INDIRECT("A9")&amp;"!"&amp;'Технический лист'!K364&amp;'Технический лист'!N122))+IF(ISBLANK(INDIRECT("A10")), 0, INDIRECT(INDIRECT("A10")&amp;"!"&amp;'Технический лист'!K364&amp;'Технический лист'!N122))+IF(ISBLANK(INDIRECT("A11")), 0, INDIRECT(INDIRECT("A11")&amp;"!"&amp;'Технический лист'!K364&amp;'Технический лист'!N122))+IF(ISBLANK(INDIRECT("A12")), 0, INDIRECT(INDIRECT("A12")&amp;"!"&amp;'Технический лист'!K364&amp;'Технический лист'!N122))</f>
        <v>0</v>
      </c>
      <c r="L131" s="51">
        <f>IF(ISBLANK(INDIRECT("A3")), 0, INDIRECT(INDIRECT("A3")&amp;"!"&amp;'Технический лист'!L364&amp;'Технический лист'!O122))+IF(ISBLANK(INDIRECT("A4")), 0, INDIRECT(INDIRECT("A4")&amp;"!"&amp;'Технический лист'!L364&amp;'Технический лист'!O122))+IF(ISBLANK(INDIRECT("A5")), 0, INDIRECT(INDIRECT("A5")&amp;"!"&amp;'Технический лист'!L364&amp;'Технический лист'!O122))+IF(ISBLANK(INDIRECT("A6")), 0, INDIRECT(INDIRECT("A6")&amp;"!"&amp;'Технический лист'!L364&amp;'Технический лист'!O122))+IF(ISBLANK(INDIRECT("A7")), 0, INDIRECT(INDIRECT("A7")&amp;"!"&amp;'Технический лист'!L364&amp;'Технический лист'!O122))+IF(ISBLANK(INDIRECT("A8")), 0, INDIRECT(INDIRECT("A8")&amp;"!"&amp;'Технический лист'!L364&amp;'Технический лист'!O122))+IF(ISBLANK(INDIRECT("A9")), 0, INDIRECT(INDIRECT("A9")&amp;"!"&amp;'Технический лист'!L364&amp;'Технический лист'!O122))+IF(ISBLANK(INDIRECT("A10")), 0, INDIRECT(INDIRECT("A10")&amp;"!"&amp;'Технический лист'!L364&amp;'Технический лист'!O122))+IF(ISBLANK(INDIRECT("A11")), 0, INDIRECT(INDIRECT("A11")&amp;"!"&amp;'Технический лист'!L364&amp;'Технический лист'!O122))+IF(ISBLANK(INDIRECT("A12")), 0, INDIRECT(INDIRECT("A12")&amp;"!"&amp;'Технический лист'!L364&amp;'Технический лист'!O122))</f>
        <v>0</v>
      </c>
      <c r="M131" s="53">
        <f>IF(ISBLANK(INDIRECT("A3")), 0, INDIRECT(INDIRECT("A3")&amp;"!"&amp;'Технический лист'!M364&amp;'Технический лист'!P122))+IF(ISBLANK(INDIRECT("A4")), 0, INDIRECT(INDIRECT("A4")&amp;"!"&amp;'Технический лист'!M364&amp;'Технический лист'!P122))+IF(ISBLANK(INDIRECT("A5")), 0, INDIRECT(INDIRECT("A5")&amp;"!"&amp;'Технический лист'!M364&amp;'Технический лист'!P122))+IF(ISBLANK(INDIRECT("A6")), 0, INDIRECT(INDIRECT("A6")&amp;"!"&amp;'Технический лист'!M364&amp;'Технический лист'!P122))+IF(ISBLANK(INDIRECT("A7")), 0, INDIRECT(INDIRECT("A7")&amp;"!"&amp;'Технический лист'!M364&amp;'Технический лист'!P122))+IF(ISBLANK(INDIRECT("A8")), 0, INDIRECT(INDIRECT("A8")&amp;"!"&amp;'Технический лист'!M364&amp;'Технический лист'!P122))+IF(ISBLANK(INDIRECT("A9")), 0, INDIRECT(INDIRECT("A9")&amp;"!"&amp;'Технический лист'!M364&amp;'Технический лист'!P122))+IF(ISBLANK(INDIRECT("A10")), 0, INDIRECT(INDIRECT("A10")&amp;"!"&amp;'Технический лист'!M364&amp;'Технический лист'!P122))+IF(ISBLANK(INDIRECT("A11")), 0, INDIRECT(INDIRECT("A11")&amp;"!"&amp;'Технический лист'!M364&amp;'Технический лист'!P122))+IF(ISBLANK(INDIRECT("A12")), 0, INDIRECT(INDIRECT("A12")&amp;"!"&amp;'Технический лист'!M364&amp;'Технический лист'!P122))</f>
        <v>0</v>
      </c>
    </row>
    <row r="132" hidden="1">
      <c r="A132" s="106"/>
      <c r="B132" s="51">
        <f>IF(ISBLANK(INDIRECT("A3")), 0, INDIRECT(INDIRECT("A3")&amp;"!"&amp;'Технический лист'!B365&amp;'Технический лист'!E123))+IF(ISBLANK(INDIRECT("A4")), 0, INDIRECT(INDIRECT("A4")&amp;"!"&amp;'Технический лист'!B365&amp;'Технический лист'!E123))+IF(ISBLANK(INDIRECT("A5")), 0, INDIRECT(INDIRECT("A5")&amp;"!"&amp;'Технический лист'!B365&amp;'Технический лист'!E123))+IF(ISBLANK(INDIRECT("A6")), 0, INDIRECT(INDIRECT("A6")&amp;"!"&amp;'Технический лист'!B365&amp;'Технический лист'!E123))+IF(ISBLANK(INDIRECT("A7")), 0, INDIRECT(INDIRECT("A7")&amp;"!"&amp;'Технический лист'!B365&amp;'Технический лист'!E123))+IF(ISBLANK(INDIRECT("A8")), 0, INDIRECT(INDIRECT("A8")&amp;"!"&amp;'Технический лист'!B365&amp;'Технический лист'!E123))+IF(ISBLANK(INDIRECT("A9")), 0, INDIRECT(INDIRECT("A9")&amp;"!"&amp;'Технический лист'!B365&amp;'Технический лист'!E123))+IF(ISBLANK(INDIRECT("A10")), 0, INDIRECT(INDIRECT("A10")&amp;"!"&amp;'Технический лист'!B365&amp;'Технический лист'!E123))+IF(ISBLANK(INDIRECT("A11")), 0, INDIRECT(INDIRECT("A11")&amp;"!"&amp;'Технический лист'!B365&amp;'Технический лист'!E123))+IF(ISBLANK(INDIRECT("A12")), 0, INDIRECT(INDIRECT("A12")&amp;"!"&amp;'Технический лист'!B365&amp;'Технический лист'!E123))</f>
        <v>0</v>
      </c>
      <c r="C132" s="51">
        <f>IF(ISBLANK(INDIRECT("A3")), 0, INDIRECT(INDIRECT("A3")&amp;"!"&amp;'Технический лист'!C365&amp;'Технический лист'!F123))+IF(ISBLANK(INDIRECT("A4")), 0, INDIRECT(INDIRECT("A4")&amp;"!"&amp;'Технический лист'!C365&amp;'Технический лист'!F123))+IF(ISBLANK(INDIRECT("A5")), 0, INDIRECT(INDIRECT("A5")&amp;"!"&amp;'Технический лист'!C365&amp;'Технический лист'!F123))+IF(ISBLANK(INDIRECT("A6")), 0, INDIRECT(INDIRECT("A6")&amp;"!"&amp;'Технический лист'!C365&amp;'Технический лист'!F123))+IF(ISBLANK(INDIRECT("A7")), 0, INDIRECT(INDIRECT("A7")&amp;"!"&amp;'Технический лист'!C365&amp;'Технический лист'!F123))+IF(ISBLANK(INDIRECT("A8")), 0, INDIRECT(INDIRECT("A8")&amp;"!"&amp;'Технический лист'!C365&amp;'Технический лист'!F123))+IF(ISBLANK(INDIRECT("A9")), 0, INDIRECT(INDIRECT("A9")&amp;"!"&amp;'Технический лист'!C365&amp;'Технический лист'!F123))+IF(ISBLANK(INDIRECT("A10")), 0, INDIRECT(INDIRECT("A10")&amp;"!"&amp;'Технический лист'!C365&amp;'Технический лист'!F123))+IF(ISBLANK(INDIRECT("A11")), 0, INDIRECT(INDIRECT("A11")&amp;"!"&amp;'Технический лист'!C365&amp;'Технический лист'!F123))+IF(ISBLANK(INDIRECT("A12")), 0, INDIRECT(INDIRECT("A12")&amp;"!"&amp;'Технический лист'!C365&amp;'Технический лист'!F123))</f>
        <v>0</v>
      </c>
      <c r="D132" s="51">
        <f>IF(ISBLANK(INDIRECT("A3")), 0, INDIRECT(INDIRECT("A3")&amp;"!"&amp;'Технический лист'!D365&amp;'Технический лист'!G123))+IF(ISBLANK(INDIRECT("A4")), 0, INDIRECT(INDIRECT("A4")&amp;"!"&amp;'Технический лист'!D365&amp;'Технический лист'!G123))+IF(ISBLANK(INDIRECT("A5")), 0, INDIRECT(INDIRECT("A5")&amp;"!"&amp;'Технический лист'!D365&amp;'Технический лист'!G123))+IF(ISBLANK(INDIRECT("A6")), 0, INDIRECT(INDIRECT("A6")&amp;"!"&amp;'Технический лист'!D365&amp;'Технический лист'!G123))+IF(ISBLANK(INDIRECT("A7")), 0, INDIRECT(INDIRECT("A7")&amp;"!"&amp;'Технический лист'!D365&amp;'Технический лист'!G123))+IF(ISBLANK(INDIRECT("A8")), 0, INDIRECT(INDIRECT("A8")&amp;"!"&amp;'Технический лист'!D365&amp;'Технический лист'!G123))+IF(ISBLANK(INDIRECT("A9")), 0, INDIRECT(INDIRECT("A9")&amp;"!"&amp;'Технический лист'!D365&amp;'Технический лист'!G123))+IF(ISBLANK(INDIRECT("A10")), 0, INDIRECT(INDIRECT("A10")&amp;"!"&amp;'Технический лист'!D365&amp;'Технический лист'!G123))+IF(ISBLANK(INDIRECT("A11")), 0, INDIRECT(INDIRECT("A11")&amp;"!"&amp;'Технический лист'!D365&amp;'Технический лист'!G123))+IF(ISBLANK(INDIRECT("A12")), 0, INDIRECT(INDIRECT("A12")&amp;"!"&amp;'Технический лист'!D365&amp;'Технический лист'!G123))</f>
        <v>0</v>
      </c>
      <c r="E132" s="51">
        <f>IF(ISBLANK(INDIRECT("A3")), 0, INDIRECT(INDIRECT("A3")&amp;"!"&amp;'Технический лист'!E365&amp;'Технический лист'!H123))+IF(ISBLANK(INDIRECT("A4")), 0, INDIRECT(INDIRECT("A4")&amp;"!"&amp;'Технический лист'!E365&amp;'Технический лист'!H123))+IF(ISBLANK(INDIRECT("A5")), 0, INDIRECT(INDIRECT("A5")&amp;"!"&amp;'Технический лист'!E365&amp;'Технический лист'!H123))+IF(ISBLANK(INDIRECT("A6")), 0, INDIRECT(INDIRECT("A6")&amp;"!"&amp;'Технический лист'!E365&amp;'Технический лист'!H123))+IF(ISBLANK(INDIRECT("A7")), 0, INDIRECT(INDIRECT("A7")&amp;"!"&amp;'Технический лист'!E365&amp;'Технический лист'!H123))+IF(ISBLANK(INDIRECT("A8")), 0, INDIRECT(INDIRECT("A8")&amp;"!"&amp;'Технический лист'!E365&amp;'Технический лист'!H123))+IF(ISBLANK(INDIRECT("A9")), 0, INDIRECT(INDIRECT("A9")&amp;"!"&amp;'Технический лист'!E365&amp;'Технический лист'!H123))+IF(ISBLANK(INDIRECT("A10")), 0, INDIRECT(INDIRECT("A10")&amp;"!"&amp;'Технический лист'!E365&amp;'Технический лист'!H123))+IF(ISBLANK(INDIRECT("A11")), 0, INDIRECT(INDIRECT("A11")&amp;"!"&amp;'Технический лист'!E365&amp;'Технический лист'!H123))+IF(ISBLANK(INDIRECT("A12")), 0, INDIRECT(INDIRECT("A12")&amp;"!"&amp;'Технический лист'!E365&amp;'Технический лист'!H123))</f>
        <v>0</v>
      </c>
      <c r="F132" s="51">
        <f>IF(ISBLANK(INDIRECT("A3")), 0, INDIRECT(INDIRECT("A3")&amp;"!"&amp;'Технический лист'!F365&amp;'Технический лист'!I123))+IF(ISBLANK(INDIRECT("A4")), 0, INDIRECT(INDIRECT("A4")&amp;"!"&amp;'Технический лист'!F365&amp;'Технический лист'!I123))+IF(ISBLANK(INDIRECT("A5")), 0, INDIRECT(INDIRECT("A5")&amp;"!"&amp;'Технический лист'!F365&amp;'Технический лист'!I123))+IF(ISBLANK(INDIRECT("A6")), 0, INDIRECT(INDIRECT("A6")&amp;"!"&amp;'Технический лист'!F365&amp;'Технический лист'!I123))+IF(ISBLANK(INDIRECT("A7")), 0, INDIRECT(INDIRECT("A7")&amp;"!"&amp;'Технический лист'!F365&amp;'Технический лист'!I123))+IF(ISBLANK(INDIRECT("A8")), 0, INDIRECT(INDIRECT("A8")&amp;"!"&amp;'Технический лист'!F365&amp;'Технический лист'!I123))+IF(ISBLANK(INDIRECT("A9")), 0, INDIRECT(INDIRECT("A9")&amp;"!"&amp;'Технический лист'!F365&amp;'Технический лист'!I123))+IF(ISBLANK(INDIRECT("A10")), 0, INDIRECT(INDIRECT("A10")&amp;"!"&amp;'Технический лист'!F365&amp;'Технический лист'!I123))+IF(ISBLANK(INDIRECT("A11")), 0, INDIRECT(INDIRECT("A11")&amp;"!"&amp;'Технический лист'!F365&amp;'Технический лист'!I123))+IF(ISBLANK(INDIRECT("A12")), 0, INDIRECT(INDIRECT("A12")&amp;"!"&amp;'Технический лист'!F365&amp;'Технический лист'!I123))</f>
        <v>0</v>
      </c>
      <c r="G132" s="51">
        <f>IF(ISBLANK(INDIRECT("A3")), 0, INDIRECT(INDIRECT("A3")&amp;"!"&amp;'Технический лист'!G365&amp;'Технический лист'!J123))+IF(ISBLANK(INDIRECT("A4")), 0, INDIRECT(INDIRECT("A4")&amp;"!"&amp;'Технический лист'!G365&amp;'Технический лист'!J123))+IF(ISBLANK(INDIRECT("A5")), 0, INDIRECT(INDIRECT("A5")&amp;"!"&amp;'Технический лист'!G365&amp;'Технический лист'!J123))+IF(ISBLANK(INDIRECT("A6")), 0, INDIRECT(INDIRECT("A6")&amp;"!"&amp;'Технический лист'!G365&amp;'Технический лист'!J123))+IF(ISBLANK(INDIRECT("A7")), 0, INDIRECT(INDIRECT("A7")&amp;"!"&amp;'Технический лист'!G365&amp;'Технический лист'!J123))+IF(ISBLANK(INDIRECT("A8")), 0, INDIRECT(INDIRECT("A8")&amp;"!"&amp;'Технический лист'!G365&amp;'Технический лист'!J123))+IF(ISBLANK(INDIRECT("A9")), 0, INDIRECT(INDIRECT("A9")&amp;"!"&amp;'Технический лист'!G365&amp;'Технический лист'!J123))+IF(ISBLANK(INDIRECT("A10")), 0, INDIRECT(INDIRECT("A10")&amp;"!"&amp;'Технический лист'!G365&amp;'Технический лист'!J123))+IF(ISBLANK(INDIRECT("A11")), 0, INDIRECT(INDIRECT("A11")&amp;"!"&amp;'Технический лист'!G365&amp;'Технический лист'!J123))+IF(ISBLANK(INDIRECT("A12")), 0, INDIRECT(INDIRECT("A12")&amp;"!"&amp;'Технический лист'!G365&amp;'Технический лист'!J123))</f>
        <v>0</v>
      </c>
      <c r="H132" s="51">
        <f>IF(ISBLANK(INDIRECT("A3")), 0, INDIRECT(INDIRECT("A3")&amp;"!"&amp;'Технический лист'!H365&amp;'Технический лист'!K123))+IF(ISBLANK(INDIRECT("A4")), 0, INDIRECT(INDIRECT("A4")&amp;"!"&amp;'Технический лист'!H365&amp;'Технический лист'!K123))+IF(ISBLANK(INDIRECT("A5")), 0, INDIRECT(INDIRECT("A5")&amp;"!"&amp;'Технический лист'!H365&amp;'Технический лист'!K123))+IF(ISBLANK(INDIRECT("A6")), 0, INDIRECT(INDIRECT("A6")&amp;"!"&amp;'Технический лист'!H365&amp;'Технический лист'!K123))+IF(ISBLANK(INDIRECT("A7")), 0, INDIRECT(INDIRECT("A7")&amp;"!"&amp;'Технический лист'!H365&amp;'Технический лист'!K123))+IF(ISBLANK(INDIRECT("A8")), 0, INDIRECT(INDIRECT("A8")&amp;"!"&amp;'Технический лист'!H365&amp;'Технический лист'!K123))+IF(ISBLANK(INDIRECT("A9")), 0, INDIRECT(INDIRECT("A9")&amp;"!"&amp;'Технический лист'!H365&amp;'Технический лист'!K123))+IF(ISBLANK(INDIRECT("A10")), 0, INDIRECT(INDIRECT("A10")&amp;"!"&amp;'Технический лист'!H365&amp;'Технический лист'!K123))+IF(ISBLANK(INDIRECT("A11")), 0, INDIRECT(INDIRECT("A11")&amp;"!"&amp;'Технический лист'!H365&amp;'Технический лист'!K123))+IF(ISBLANK(INDIRECT("A12")), 0, INDIRECT(INDIRECT("A12")&amp;"!"&amp;'Технический лист'!H365&amp;'Технический лист'!K123))</f>
        <v>0</v>
      </c>
      <c r="I132" s="51">
        <f>IF(ISBLANK(INDIRECT("A3")), 0, INDIRECT(INDIRECT("A3")&amp;"!"&amp;'Технический лист'!I365&amp;'Технический лист'!L123))+IF(ISBLANK(INDIRECT("A4")), 0, INDIRECT(INDIRECT("A4")&amp;"!"&amp;'Технический лист'!I365&amp;'Технический лист'!L123))+IF(ISBLANK(INDIRECT("A5")), 0, INDIRECT(INDIRECT("A5")&amp;"!"&amp;'Технический лист'!I365&amp;'Технический лист'!L123))+IF(ISBLANK(INDIRECT("A6")), 0, INDIRECT(INDIRECT("A6")&amp;"!"&amp;'Технический лист'!I365&amp;'Технический лист'!L123))+IF(ISBLANK(INDIRECT("A7")), 0, INDIRECT(INDIRECT("A7")&amp;"!"&amp;'Технический лист'!I365&amp;'Технический лист'!L123))+IF(ISBLANK(INDIRECT("A8")), 0, INDIRECT(INDIRECT("A8")&amp;"!"&amp;'Технический лист'!I365&amp;'Технический лист'!L123))+IF(ISBLANK(INDIRECT("A9")), 0, INDIRECT(INDIRECT("A9")&amp;"!"&amp;'Технический лист'!I365&amp;'Технический лист'!L123))+IF(ISBLANK(INDIRECT("A10")), 0, INDIRECT(INDIRECT("A10")&amp;"!"&amp;'Технический лист'!I365&amp;'Технический лист'!L123))+IF(ISBLANK(INDIRECT("A11")), 0, INDIRECT(INDIRECT("A11")&amp;"!"&amp;'Технический лист'!I365&amp;'Технический лист'!L123))+IF(ISBLANK(INDIRECT("A12")), 0, INDIRECT(INDIRECT("A12")&amp;"!"&amp;'Технический лист'!I365&amp;'Технический лист'!L123))</f>
        <v>0</v>
      </c>
      <c r="J132" s="51">
        <f>IF(ISBLANK(INDIRECT("A3")), 0, INDIRECT(INDIRECT("A3")&amp;"!"&amp;'Технический лист'!J365&amp;'Технический лист'!M123))+IF(ISBLANK(INDIRECT("A4")), 0, INDIRECT(INDIRECT("A4")&amp;"!"&amp;'Технический лист'!J365&amp;'Технический лист'!M123))+IF(ISBLANK(INDIRECT("A5")), 0, INDIRECT(INDIRECT("A5")&amp;"!"&amp;'Технический лист'!J365&amp;'Технический лист'!M123))+IF(ISBLANK(INDIRECT("A6")), 0, INDIRECT(INDIRECT("A6")&amp;"!"&amp;'Технический лист'!J365&amp;'Технический лист'!M123))+IF(ISBLANK(INDIRECT("A7")), 0, INDIRECT(INDIRECT("A7")&amp;"!"&amp;'Технический лист'!J365&amp;'Технический лист'!M123))+IF(ISBLANK(INDIRECT("A8")), 0, INDIRECT(INDIRECT("A8")&amp;"!"&amp;'Технический лист'!J365&amp;'Технический лист'!M123))+IF(ISBLANK(INDIRECT("A9")), 0, INDIRECT(INDIRECT("A9")&amp;"!"&amp;'Технический лист'!J365&amp;'Технический лист'!M123))+IF(ISBLANK(INDIRECT("A10")), 0, INDIRECT(INDIRECT("A10")&amp;"!"&amp;'Технический лист'!J365&amp;'Технический лист'!M123))+IF(ISBLANK(INDIRECT("A11")), 0, INDIRECT(INDIRECT("A11")&amp;"!"&amp;'Технический лист'!J365&amp;'Технический лист'!M123))+IF(ISBLANK(INDIRECT("A12")), 0, INDIRECT(INDIRECT("A12")&amp;"!"&amp;'Технический лист'!J365&amp;'Технический лист'!M123))</f>
        <v>0</v>
      </c>
      <c r="K132" s="51">
        <f>IF(ISBLANK(INDIRECT("A3")), 0, INDIRECT(INDIRECT("A3")&amp;"!"&amp;'Технический лист'!K365&amp;'Технический лист'!N123))+IF(ISBLANK(INDIRECT("A4")), 0, INDIRECT(INDIRECT("A4")&amp;"!"&amp;'Технический лист'!K365&amp;'Технический лист'!N123))+IF(ISBLANK(INDIRECT("A5")), 0, INDIRECT(INDIRECT("A5")&amp;"!"&amp;'Технический лист'!K365&amp;'Технический лист'!N123))+IF(ISBLANK(INDIRECT("A6")), 0, INDIRECT(INDIRECT("A6")&amp;"!"&amp;'Технический лист'!K365&amp;'Технический лист'!N123))+IF(ISBLANK(INDIRECT("A7")), 0, INDIRECT(INDIRECT("A7")&amp;"!"&amp;'Технический лист'!K365&amp;'Технический лист'!N123))+IF(ISBLANK(INDIRECT("A8")), 0, INDIRECT(INDIRECT("A8")&amp;"!"&amp;'Технический лист'!K365&amp;'Технический лист'!N123))+IF(ISBLANK(INDIRECT("A9")), 0, INDIRECT(INDIRECT("A9")&amp;"!"&amp;'Технический лист'!K365&amp;'Технический лист'!N123))+IF(ISBLANK(INDIRECT("A10")), 0, INDIRECT(INDIRECT("A10")&amp;"!"&amp;'Технический лист'!K365&amp;'Технический лист'!N123))+IF(ISBLANK(INDIRECT("A11")), 0, INDIRECT(INDIRECT("A11")&amp;"!"&amp;'Технический лист'!K365&amp;'Технический лист'!N123))+IF(ISBLANK(INDIRECT("A12")), 0, INDIRECT(INDIRECT("A12")&amp;"!"&amp;'Технический лист'!K365&amp;'Технический лист'!N123))</f>
        <v>0</v>
      </c>
      <c r="L132" s="51">
        <f>IF(ISBLANK(INDIRECT("A3")), 0, INDIRECT(INDIRECT("A3")&amp;"!"&amp;'Технический лист'!L365&amp;'Технический лист'!O123))+IF(ISBLANK(INDIRECT("A4")), 0, INDIRECT(INDIRECT("A4")&amp;"!"&amp;'Технический лист'!L365&amp;'Технический лист'!O123))+IF(ISBLANK(INDIRECT("A5")), 0, INDIRECT(INDIRECT("A5")&amp;"!"&amp;'Технический лист'!L365&amp;'Технический лист'!O123))+IF(ISBLANK(INDIRECT("A6")), 0, INDIRECT(INDIRECT("A6")&amp;"!"&amp;'Технический лист'!L365&amp;'Технический лист'!O123))+IF(ISBLANK(INDIRECT("A7")), 0, INDIRECT(INDIRECT("A7")&amp;"!"&amp;'Технический лист'!L365&amp;'Технический лист'!O123))+IF(ISBLANK(INDIRECT("A8")), 0, INDIRECT(INDIRECT("A8")&amp;"!"&amp;'Технический лист'!L365&amp;'Технический лист'!O123))+IF(ISBLANK(INDIRECT("A9")), 0, INDIRECT(INDIRECT("A9")&amp;"!"&amp;'Технический лист'!L365&amp;'Технический лист'!O123))+IF(ISBLANK(INDIRECT("A10")), 0, INDIRECT(INDIRECT("A10")&amp;"!"&amp;'Технический лист'!L365&amp;'Технический лист'!O123))+IF(ISBLANK(INDIRECT("A11")), 0, INDIRECT(INDIRECT("A11")&amp;"!"&amp;'Технический лист'!L365&amp;'Технический лист'!O123))+IF(ISBLANK(INDIRECT("A12")), 0, INDIRECT(INDIRECT("A12")&amp;"!"&amp;'Технический лист'!L365&amp;'Технический лист'!O123))</f>
        <v>0</v>
      </c>
      <c r="M132" s="53">
        <f>IF(ISBLANK(INDIRECT("A3")), 0, INDIRECT(INDIRECT("A3")&amp;"!"&amp;'Технический лист'!M365&amp;'Технический лист'!P123))+IF(ISBLANK(INDIRECT("A4")), 0, INDIRECT(INDIRECT("A4")&amp;"!"&amp;'Технический лист'!M365&amp;'Технический лист'!P123))+IF(ISBLANK(INDIRECT("A5")), 0, INDIRECT(INDIRECT("A5")&amp;"!"&amp;'Технический лист'!M365&amp;'Технический лист'!P123))+IF(ISBLANK(INDIRECT("A6")), 0, INDIRECT(INDIRECT("A6")&amp;"!"&amp;'Технический лист'!M365&amp;'Технический лист'!P123))+IF(ISBLANK(INDIRECT("A7")), 0, INDIRECT(INDIRECT("A7")&amp;"!"&amp;'Технический лист'!M365&amp;'Технический лист'!P123))+IF(ISBLANK(INDIRECT("A8")), 0, INDIRECT(INDIRECT("A8")&amp;"!"&amp;'Технический лист'!M365&amp;'Технический лист'!P123))+IF(ISBLANK(INDIRECT("A9")), 0, INDIRECT(INDIRECT("A9")&amp;"!"&amp;'Технический лист'!M365&amp;'Технический лист'!P123))+IF(ISBLANK(INDIRECT("A10")), 0, INDIRECT(INDIRECT("A10")&amp;"!"&amp;'Технический лист'!M365&amp;'Технический лист'!P123))+IF(ISBLANK(INDIRECT("A11")), 0, INDIRECT(INDIRECT("A11")&amp;"!"&amp;'Технический лист'!M365&amp;'Технический лист'!P123))+IF(ISBLANK(INDIRECT("A12")), 0, INDIRECT(INDIRECT("A12")&amp;"!"&amp;'Технический лист'!M365&amp;'Технический лист'!P123))</f>
        <v>0</v>
      </c>
    </row>
    <row r="133" hidden="1">
      <c r="A133" s="106"/>
      <c r="B133" s="51">
        <f>IF(ISBLANK(INDIRECT("A3")), 0, INDIRECT(INDIRECT("A3")&amp;"!"&amp;'Технический лист'!B366&amp;'Технический лист'!E124))+IF(ISBLANK(INDIRECT("A4")), 0, INDIRECT(INDIRECT("A4")&amp;"!"&amp;'Технический лист'!B366&amp;'Технический лист'!E124))+IF(ISBLANK(INDIRECT("A5")), 0, INDIRECT(INDIRECT("A5")&amp;"!"&amp;'Технический лист'!B366&amp;'Технический лист'!E124))+IF(ISBLANK(INDIRECT("A6")), 0, INDIRECT(INDIRECT("A6")&amp;"!"&amp;'Технический лист'!B366&amp;'Технический лист'!E124))+IF(ISBLANK(INDIRECT("A7")), 0, INDIRECT(INDIRECT("A7")&amp;"!"&amp;'Технический лист'!B366&amp;'Технический лист'!E124))+IF(ISBLANK(INDIRECT("A8")), 0, INDIRECT(INDIRECT("A8")&amp;"!"&amp;'Технический лист'!B366&amp;'Технический лист'!E124))+IF(ISBLANK(INDIRECT("A9")), 0, INDIRECT(INDIRECT("A9")&amp;"!"&amp;'Технический лист'!B366&amp;'Технический лист'!E124))+IF(ISBLANK(INDIRECT("A10")), 0, INDIRECT(INDIRECT("A10")&amp;"!"&amp;'Технический лист'!B366&amp;'Технический лист'!E124))+IF(ISBLANK(INDIRECT("A11")), 0, INDIRECT(INDIRECT("A11")&amp;"!"&amp;'Технический лист'!B366&amp;'Технический лист'!E124))+IF(ISBLANK(INDIRECT("A12")), 0, INDIRECT(INDIRECT("A12")&amp;"!"&amp;'Технический лист'!B366&amp;'Технический лист'!E124))</f>
        <v>0</v>
      </c>
      <c r="C133" s="51">
        <f>IF(ISBLANK(INDIRECT("A3")), 0, INDIRECT(INDIRECT("A3")&amp;"!"&amp;'Технический лист'!C366&amp;'Технический лист'!F124))+IF(ISBLANK(INDIRECT("A4")), 0, INDIRECT(INDIRECT("A4")&amp;"!"&amp;'Технический лист'!C366&amp;'Технический лист'!F124))+IF(ISBLANK(INDIRECT("A5")), 0, INDIRECT(INDIRECT("A5")&amp;"!"&amp;'Технический лист'!C366&amp;'Технический лист'!F124))+IF(ISBLANK(INDIRECT("A6")), 0, INDIRECT(INDIRECT("A6")&amp;"!"&amp;'Технический лист'!C366&amp;'Технический лист'!F124))+IF(ISBLANK(INDIRECT("A7")), 0, INDIRECT(INDIRECT("A7")&amp;"!"&amp;'Технический лист'!C366&amp;'Технический лист'!F124))+IF(ISBLANK(INDIRECT("A8")), 0, INDIRECT(INDIRECT("A8")&amp;"!"&amp;'Технический лист'!C366&amp;'Технический лист'!F124))+IF(ISBLANK(INDIRECT("A9")), 0, INDIRECT(INDIRECT("A9")&amp;"!"&amp;'Технический лист'!C366&amp;'Технический лист'!F124))+IF(ISBLANK(INDIRECT("A10")), 0, INDIRECT(INDIRECT("A10")&amp;"!"&amp;'Технический лист'!C366&amp;'Технический лист'!F124))+IF(ISBLANK(INDIRECT("A11")), 0, INDIRECT(INDIRECT("A11")&amp;"!"&amp;'Технический лист'!C366&amp;'Технический лист'!F124))+IF(ISBLANK(INDIRECT("A12")), 0, INDIRECT(INDIRECT("A12")&amp;"!"&amp;'Технический лист'!C366&amp;'Технический лист'!F124))</f>
        <v>0</v>
      </c>
      <c r="D133" s="51">
        <f>IF(ISBLANK(INDIRECT("A3")), 0, INDIRECT(INDIRECT("A3")&amp;"!"&amp;'Технический лист'!D366&amp;'Технический лист'!G124))+IF(ISBLANK(INDIRECT("A4")), 0, INDIRECT(INDIRECT("A4")&amp;"!"&amp;'Технический лист'!D366&amp;'Технический лист'!G124))+IF(ISBLANK(INDIRECT("A5")), 0, INDIRECT(INDIRECT("A5")&amp;"!"&amp;'Технический лист'!D366&amp;'Технический лист'!G124))+IF(ISBLANK(INDIRECT("A6")), 0, INDIRECT(INDIRECT("A6")&amp;"!"&amp;'Технический лист'!D366&amp;'Технический лист'!G124))+IF(ISBLANK(INDIRECT("A7")), 0, INDIRECT(INDIRECT("A7")&amp;"!"&amp;'Технический лист'!D366&amp;'Технический лист'!G124))+IF(ISBLANK(INDIRECT("A8")), 0, INDIRECT(INDIRECT("A8")&amp;"!"&amp;'Технический лист'!D366&amp;'Технический лист'!G124))+IF(ISBLANK(INDIRECT("A9")), 0, INDIRECT(INDIRECT("A9")&amp;"!"&amp;'Технический лист'!D366&amp;'Технический лист'!G124))+IF(ISBLANK(INDIRECT("A10")), 0, INDIRECT(INDIRECT("A10")&amp;"!"&amp;'Технический лист'!D366&amp;'Технический лист'!G124))+IF(ISBLANK(INDIRECT("A11")), 0, INDIRECT(INDIRECT("A11")&amp;"!"&amp;'Технический лист'!D366&amp;'Технический лист'!G124))+IF(ISBLANK(INDIRECT("A12")), 0, INDIRECT(INDIRECT("A12")&amp;"!"&amp;'Технический лист'!D366&amp;'Технический лист'!G124))</f>
        <v>0</v>
      </c>
      <c r="E133" s="51">
        <f>IF(ISBLANK(INDIRECT("A3")), 0, INDIRECT(INDIRECT("A3")&amp;"!"&amp;'Технический лист'!E366&amp;'Технический лист'!H124))+IF(ISBLANK(INDIRECT("A4")), 0, INDIRECT(INDIRECT("A4")&amp;"!"&amp;'Технический лист'!E366&amp;'Технический лист'!H124))+IF(ISBLANK(INDIRECT("A5")), 0, INDIRECT(INDIRECT("A5")&amp;"!"&amp;'Технический лист'!E366&amp;'Технический лист'!H124))+IF(ISBLANK(INDIRECT("A6")), 0, INDIRECT(INDIRECT("A6")&amp;"!"&amp;'Технический лист'!E366&amp;'Технический лист'!H124))+IF(ISBLANK(INDIRECT("A7")), 0, INDIRECT(INDIRECT("A7")&amp;"!"&amp;'Технический лист'!E366&amp;'Технический лист'!H124))+IF(ISBLANK(INDIRECT("A8")), 0, INDIRECT(INDIRECT("A8")&amp;"!"&amp;'Технический лист'!E366&amp;'Технический лист'!H124))+IF(ISBLANK(INDIRECT("A9")), 0, INDIRECT(INDIRECT("A9")&amp;"!"&amp;'Технический лист'!E366&amp;'Технический лист'!H124))+IF(ISBLANK(INDIRECT("A10")), 0, INDIRECT(INDIRECT("A10")&amp;"!"&amp;'Технический лист'!E366&amp;'Технический лист'!H124))+IF(ISBLANK(INDIRECT("A11")), 0, INDIRECT(INDIRECT("A11")&amp;"!"&amp;'Технический лист'!E366&amp;'Технический лист'!H124))+IF(ISBLANK(INDIRECT("A12")), 0, INDIRECT(INDIRECT("A12")&amp;"!"&amp;'Технический лист'!E366&amp;'Технический лист'!H124))</f>
        <v>0</v>
      </c>
      <c r="F133" s="51">
        <f>IF(ISBLANK(INDIRECT("A3")), 0, INDIRECT(INDIRECT("A3")&amp;"!"&amp;'Технический лист'!F366&amp;'Технический лист'!I124))+IF(ISBLANK(INDIRECT("A4")), 0, INDIRECT(INDIRECT("A4")&amp;"!"&amp;'Технический лист'!F366&amp;'Технический лист'!I124))+IF(ISBLANK(INDIRECT("A5")), 0, INDIRECT(INDIRECT("A5")&amp;"!"&amp;'Технический лист'!F366&amp;'Технический лист'!I124))+IF(ISBLANK(INDIRECT("A6")), 0, INDIRECT(INDIRECT("A6")&amp;"!"&amp;'Технический лист'!F366&amp;'Технический лист'!I124))+IF(ISBLANK(INDIRECT("A7")), 0, INDIRECT(INDIRECT("A7")&amp;"!"&amp;'Технический лист'!F366&amp;'Технический лист'!I124))+IF(ISBLANK(INDIRECT("A8")), 0, INDIRECT(INDIRECT("A8")&amp;"!"&amp;'Технический лист'!F366&amp;'Технический лист'!I124))+IF(ISBLANK(INDIRECT("A9")), 0, INDIRECT(INDIRECT("A9")&amp;"!"&amp;'Технический лист'!F366&amp;'Технический лист'!I124))+IF(ISBLANK(INDIRECT("A10")), 0, INDIRECT(INDIRECT("A10")&amp;"!"&amp;'Технический лист'!F366&amp;'Технический лист'!I124))+IF(ISBLANK(INDIRECT("A11")), 0, INDIRECT(INDIRECT("A11")&amp;"!"&amp;'Технический лист'!F366&amp;'Технический лист'!I124))+IF(ISBLANK(INDIRECT("A12")), 0, INDIRECT(INDIRECT("A12")&amp;"!"&amp;'Технический лист'!F366&amp;'Технический лист'!I124))</f>
        <v>0</v>
      </c>
      <c r="G133" s="51">
        <f>IF(ISBLANK(INDIRECT("A3")), 0, INDIRECT(INDIRECT("A3")&amp;"!"&amp;'Технический лист'!G366&amp;'Технический лист'!J124))+IF(ISBLANK(INDIRECT("A4")), 0, INDIRECT(INDIRECT("A4")&amp;"!"&amp;'Технический лист'!G366&amp;'Технический лист'!J124))+IF(ISBLANK(INDIRECT("A5")), 0, INDIRECT(INDIRECT("A5")&amp;"!"&amp;'Технический лист'!G366&amp;'Технический лист'!J124))+IF(ISBLANK(INDIRECT("A6")), 0, INDIRECT(INDIRECT("A6")&amp;"!"&amp;'Технический лист'!G366&amp;'Технический лист'!J124))+IF(ISBLANK(INDIRECT("A7")), 0, INDIRECT(INDIRECT("A7")&amp;"!"&amp;'Технический лист'!G366&amp;'Технический лист'!J124))+IF(ISBLANK(INDIRECT("A8")), 0, INDIRECT(INDIRECT("A8")&amp;"!"&amp;'Технический лист'!G366&amp;'Технический лист'!J124))+IF(ISBLANK(INDIRECT("A9")), 0, INDIRECT(INDIRECT("A9")&amp;"!"&amp;'Технический лист'!G366&amp;'Технический лист'!J124))+IF(ISBLANK(INDIRECT("A10")), 0, INDIRECT(INDIRECT("A10")&amp;"!"&amp;'Технический лист'!G366&amp;'Технический лист'!J124))+IF(ISBLANK(INDIRECT("A11")), 0, INDIRECT(INDIRECT("A11")&amp;"!"&amp;'Технический лист'!G366&amp;'Технический лист'!J124))+IF(ISBLANK(INDIRECT("A12")), 0, INDIRECT(INDIRECT("A12")&amp;"!"&amp;'Технический лист'!G366&amp;'Технический лист'!J124))</f>
        <v>0</v>
      </c>
      <c r="H133" s="51">
        <f>IF(ISBLANK(INDIRECT("A3")), 0, INDIRECT(INDIRECT("A3")&amp;"!"&amp;'Технический лист'!H366&amp;'Технический лист'!K124))+IF(ISBLANK(INDIRECT("A4")), 0, INDIRECT(INDIRECT("A4")&amp;"!"&amp;'Технический лист'!H366&amp;'Технический лист'!K124))+IF(ISBLANK(INDIRECT("A5")), 0, INDIRECT(INDIRECT("A5")&amp;"!"&amp;'Технический лист'!H366&amp;'Технический лист'!K124))+IF(ISBLANK(INDIRECT("A6")), 0, INDIRECT(INDIRECT("A6")&amp;"!"&amp;'Технический лист'!H366&amp;'Технический лист'!K124))+IF(ISBLANK(INDIRECT("A7")), 0, INDIRECT(INDIRECT("A7")&amp;"!"&amp;'Технический лист'!H366&amp;'Технический лист'!K124))+IF(ISBLANK(INDIRECT("A8")), 0, INDIRECT(INDIRECT("A8")&amp;"!"&amp;'Технический лист'!H366&amp;'Технический лист'!K124))+IF(ISBLANK(INDIRECT("A9")), 0, INDIRECT(INDIRECT("A9")&amp;"!"&amp;'Технический лист'!H366&amp;'Технический лист'!K124))+IF(ISBLANK(INDIRECT("A10")), 0, INDIRECT(INDIRECT("A10")&amp;"!"&amp;'Технический лист'!H366&amp;'Технический лист'!K124))+IF(ISBLANK(INDIRECT("A11")), 0, INDIRECT(INDIRECT("A11")&amp;"!"&amp;'Технический лист'!H366&amp;'Технический лист'!K124))+IF(ISBLANK(INDIRECT("A12")), 0, INDIRECT(INDIRECT("A12")&amp;"!"&amp;'Технический лист'!H366&amp;'Технический лист'!K124))</f>
        <v>0</v>
      </c>
      <c r="I133" s="51">
        <f>IF(ISBLANK(INDIRECT("A3")), 0, INDIRECT(INDIRECT("A3")&amp;"!"&amp;'Технический лист'!I366&amp;'Технический лист'!L124))+IF(ISBLANK(INDIRECT("A4")), 0, INDIRECT(INDIRECT("A4")&amp;"!"&amp;'Технический лист'!I366&amp;'Технический лист'!L124))+IF(ISBLANK(INDIRECT("A5")), 0, INDIRECT(INDIRECT("A5")&amp;"!"&amp;'Технический лист'!I366&amp;'Технический лист'!L124))+IF(ISBLANK(INDIRECT("A6")), 0, INDIRECT(INDIRECT("A6")&amp;"!"&amp;'Технический лист'!I366&amp;'Технический лист'!L124))+IF(ISBLANK(INDIRECT("A7")), 0, INDIRECT(INDIRECT("A7")&amp;"!"&amp;'Технический лист'!I366&amp;'Технический лист'!L124))+IF(ISBLANK(INDIRECT("A8")), 0, INDIRECT(INDIRECT("A8")&amp;"!"&amp;'Технический лист'!I366&amp;'Технический лист'!L124))+IF(ISBLANK(INDIRECT("A9")), 0, INDIRECT(INDIRECT("A9")&amp;"!"&amp;'Технический лист'!I366&amp;'Технический лист'!L124))+IF(ISBLANK(INDIRECT("A10")), 0, INDIRECT(INDIRECT("A10")&amp;"!"&amp;'Технический лист'!I366&amp;'Технический лист'!L124))+IF(ISBLANK(INDIRECT("A11")), 0, INDIRECT(INDIRECT("A11")&amp;"!"&amp;'Технический лист'!I366&amp;'Технический лист'!L124))+IF(ISBLANK(INDIRECT("A12")), 0, INDIRECT(INDIRECT("A12")&amp;"!"&amp;'Технический лист'!I366&amp;'Технический лист'!L124))</f>
        <v>0</v>
      </c>
      <c r="J133" s="51">
        <f>IF(ISBLANK(INDIRECT("A3")), 0, INDIRECT(INDIRECT("A3")&amp;"!"&amp;'Технический лист'!J366&amp;'Технический лист'!M124))+IF(ISBLANK(INDIRECT("A4")), 0, INDIRECT(INDIRECT("A4")&amp;"!"&amp;'Технический лист'!J366&amp;'Технический лист'!M124))+IF(ISBLANK(INDIRECT("A5")), 0, INDIRECT(INDIRECT("A5")&amp;"!"&amp;'Технический лист'!J366&amp;'Технический лист'!M124))+IF(ISBLANK(INDIRECT("A6")), 0, INDIRECT(INDIRECT("A6")&amp;"!"&amp;'Технический лист'!J366&amp;'Технический лист'!M124))+IF(ISBLANK(INDIRECT("A7")), 0, INDIRECT(INDIRECT("A7")&amp;"!"&amp;'Технический лист'!J366&amp;'Технический лист'!M124))+IF(ISBLANK(INDIRECT("A8")), 0, INDIRECT(INDIRECT("A8")&amp;"!"&amp;'Технический лист'!J366&amp;'Технический лист'!M124))+IF(ISBLANK(INDIRECT("A9")), 0, INDIRECT(INDIRECT("A9")&amp;"!"&amp;'Технический лист'!J366&amp;'Технический лист'!M124))+IF(ISBLANK(INDIRECT("A10")), 0, INDIRECT(INDIRECT("A10")&amp;"!"&amp;'Технический лист'!J366&amp;'Технический лист'!M124))+IF(ISBLANK(INDIRECT("A11")), 0, INDIRECT(INDIRECT("A11")&amp;"!"&amp;'Технический лист'!J366&amp;'Технический лист'!M124))+IF(ISBLANK(INDIRECT("A12")), 0, INDIRECT(INDIRECT("A12")&amp;"!"&amp;'Технический лист'!J366&amp;'Технический лист'!M124))</f>
        <v>0</v>
      </c>
      <c r="K133" s="51">
        <f>IF(ISBLANK(INDIRECT("A3")), 0, INDIRECT(INDIRECT("A3")&amp;"!"&amp;'Технический лист'!K366&amp;'Технический лист'!N124))+IF(ISBLANK(INDIRECT("A4")), 0, INDIRECT(INDIRECT("A4")&amp;"!"&amp;'Технический лист'!K366&amp;'Технический лист'!N124))+IF(ISBLANK(INDIRECT("A5")), 0, INDIRECT(INDIRECT("A5")&amp;"!"&amp;'Технический лист'!K366&amp;'Технический лист'!N124))+IF(ISBLANK(INDIRECT("A6")), 0, INDIRECT(INDIRECT("A6")&amp;"!"&amp;'Технический лист'!K366&amp;'Технический лист'!N124))+IF(ISBLANK(INDIRECT("A7")), 0, INDIRECT(INDIRECT("A7")&amp;"!"&amp;'Технический лист'!K366&amp;'Технический лист'!N124))+IF(ISBLANK(INDIRECT("A8")), 0, INDIRECT(INDIRECT("A8")&amp;"!"&amp;'Технический лист'!K366&amp;'Технический лист'!N124))+IF(ISBLANK(INDIRECT("A9")), 0, INDIRECT(INDIRECT("A9")&amp;"!"&amp;'Технический лист'!K366&amp;'Технический лист'!N124))+IF(ISBLANK(INDIRECT("A10")), 0, INDIRECT(INDIRECT("A10")&amp;"!"&amp;'Технический лист'!K366&amp;'Технический лист'!N124))+IF(ISBLANK(INDIRECT("A11")), 0, INDIRECT(INDIRECT("A11")&amp;"!"&amp;'Технический лист'!K366&amp;'Технический лист'!N124))+IF(ISBLANK(INDIRECT("A12")), 0, INDIRECT(INDIRECT("A12")&amp;"!"&amp;'Технический лист'!K366&amp;'Технический лист'!N124))</f>
        <v>0</v>
      </c>
      <c r="L133" s="51">
        <f>IF(ISBLANK(INDIRECT("A3")), 0, INDIRECT(INDIRECT("A3")&amp;"!"&amp;'Технический лист'!L366&amp;'Технический лист'!O124))+IF(ISBLANK(INDIRECT("A4")), 0, INDIRECT(INDIRECT("A4")&amp;"!"&amp;'Технический лист'!L366&amp;'Технический лист'!O124))+IF(ISBLANK(INDIRECT("A5")), 0, INDIRECT(INDIRECT("A5")&amp;"!"&amp;'Технический лист'!L366&amp;'Технический лист'!O124))+IF(ISBLANK(INDIRECT("A6")), 0, INDIRECT(INDIRECT("A6")&amp;"!"&amp;'Технический лист'!L366&amp;'Технический лист'!O124))+IF(ISBLANK(INDIRECT("A7")), 0, INDIRECT(INDIRECT("A7")&amp;"!"&amp;'Технический лист'!L366&amp;'Технический лист'!O124))+IF(ISBLANK(INDIRECT("A8")), 0, INDIRECT(INDIRECT("A8")&amp;"!"&amp;'Технический лист'!L366&amp;'Технический лист'!O124))+IF(ISBLANK(INDIRECT("A9")), 0, INDIRECT(INDIRECT("A9")&amp;"!"&amp;'Технический лист'!L366&amp;'Технический лист'!O124))+IF(ISBLANK(INDIRECT("A10")), 0, INDIRECT(INDIRECT("A10")&amp;"!"&amp;'Технический лист'!L366&amp;'Технический лист'!O124))+IF(ISBLANK(INDIRECT("A11")), 0, INDIRECT(INDIRECT("A11")&amp;"!"&amp;'Технический лист'!L366&amp;'Технический лист'!O124))+IF(ISBLANK(INDIRECT("A12")), 0, INDIRECT(INDIRECT("A12")&amp;"!"&amp;'Технический лист'!L366&amp;'Технический лист'!O124))</f>
        <v>0</v>
      </c>
      <c r="M133" s="53">
        <f>IF(ISBLANK(INDIRECT("A3")), 0, INDIRECT(INDIRECT("A3")&amp;"!"&amp;'Технический лист'!M366&amp;'Технический лист'!P124))+IF(ISBLANK(INDIRECT("A4")), 0, INDIRECT(INDIRECT("A4")&amp;"!"&amp;'Технический лист'!M366&amp;'Технический лист'!P124))+IF(ISBLANK(INDIRECT("A5")), 0, INDIRECT(INDIRECT("A5")&amp;"!"&amp;'Технический лист'!M366&amp;'Технический лист'!P124))+IF(ISBLANK(INDIRECT("A6")), 0, INDIRECT(INDIRECT("A6")&amp;"!"&amp;'Технический лист'!M366&amp;'Технический лист'!P124))+IF(ISBLANK(INDIRECT("A7")), 0, INDIRECT(INDIRECT("A7")&amp;"!"&amp;'Технический лист'!M366&amp;'Технический лист'!P124))+IF(ISBLANK(INDIRECT("A8")), 0, INDIRECT(INDIRECT("A8")&amp;"!"&amp;'Технический лист'!M366&amp;'Технический лист'!P124))+IF(ISBLANK(INDIRECT("A9")), 0, INDIRECT(INDIRECT("A9")&amp;"!"&amp;'Технический лист'!M366&amp;'Технический лист'!P124))+IF(ISBLANK(INDIRECT("A10")), 0, INDIRECT(INDIRECT("A10")&amp;"!"&amp;'Технический лист'!M366&amp;'Технический лист'!P124))+IF(ISBLANK(INDIRECT("A11")), 0, INDIRECT(INDIRECT("A11")&amp;"!"&amp;'Технический лист'!M366&amp;'Технический лист'!P124))+IF(ISBLANK(INDIRECT("A12")), 0, INDIRECT(INDIRECT("A12")&amp;"!"&amp;'Технический лист'!M366&amp;'Технический лист'!P124))</f>
        <v>0</v>
      </c>
    </row>
    <row r="134" hidden="1">
      <c r="A134" s="106"/>
      <c r="B134" s="51">
        <f>IF(ISBLANK(INDIRECT("A3")), 0, INDIRECT(INDIRECT("A3")&amp;"!"&amp;'Технический лист'!B367&amp;'Технический лист'!E125))+IF(ISBLANK(INDIRECT("A4")), 0, INDIRECT(INDIRECT("A4")&amp;"!"&amp;'Технический лист'!B367&amp;'Технический лист'!E125))+IF(ISBLANK(INDIRECT("A5")), 0, INDIRECT(INDIRECT("A5")&amp;"!"&amp;'Технический лист'!B367&amp;'Технический лист'!E125))+IF(ISBLANK(INDIRECT("A6")), 0, INDIRECT(INDIRECT("A6")&amp;"!"&amp;'Технический лист'!B367&amp;'Технический лист'!E125))+IF(ISBLANK(INDIRECT("A7")), 0, INDIRECT(INDIRECT("A7")&amp;"!"&amp;'Технический лист'!B367&amp;'Технический лист'!E125))+IF(ISBLANK(INDIRECT("A8")), 0, INDIRECT(INDIRECT("A8")&amp;"!"&amp;'Технический лист'!B367&amp;'Технический лист'!E125))+IF(ISBLANK(INDIRECT("A9")), 0, INDIRECT(INDIRECT("A9")&amp;"!"&amp;'Технический лист'!B367&amp;'Технический лист'!E125))+IF(ISBLANK(INDIRECT("A10")), 0, INDIRECT(INDIRECT("A10")&amp;"!"&amp;'Технический лист'!B367&amp;'Технический лист'!E125))+IF(ISBLANK(INDIRECT("A11")), 0, INDIRECT(INDIRECT("A11")&amp;"!"&amp;'Технический лист'!B367&amp;'Технический лист'!E125))+IF(ISBLANK(INDIRECT("A12")), 0, INDIRECT(INDIRECT("A12")&amp;"!"&amp;'Технический лист'!B367&amp;'Технический лист'!E125))</f>
        <v>0</v>
      </c>
      <c r="C134" s="51">
        <f>IF(ISBLANK(INDIRECT("A3")), 0, INDIRECT(INDIRECT("A3")&amp;"!"&amp;'Технический лист'!C367&amp;'Технический лист'!F125))+IF(ISBLANK(INDIRECT("A4")), 0, INDIRECT(INDIRECT("A4")&amp;"!"&amp;'Технический лист'!C367&amp;'Технический лист'!F125))+IF(ISBLANK(INDIRECT("A5")), 0, INDIRECT(INDIRECT("A5")&amp;"!"&amp;'Технический лист'!C367&amp;'Технический лист'!F125))+IF(ISBLANK(INDIRECT("A6")), 0, INDIRECT(INDIRECT("A6")&amp;"!"&amp;'Технический лист'!C367&amp;'Технический лист'!F125))+IF(ISBLANK(INDIRECT("A7")), 0, INDIRECT(INDIRECT("A7")&amp;"!"&amp;'Технический лист'!C367&amp;'Технический лист'!F125))+IF(ISBLANK(INDIRECT("A8")), 0, INDIRECT(INDIRECT("A8")&amp;"!"&amp;'Технический лист'!C367&amp;'Технический лист'!F125))+IF(ISBLANK(INDIRECT("A9")), 0, INDIRECT(INDIRECT("A9")&amp;"!"&amp;'Технический лист'!C367&amp;'Технический лист'!F125))+IF(ISBLANK(INDIRECT("A10")), 0, INDIRECT(INDIRECT("A10")&amp;"!"&amp;'Технический лист'!C367&amp;'Технический лист'!F125))+IF(ISBLANK(INDIRECT("A11")), 0, INDIRECT(INDIRECT("A11")&amp;"!"&amp;'Технический лист'!C367&amp;'Технический лист'!F125))+IF(ISBLANK(INDIRECT("A12")), 0, INDIRECT(INDIRECT("A12")&amp;"!"&amp;'Технический лист'!C367&amp;'Технический лист'!F125))</f>
        <v>0</v>
      </c>
      <c r="D134" s="51">
        <f>IF(ISBLANK(INDIRECT("A3")), 0, INDIRECT(INDIRECT("A3")&amp;"!"&amp;'Технический лист'!D367&amp;'Технический лист'!G125))+IF(ISBLANK(INDIRECT("A4")), 0, INDIRECT(INDIRECT("A4")&amp;"!"&amp;'Технический лист'!D367&amp;'Технический лист'!G125))+IF(ISBLANK(INDIRECT("A5")), 0, INDIRECT(INDIRECT("A5")&amp;"!"&amp;'Технический лист'!D367&amp;'Технический лист'!G125))+IF(ISBLANK(INDIRECT("A6")), 0, INDIRECT(INDIRECT("A6")&amp;"!"&amp;'Технический лист'!D367&amp;'Технический лист'!G125))+IF(ISBLANK(INDIRECT("A7")), 0, INDIRECT(INDIRECT("A7")&amp;"!"&amp;'Технический лист'!D367&amp;'Технический лист'!G125))+IF(ISBLANK(INDIRECT("A8")), 0, INDIRECT(INDIRECT("A8")&amp;"!"&amp;'Технический лист'!D367&amp;'Технический лист'!G125))+IF(ISBLANK(INDIRECT("A9")), 0, INDIRECT(INDIRECT("A9")&amp;"!"&amp;'Технический лист'!D367&amp;'Технический лист'!G125))+IF(ISBLANK(INDIRECT("A10")), 0, INDIRECT(INDIRECT("A10")&amp;"!"&amp;'Технический лист'!D367&amp;'Технический лист'!G125))+IF(ISBLANK(INDIRECT("A11")), 0, INDIRECT(INDIRECT("A11")&amp;"!"&amp;'Технический лист'!D367&amp;'Технический лист'!G125))+IF(ISBLANK(INDIRECT("A12")), 0, INDIRECT(INDIRECT("A12")&amp;"!"&amp;'Технический лист'!D367&amp;'Технический лист'!G125))</f>
        <v>0</v>
      </c>
      <c r="E134" s="51">
        <f>IF(ISBLANK(INDIRECT("A3")), 0, INDIRECT(INDIRECT("A3")&amp;"!"&amp;'Технический лист'!E367&amp;'Технический лист'!H125))+IF(ISBLANK(INDIRECT("A4")), 0, INDIRECT(INDIRECT("A4")&amp;"!"&amp;'Технический лист'!E367&amp;'Технический лист'!H125))+IF(ISBLANK(INDIRECT("A5")), 0, INDIRECT(INDIRECT("A5")&amp;"!"&amp;'Технический лист'!E367&amp;'Технический лист'!H125))+IF(ISBLANK(INDIRECT("A6")), 0, INDIRECT(INDIRECT("A6")&amp;"!"&amp;'Технический лист'!E367&amp;'Технический лист'!H125))+IF(ISBLANK(INDIRECT("A7")), 0, INDIRECT(INDIRECT("A7")&amp;"!"&amp;'Технический лист'!E367&amp;'Технический лист'!H125))+IF(ISBLANK(INDIRECT("A8")), 0, INDIRECT(INDIRECT("A8")&amp;"!"&amp;'Технический лист'!E367&amp;'Технический лист'!H125))+IF(ISBLANK(INDIRECT("A9")), 0, INDIRECT(INDIRECT("A9")&amp;"!"&amp;'Технический лист'!E367&amp;'Технический лист'!H125))+IF(ISBLANK(INDIRECT("A10")), 0, INDIRECT(INDIRECT("A10")&amp;"!"&amp;'Технический лист'!E367&amp;'Технический лист'!H125))+IF(ISBLANK(INDIRECT("A11")), 0, INDIRECT(INDIRECT("A11")&amp;"!"&amp;'Технический лист'!E367&amp;'Технический лист'!H125))+IF(ISBLANK(INDIRECT("A12")), 0, INDIRECT(INDIRECT("A12")&amp;"!"&amp;'Технический лист'!E367&amp;'Технический лист'!H125))</f>
        <v>0</v>
      </c>
      <c r="F134" s="51">
        <f>IF(ISBLANK(INDIRECT("A3")), 0, INDIRECT(INDIRECT("A3")&amp;"!"&amp;'Технический лист'!F367&amp;'Технический лист'!I125))+IF(ISBLANK(INDIRECT("A4")), 0, INDIRECT(INDIRECT("A4")&amp;"!"&amp;'Технический лист'!F367&amp;'Технический лист'!I125))+IF(ISBLANK(INDIRECT("A5")), 0, INDIRECT(INDIRECT("A5")&amp;"!"&amp;'Технический лист'!F367&amp;'Технический лист'!I125))+IF(ISBLANK(INDIRECT("A6")), 0, INDIRECT(INDIRECT("A6")&amp;"!"&amp;'Технический лист'!F367&amp;'Технический лист'!I125))+IF(ISBLANK(INDIRECT("A7")), 0, INDIRECT(INDIRECT("A7")&amp;"!"&amp;'Технический лист'!F367&amp;'Технический лист'!I125))+IF(ISBLANK(INDIRECT("A8")), 0, INDIRECT(INDIRECT("A8")&amp;"!"&amp;'Технический лист'!F367&amp;'Технический лист'!I125))+IF(ISBLANK(INDIRECT("A9")), 0, INDIRECT(INDIRECT("A9")&amp;"!"&amp;'Технический лист'!F367&amp;'Технический лист'!I125))+IF(ISBLANK(INDIRECT("A10")), 0, INDIRECT(INDIRECT("A10")&amp;"!"&amp;'Технический лист'!F367&amp;'Технический лист'!I125))+IF(ISBLANK(INDIRECT("A11")), 0, INDIRECT(INDIRECT("A11")&amp;"!"&amp;'Технический лист'!F367&amp;'Технический лист'!I125))+IF(ISBLANK(INDIRECT("A12")), 0, INDIRECT(INDIRECT("A12")&amp;"!"&amp;'Технический лист'!F367&amp;'Технический лист'!I125))</f>
        <v>0</v>
      </c>
      <c r="G134" s="51">
        <f>IF(ISBLANK(INDIRECT("A3")), 0, INDIRECT(INDIRECT("A3")&amp;"!"&amp;'Технический лист'!G367&amp;'Технический лист'!J125))+IF(ISBLANK(INDIRECT("A4")), 0, INDIRECT(INDIRECT("A4")&amp;"!"&amp;'Технический лист'!G367&amp;'Технический лист'!J125))+IF(ISBLANK(INDIRECT("A5")), 0, INDIRECT(INDIRECT("A5")&amp;"!"&amp;'Технический лист'!G367&amp;'Технический лист'!J125))+IF(ISBLANK(INDIRECT("A6")), 0, INDIRECT(INDIRECT("A6")&amp;"!"&amp;'Технический лист'!G367&amp;'Технический лист'!J125))+IF(ISBLANK(INDIRECT("A7")), 0, INDIRECT(INDIRECT("A7")&amp;"!"&amp;'Технический лист'!G367&amp;'Технический лист'!J125))+IF(ISBLANK(INDIRECT("A8")), 0, INDIRECT(INDIRECT("A8")&amp;"!"&amp;'Технический лист'!G367&amp;'Технический лист'!J125))+IF(ISBLANK(INDIRECT("A9")), 0, INDIRECT(INDIRECT("A9")&amp;"!"&amp;'Технический лист'!G367&amp;'Технический лист'!J125))+IF(ISBLANK(INDIRECT("A10")), 0, INDIRECT(INDIRECT("A10")&amp;"!"&amp;'Технический лист'!G367&amp;'Технический лист'!J125))+IF(ISBLANK(INDIRECT("A11")), 0, INDIRECT(INDIRECT("A11")&amp;"!"&amp;'Технический лист'!G367&amp;'Технический лист'!J125))+IF(ISBLANK(INDIRECT("A12")), 0, INDIRECT(INDIRECT("A12")&amp;"!"&amp;'Технический лист'!G367&amp;'Технический лист'!J125))</f>
        <v>0</v>
      </c>
      <c r="H134" s="51">
        <f>IF(ISBLANK(INDIRECT("A3")), 0, INDIRECT(INDIRECT("A3")&amp;"!"&amp;'Технический лист'!H367&amp;'Технический лист'!K125))+IF(ISBLANK(INDIRECT("A4")), 0, INDIRECT(INDIRECT("A4")&amp;"!"&amp;'Технический лист'!H367&amp;'Технический лист'!K125))+IF(ISBLANK(INDIRECT("A5")), 0, INDIRECT(INDIRECT("A5")&amp;"!"&amp;'Технический лист'!H367&amp;'Технический лист'!K125))+IF(ISBLANK(INDIRECT("A6")), 0, INDIRECT(INDIRECT("A6")&amp;"!"&amp;'Технический лист'!H367&amp;'Технический лист'!K125))+IF(ISBLANK(INDIRECT("A7")), 0, INDIRECT(INDIRECT("A7")&amp;"!"&amp;'Технический лист'!H367&amp;'Технический лист'!K125))+IF(ISBLANK(INDIRECT("A8")), 0, INDIRECT(INDIRECT("A8")&amp;"!"&amp;'Технический лист'!H367&amp;'Технический лист'!K125))+IF(ISBLANK(INDIRECT("A9")), 0, INDIRECT(INDIRECT("A9")&amp;"!"&amp;'Технический лист'!H367&amp;'Технический лист'!K125))+IF(ISBLANK(INDIRECT("A10")), 0, INDIRECT(INDIRECT("A10")&amp;"!"&amp;'Технический лист'!H367&amp;'Технический лист'!K125))+IF(ISBLANK(INDIRECT("A11")), 0, INDIRECT(INDIRECT("A11")&amp;"!"&amp;'Технический лист'!H367&amp;'Технический лист'!K125))+IF(ISBLANK(INDIRECT("A12")), 0, INDIRECT(INDIRECT("A12")&amp;"!"&amp;'Технический лист'!H367&amp;'Технический лист'!K125))</f>
        <v>0</v>
      </c>
      <c r="I134" s="51">
        <f>IF(ISBLANK(INDIRECT("A3")), 0, INDIRECT(INDIRECT("A3")&amp;"!"&amp;'Технический лист'!I367&amp;'Технический лист'!L125))+IF(ISBLANK(INDIRECT("A4")), 0, INDIRECT(INDIRECT("A4")&amp;"!"&amp;'Технический лист'!I367&amp;'Технический лист'!L125))+IF(ISBLANK(INDIRECT("A5")), 0, INDIRECT(INDIRECT("A5")&amp;"!"&amp;'Технический лист'!I367&amp;'Технический лист'!L125))+IF(ISBLANK(INDIRECT("A6")), 0, INDIRECT(INDIRECT("A6")&amp;"!"&amp;'Технический лист'!I367&amp;'Технический лист'!L125))+IF(ISBLANK(INDIRECT("A7")), 0, INDIRECT(INDIRECT("A7")&amp;"!"&amp;'Технический лист'!I367&amp;'Технический лист'!L125))+IF(ISBLANK(INDIRECT("A8")), 0, INDIRECT(INDIRECT("A8")&amp;"!"&amp;'Технический лист'!I367&amp;'Технический лист'!L125))+IF(ISBLANK(INDIRECT("A9")), 0, INDIRECT(INDIRECT("A9")&amp;"!"&amp;'Технический лист'!I367&amp;'Технический лист'!L125))+IF(ISBLANK(INDIRECT("A10")), 0, INDIRECT(INDIRECT("A10")&amp;"!"&amp;'Технический лист'!I367&amp;'Технический лист'!L125))+IF(ISBLANK(INDIRECT("A11")), 0, INDIRECT(INDIRECT("A11")&amp;"!"&amp;'Технический лист'!I367&amp;'Технический лист'!L125))+IF(ISBLANK(INDIRECT("A12")), 0, INDIRECT(INDIRECT("A12")&amp;"!"&amp;'Технический лист'!I367&amp;'Технический лист'!L125))</f>
        <v>0</v>
      </c>
      <c r="J134" s="51">
        <f>IF(ISBLANK(INDIRECT("A3")), 0, INDIRECT(INDIRECT("A3")&amp;"!"&amp;'Технический лист'!J367&amp;'Технический лист'!M125))+IF(ISBLANK(INDIRECT("A4")), 0, INDIRECT(INDIRECT("A4")&amp;"!"&amp;'Технический лист'!J367&amp;'Технический лист'!M125))+IF(ISBLANK(INDIRECT("A5")), 0, INDIRECT(INDIRECT("A5")&amp;"!"&amp;'Технический лист'!J367&amp;'Технический лист'!M125))+IF(ISBLANK(INDIRECT("A6")), 0, INDIRECT(INDIRECT("A6")&amp;"!"&amp;'Технический лист'!J367&amp;'Технический лист'!M125))+IF(ISBLANK(INDIRECT("A7")), 0, INDIRECT(INDIRECT("A7")&amp;"!"&amp;'Технический лист'!J367&amp;'Технический лист'!M125))+IF(ISBLANK(INDIRECT("A8")), 0, INDIRECT(INDIRECT("A8")&amp;"!"&amp;'Технический лист'!J367&amp;'Технический лист'!M125))+IF(ISBLANK(INDIRECT("A9")), 0, INDIRECT(INDIRECT("A9")&amp;"!"&amp;'Технический лист'!J367&amp;'Технический лист'!M125))+IF(ISBLANK(INDIRECT("A10")), 0, INDIRECT(INDIRECT("A10")&amp;"!"&amp;'Технический лист'!J367&amp;'Технический лист'!M125))+IF(ISBLANK(INDIRECT("A11")), 0, INDIRECT(INDIRECT("A11")&amp;"!"&amp;'Технический лист'!J367&amp;'Технический лист'!M125))+IF(ISBLANK(INDIRECT("A12")), 0, INDIRECT(INDIRECT("A12")&amp;"!"&amp;'Технический лист'!J367&amp;'Технический лист'!M125))</f>
        <v>0</v>
      </c>
      <c r="K134" s="51">
        <f>IF(ISBLANK(INDIRECT("A3")), 0, INDIRECT(INDIRECT("A3")&amp;"!"&amp;'Технический лист'!K367&amp;'Технический лист'!N125))+IF(ISBLANK(INDIRECT("A4")), 0, INDIRECT(INDIRECT("A4")&amp;"!"&amp;'Технический лист'!K367&amp;'Технический лист'!N125))+IF(ISBLANK(INDIRECT("A5")), 0, INDIRECT(INDIRECT("A5")&amp;"!"&amp;'Технический лист'!K367&amp;'Технический лист'!N125))+IF(ISBLANK(INDIRECT("A6")), 0, INDIRECT(INDIRECT("A6")&amp;"!"&amp;'Технический лист'!K367&amp;'Технический лист'!N125))+IF(ISBLANK(INDIRECT("A7")), 0, INDIRECT(INDIRECT("A7")&amp;"!"&amp;'Технический лист'!K367&amp;'Технический лист'!N125))+IF(ISBLANK(INDIRECT("A8")), 0, INDIRECT(INDIRECT("A8")&amp;"!"&amp;'Технический лист'!K367&amp;'Технический лист'!N125))+IF(ISBLANK(INDIRECT("A9")), 0, INDIRECT(INDIRECT("A9")&amp;"!"&amp;'Технический лист'!K367&amp;'Технический лист'!N125))+IF(ISBLANK(INDIRECT("A10")), 0, INDIRECT(INDIRECT("A10")&amp;"!"&amp;'Технический лист'!K367&amp;'Технический лист'!N125))+IF(ISBLANK(INDIRECT("A11")), 0, INDIRECT(INDIRECT("A11")&amp;"!"&amp;'Технический лист'!K367&amp;'Технический лист'!N125))+IF(ISBLANK(INDIRECT("A12")), 0, INDIRECT(INDIRECT("A12")&amp;"!"&amp;'Технический лист'!K367&amp;'Технический лист'!N125))</f>
        <v>0</v>
      </c>
      <c r="L134" s="51">
        <f>IF(ISBLANK(INDIRECT("A3")), 0, INDIRECT(INDIRECT("A3")&amp;"!"&amp;'Технический лист'!L367&amp;'Технический лист'!O125))+IF(ISBLANK(INDIRECT("A4")), 0, INDIRECT(INDIRECT("A4")&amp;"!"&amp;'Технический лист'!L367&amp;'Технический лист'!O125))+IF(ISBLANK(INDIRECT("A5")), 0, INDIRECT(INDIRECT("A5")&amp;"!"&amp;'Технический лист'!L367&amp;'Технический лист'!O125))+IF(ISBLANK(INDIRECT("A6")), 0, INDIRECT(INDIRECT("A6")&amp;"!"&amp;'Технический лист'!L367&amp;'Технический лист'!O125))+IF(ISBLANK(INDIRECT("A7")), 0, INDIRECT(INDIRECT("A7")&amp;"!"&amp;'Технический лист'!L367&amp;'Технический лист'!O125))+IF(ISBLANK(INDIRECT("A8")), 0, INDIRECT(INDIRECT("A8")&amp;"!"&amp;'Технический лист'!L367&amp;'Технический лист'!O125))+IF(ISBLANK(INDIRECT("A9")), 0, INDIRECT(INDIRECT("A9")&amp;"!"&amp;'Технический лист'!L367&amp;'Технический лист'!O125))+IF(ISBLANK(INDIRECT("A10")), 0, INDIRECT(INDIRECT("A10")&amp;"!"&amp;'Технический лист'!L367&amp;'Технический лист'!O125))+IF(ISBLANK(INDIRECT("A11")), 0, INDIRECT(INDIRECT("A11")&amp;"!"&amp;'Технический лист'!L367&amp;'Технический лист'!O125))+IF(ISBLANK(INDIRECT("A12")), 0, INDIRECT(INDIRECT("A12")&amp;"!"&amp;'Технический лист'!L367&amp;'Технический лист'!O125))</f>
        <v>0</v>
      </c>
      <c r="M134" s="53">
        <f>IF(ISBLANK(INDIRECT("A3")), 0, INDIRECT(INDIRECT("A3")&amp;"!"&amp;'Технический лист'!M367&amp;'Технический лист'!P125))+IF(ISBLANK(INDIRECT("A4")), 0, INDIRECT(INDIRECT("A4")&amp;"!"&amp;'Технический лист'!M367&amp;'Технический лист'!P125))+IF(ISBLANK(INDIRECT("A5")), 0, INDIRECT(INDIRECT("A5")&amp;"!"&amp;'Технический лист'!M367&amp;'Технический лист'!P125))+IF(ISBLANK(INDIRECT("A6")), 0, INDIRECT(INDIRECT("A6")&amp;"!"&amp;'Технический лист'!M367&amp;'Технический лист'!P125))+IF(ISBLANK(INDIRECT("A7")), 0, INDIRECT(INDIRECT("A7")&amp;"!"&amp;'Технический лист'!M367&amp;'Технический лист'!P125))+IF(ISBLANK(INDIRECT("A8")), 0, INDIRECT(INDIRECT("A8")&amp;"!"&amp;'Технический лист'!M367&amp;'Технический лист'!P125))+IF(ISBLANK(INDIRECT("A9")), 0, INDIRECT(INDIRECT("A9")&amp;"!"&amp;'Технический лист'!M367&amp;'Технический лист'!P125))+IF(ISBLANK(INDIRECT("A10")), 0, INDIRECT(INDIRECT("A10")&amp;"!"&amp;'Технический лист'!M367&amp;'Технический лист'!P125))+IF(ISBLANK(INDIRECT("A11")), 0, INDIRECT(INDIRECT("A11")&amp;"!"&amp;'Технический лист'!M367&amp;'Технический лист'!P125))+IF(ISBLANK(INDIRECT("A12")), 0, INDIRECT(INDIRECT("A12")&amp;"!"&amp;'Технический лист'!M367&amp;'Технический лист'!P125))</f>
        <v>0</v>
      </c>
    </row>
    <row r="135" hidden="1">
      <c r="A135" s="106"/>
      <c r="B135" s="51">
        <f>IF(ISBLANK(INDIRECT("A3")), 0, INDIRECT(INDIRECT("A3")&amp;"!"&amp;'Технический лист'!B368&amp;'Технический лист'!E126))+IF(ISBLANK(INDIRECT("A4")), 0, INDIRECT(INDIRECT("A4")&amp;"!"&amp;'Технический лист'!B368&amp;'Технический лист'!E126))+IF(ISBLANK(INDIRECT("A5")), 0, INDIRECT(INDIRECT("A5")&amp;"!"&amp;'Технический лист'!B368&amp;'Технический лист'!E126))+IF(ISBLANK(INDIRECT("A6")), 0, INDIRECT(INDIRECT("A6")&amp;"!"&amp;'Технический лист'!B368&amp;'Технический лист'!E126))+IF(ISBLANK(INDIRECT("A7")), 0, INDIRECT(INDIRECT("A7")&amp;"!"&amp;'Технический лист'!B368&amp;'Технический лист'!E126))+IF(ISBLANK(INDIRECT("A8")), 0, INDIRECT(INDIRECT("A8")&amp;"!"&amp;'Технический лист'!B368&amp;'Технический лист'!E126))+IF(ISBLANK(INDIRECT("A9")), 0, INDIRECT(INDIRECT("A9")&amp;"!"&amp;'Технический лист'!B368&amp;'Технический лист'!E126))+IF(ISBLANK(INDIRECT("A10")), 0, INDIRECT(INDIRECT("A10")&amp;"!"&amp;'Технический лист'!B368&amp;'Технический лист'!E126))+IF(ISBLANK(INDIRECT("A11")), 0, INDIRECT(INDIRECT("A11")&amp;"!"&amp;'Технический лист'!B368&amp;'Технический лист'!E126))+IF(ISBLANK(INDIRECT("A12")), 0, INDIRECT(INDIRECT("A12")&amp;"!"&amp;'Технический лист'!B368&amp;'Технический лист'!E126))</f>
        <v>0</v>
      </c>
      <c r="C135" s="51">
        <f>IF(ISBLANK(INDIRECT("A3")), 0, INDIRECT(INDIRECT("A3")&amp;"!"&amp;'Технический лист'!C368&amp;'Технический лист'!F126))+IF(ISBLANK(INDIRECT("A4")), 0, INDIRECT(INDIRECT("A4")&amp;"!"&amp;'Технический лист'!C368&amp;'Технический лист'!F126))+IF(ISBLANK(INDIRECT("A5")), 0, INDIRECT(INDIRECT("A5")&amp;"!"&amp;'Технический лист'!C368&amp;'Технический лист'!F126))+IF(ISBLANK(INDIRECT("A6")), 0, INDIRECT(INDIRECT("A6")&amp;"!"&amp;'Технический лист'!C368&amp;'Технический лист'!F126))+IF(ISBLANK(INDIRECT("A7")), 0, INDIRECT(INDIRECT("A7")&amp;"!"&amp;'Технический лист'!C368&amp;'Технический лист'!F126))+IF(ISBLANK(INDIRECT("A8")), 0, INDIRECT(INDIRECT("A8")&amp;"!"&amp;'Технический лист'!C368&amp;'Технический лист'!F126))+IF(ISBLANK(INDIRECT("A9")), 0, INDIRECT(INDIRECT("A9")&amp;"!"&amp;'Технический лист'!C368&amp;'Технический лист'!F126))+IF(ISBLANK(INDIRECT("A10")), 0, INDIRECT(INDIRECT("A10")&amp;"!"&amp;'Технический лист'!C368&amp;'Технический лист'!F126))+IF(ISBLANK(INDIRECT("A11")), 0, INDIRECT(INDIRECT("A11")&amp;"!"&amp;'Технический лист'!C368&amp;'Технический лист'!F126))+IF(ISBLANK(INDIRECT("A12")), 0, INDIRECT(INDIRECT("A12")&amp;"!"&amp;'Технический лист'!C368&amp;'Технический лист'!F126))</f>
        <v>0</v>
      </c>
      <c r="D135" s="51">
        <f>IF(ISBLANK(INDIRECT("A3")), 0, INDIRECT(INDIRECT("A3")&amp;"!"&amp;'Технический лист'!D368&amp;'Технический лист'!G126))+IF(ISBLANK(INDIRECT("A4")), 0, INDIRECT(INDIRECT("A4")&amp;"!"&amp;'Технический лист'!D368&amp;'Технический лист'!G126))+IF(ISBLANK(INDIRECT("A5")), 0, INDIRECT(INDIRECT("A5")&amp;"!"&amp;'Технический лист'!D368&amp;'Технический лист'!G126))+IF(ISBLANK(INDIRECT("A6")), 0, INDIRECT(INDIRECT("A6")&amp;"!"&amp;'Технический лист'!D368&amp;'Технический лист'!G126))+IF(ISBLANK(INDIRECT("A7")), 0, INDIRECT(INDIRECT("A7")&amp;"!"&amp;'Технический лист'!D368&amp;'Технический лист'!G126))+IF(ISBLANK(INDIRECT("A8")), 0, INDIRECT(INDIRECT("A8")&amp;"!"&amp;'Технический лист'!D368&amp;'Технический лист'!G126))+IF(ISBLANK(INDIRECT("A9")), 0, INDIRECT(INDIRECT("A9")&amp;"!"&amp;'Технический лист'!D368&amp;'Технический лист'!G126))+IF(ISBLANK(INDIRECT("A10")), 0, INDIRECT(INDIRECT("A10")&amp;"!"&amp;'Технический лист'!D368&amp;'Технический лист'!G126))+IF(ISBLANK(INDIRECT("A11")), 0, INDIRECT(INDIRECT("A11")&amp;"!"&amp;'Технический лист'!D368&amp;'Технический лист'!G126))+IF(ISBLANK(INDIRECT("A12")), 0, INDIRECT(INDIRECT("A12")&amp;"!"&amp;'Технический лист'!D368&amp;'Технический лист'!G126))</f>
        <v>0</v>
      </c>
      <c r="E135" s="51">
        <f>IF(ISBLANK(INDIRECT("A3")), 0, INDIRECT(INDIRECT("A3")&amp;"!"&amp;'Технический лист'!E368&amp;'Технический лист'!H126))+IF(ISBLANK(INDIRECT("A4")), 0, INDIRECT(INDIRECT("A4")&amp;"!"&amp;'Технический лист'!E368&amp;'Технический лист'!H126))+IF(ISBLANK(INDIRECT("A5")), 0, INDIRECT(INDIRECT("A5")&amp;"!"&amp;'Технический лист'!E368&amp;'Технический лист'!H126))+IF(ISBLANK(INDIRECT("A6")), 0, INDIRECT(INDIRECT("A6")&amp;"!"&amp;'Технический лист'!E368&amp;'Технический лист'!H126))+IF(ISBLANK(INDIRECT("A7")), 0, INDIRECT(INDIRECT("A7")&amp;"!"&amp;'Технический лист'!E368&amp;'Технический лист'!H126))+IF(ISBLANK(INDIRECT("A8")), 0, INDIRECT(INDIRECT("A8")&amp;"!"&amp;'Технический лист'!E368&amp;'Технический лист'!H126))+IF(ISBLANK(INDIRECT("A9")), 0, INDIRECT(INDIRECT("A9")&amp;"!"&amp;'Технический лист'!E368&amp;'Технический лист'!H126))+IF(ISBLANK(INDIRECT("A10")), 0, INDIRECT(INDIRECT("A10")&amp;"!"&amp;'Технический лист'!E368&amp;'Технический лист'!H126))+IF(ISBLANK(INDIRECT("A11")), 0, INDIRECT(INDIRECT("A11")&amp;"!"&amp;'Технический лист'!E368&amp;'Технический лист'!H126))+IF(ISBLANK(INDIRECT("A12")), 0, INDIRECT(INDIRECT("A12")&amp;"!"&amp;'Технический лист'!E368&amp;'Технический лист'!H126))</f>
        <v>0</v>
      </c>
      <c r="F135" s="51">
        <f>IF(ISBLANK(INDIRECT("A3")), 0, INDIRECT(INDIRECT("A3")&amp;"!"&amp;'Технический лист'!F368&amp;'Технический лист'!I126))+IF(ISBLANK(INDIRECT("A4")), 0, INDIRECT(INDIRECT("A4")&amp;"!"&amp;'Технический лист'!F368&amp;'Технический лист'!I126))+IF(ISBLANK(INDIRECT("A5")), 0, INDIRECT(INDIRECT("A5")&amp;"!"&amp;'Технический лист'!F368&amp;'Технический лист'!I126))+IF(ISBLANK(INDIRECT("A6")), 0, INDIRECT(INDIRECT("A6")&amp;"!"&amp;'Технический лист'!F368&amp;'Технический лист'!I126))+IF(ISBLANK(INDIRECT("A7")), 0, INDIRECT(INDIRECT("A7")&amp;"!"&amp;'Технический лист'!F368&amp;'Технический лист'!I126))+IF(ISBLANK(INDIRECT("A8")), 0, INDIRECT(INDIRECT("A8")&amp;"!"&amp;'Технический лист'!F368&amp;'Технический лист'!I126))+IF(ISBLANK(INDIRECT("A9")), 0, INDIRECT(INDIRECT("A9")&amp;"!"&amp;'Технический лист'!F368&amp;'Технический лист'!I126))+IF(ISBLANK(INDIRECT("A10")), 0, INDIRECT(INDIRECT("A10")&amp;"!"&amp;'Технический лист'!F368&amp;'Технический лист'!I126))+IF(ISBLANK(INDIRECT("A11")), 0, INDIRECT(INDIRECT("A11")&amp;"!"&amp;'Технический лист'!F368&amp;'Технический лист'!I126))+IF(ISBLANK(INDIRECT("A12")), 0, INDIRECT(INDIRECT("A12")&amp;"!"&amp;'Технический лист'!F368&amp;'Технический лист'!I126))</f>
        <v>0</v>
      </c>
      <c r="G135" s="51">
        <f>IF(ISBLANK(INDIRECT("A3")), 0, INDIRECT(INDIRECT("A3")&amp;"!"&amp;'Технический лист'!G368&amp;'Технический лист'!J126))+IF(ISBLANK(INDIRECT("A4")), 0, INDIRECT(INDIRECT("A4")&amp;"!"&amp;'Технический лист'!G368&amp;'Технический лист'!J126))+IF(ISBLANK(INDIRECT("A5")), 0, INDIRECT(INDIRECT("A5")&amp;"!"&amp;'Технический лист'!G368&amp;'Технический лист'!J126))+IF(ISBLANK(INDIRECT("A6")), 0, INDIRECT(INDIRECT("A6")&amp;"!"&amp;'Технический лист'!G368&amp;'Технический лист'!J126))+IF(ISBLANK(INDIRECT("A7")), 0, INDIRECT(INDIRECT("A7")&amp;"!"&amp;'Технический лист'!G368&amp;'Технический лист'!J126))+IF(ISBLANK(INDIRECT("A8")), 0, INDIRECT(INDIRECT("A8")&amp;"!"&amp;'Технический лист'!G368&amp;'Технический лист'!J126))+IF(ISBLANK(INDIRECT("A9")), 0, INDIRECT(INDIRECT("A9")&amp;"!"&amp;'Технический лист'!G368&amp;'Технический лист'!J126))+IF(ISBLANK(INDIRECT("A10")), 0, INDIRECT(INDIRECT("A10")&amp;"!"&amp;'Технический лист'!G368&amp;'Технический лист'!J126))+IF(ISBLANK(INDIRECT("A11")), 0, INDIRECT(INDIRECT("A11")&amp;"!"&amp;'Технический лист'!G368&amp;'Технический лист'!J126))+IF(ISBLANK(INDIRECT("A12")), 0, INDIRECT(INDIRECT("A12")&amp;"!"&amp;'Технический лист'!G368&amp;'Технический лист'!J126))</f>
        <v>0</v>
      </c>
      <c r="H135" s="51">
        <f>IF(ISBLANK(INDIRECT("A3")), 0, INDIRECT(INDIRECT("A3")&amp;"!"&amp;'Технический лист'!H368&amp;'Технический лист'!K126))+IF(ISBLANK(INDIRECT("A4")), 0, INDIRECT(INDIRECT("A4")&amp;"!"&amp;'Технический лист'!H368&amp;'Технический лист'!K126))+IF(ISBLANK(INDIRECT("A5")), 0, INDIRECT(INDIRECT("A5")&amp;"!"&amp;'Технический лист'!H368&amp;'Технический лист'!K126))+IF(ISBLANK(INDIRECT("A6")), 0, INDIRECT(INDIRECT("A6")&amp;"!"&amp;'Технический лист'!H368&amp;'Технический лист'!K126))+IF(ISBLANK(INDIRECT("A7")), 0, INDIRECT(INDIRECT("A7")&amp;"!"&amp;'Технический лист'!H368&amp;'Технический лист'!K126))+IF(ISBLANK(INDIRECT("A8")), 0, INDIRECT(INDIRECT("A8")&amp;"!"&amp;'Технический лист'!H368&amp;'Технический лист'!K126))+IF(ISBLANK(INDIRECT("A9")), 0, INDIRECT(INDIRECT("A9")&amp;"!"&amp;'Технический лист'!H368&amp;'Технический лист'!K126))+IF(ISBLANK(INDIRECT("A10")), 0, INDIRECT(INDIRECT("A10")&amp;"!"&amp;'Технический лист'!H368&amp;'Технический лист'!K126))+IF(ISBLANK(INDIRECT("A11")), 0, INDIRECT(INDIRECT("A11")&amp;"!"&amp;'Технический лист'!H368&amp;'Технический лист'!K126))+IF(ISBLANK(INDIRECT("A12")), 0, INDIRECT(INDIRECT("A12")&amp;"!"&amp;'Технический лист'!H368&amp;'Технический лист'!K126))</f>
        <v>0</v>
      </c>
      <c r="I135" s="51">
        <f>IF(ISBLANK(INDIRECT("A3")), 0, INDIRECT(INDIRECT("A3")&amp;"!"&amp;'Технический лист'!I368&amp;'Технический лист'!L126))+IF(ISBLANK(INDIRECT("A4")), 0, INDIRECT(INDIRECT("A4")&amp;"!"&amp;'Технический лист'!I368&amp;'Технический лист'!L126))+IF(ISBLANK(INDIRECT("A5")), 0, INDIRECT(INDIRECT("A5")&amp;"!"&amp;'Технический лист'!I368&amp;'Технический лист'!L126))+IF(ISBLANK(INDIRECT("A6")), 0, INDIRECT(INDIRECT("A6")&amp;"!"&amp;'Технический лист'!I368&amp;'Технический лист'!L126))+IF(ISBLANK(INDIRECT("A7")), 0, INDIRECT(INDIRECT("A7")&amp;"!"&amp;'Технический лист'!I368&amp;'Технический лист'!L126))+IF(ISBLANK(INDIRECT("A8")), 0, INDIRECT(INDIRECT("A8")&amp;"!"&amp;'Технический лист'!I368&amp;'Технический лист'!L126))+IF(ISBLANK(INDIRECT("A9")), 0, INDIRECT(INDIRECT("A9")&amp;"!"&amp;'Технический лист'!I368&amp;'Технический лист'!L126))+IF(ISBLANK(INDIRECT("A10")), 0, INDIRECT(INDIRECT("A10")&amp;"!"&amp;'Технический лист'!I368&amp;'Технический лист'!L126))+IF(ISBLANK(INDIRECT("A11")), 0, INDIRECT(INDIRECT("A11")&amp;"!"&amp;'Технический лист'!I368&amp;'Технический лист'!L126))+IF(ISBLANK(INDIRECT("A12")), 0, INDIRECT(INDIRECT("A12")&amp;"!"&amp;'Технический лист'!I368&amp;'Технический лист'!L126))</f>
        <v>0</v>
      </c>
      <c r="J135" s="51">
        <f>IF(ISBLANK(INDIRECT("A3")), 0, INDIRECT(INDIRECT("A3")&amp;"!"&amp;'Технический лист'!J368&amp;'Технический лист'!M126))+IF(ISBLANK(INDIRECT("A4")), 0, INDIRECT(INDIRECT("A4")&amp;"!"&amp;'Технический лист'!J368&amp;'Технический лист'!M126))+IF(ISBLANK(INDIRECT("A5")), 0, INDIRECT(INDIRECT("A5")&amp;"!"&amp;'Технический лист'!J368&amp;'Технический лист'!M126))+IF(ISBLANK(INDIRECT("A6")), 0, INDIRECT(INDIRECT("A6")&amp;"!"&amp;'Технический лист'!J368&amp;'Технический лист'!M126))+IF(ISBLANK(INDIRECT("A7")), 0, INDIRECT(INDIRECT("A7")&amp;"!"&amp;'Технический лист'!J368&amp;'Технический лист'!M126))+IF(ISBLANK(INDIRECT("A8")), 0, INDIRECT(INDIRECT("A8")&amp;"!"&amp;'Технический лист'!J368&amp;'Технический лист'!M126))+IF(ISBLANK(INDIRECT("A9")), 0, INDIRECT(INDIRECT("A9")&amp;"!"&amp;'Технический лист'!J368&amp;'Технический лист'!M126))+IF(ISBLANK(INDIRECT("A10")), 0, INDIRECT(INDIRECT("A10")&amp;"!"&amp;'Технический лист'!J368&amp;'Технический лист'!M126))+IF(ISBLANK(INDIRECT("A11")), 0, INDIRECT(INDIRECT("A11")&amp;"!"&amp;'Технический лист'!J368&amp;'Технический лист'!M126))+IF(ISBLANK(INDIRECT("A12")), 0, INDIRECT(INDIRECT("A12")&amp;"!"&amp;'Технический лист'!J368&amp;'Технический лист'!M126))</f>
        <v>0</v>
      </c>
      <c r="K135" s="51">
        <f>IF(ISBLANK(INDIRECT("A3")), 0, INDIRECT(INDIRECT("A3")&amp;"!"&amp;'Технический лист'!K368&amp;'Технический лист'!N126))+IF(ISBLANK(INDIRECT("A4")), 0, INDIRECT(INDIRECT("A4")&amp;"!"&amp;'Технический лист'!K368&amp;'Технический лист'!N126))+IF(ISBLANK(INDIRECT("A5")), 0, INDIRECT(INDIRECT("A5")&amp;"!"&amp;'Технический лист'!K368&amp;'Технический лист'!N126))+IF(ISBLANK(INDIRECT("A6")), 0, INDIRECT(INDIRECT("A6")&amp;"!"&amp;'Технический лист'!K368&amp;'Технический лист'!N126))+IF(ISBLANK(INDIRECT("A7")), 0, INDIRECT(INDIRECT("A7")&amp;"!"&amp;'Технический лист'!K368&amp;'Технический лист'!N126))+IF(ISBLANK(INDIRECT("A8")), 0, INDIRECT(INDIRECT("A8")&amp;"!"&amp;'Технический лист'!K368&amp;'Технический лист'!N126))+IF(ISBLANK(INDIRECT("A9")), 0, INDIRECT(INDIRECT("A9")&amp;"!"&amp;'Технический лист'!K368&amp;'Технический лист'!N126))+IF(ISBLANK(INDIRECT("A10")), 0, INDIRECT(INDIRECT("A10")&amp;"!"&amp;'Технический лист'!K368&amp;'Технический лист'!N126))+IF(ISBLANK(INDIRECT("A11")), 0, INDIRECT(INDIRECT("A11")&amp;"!"&amp;'Технический лист'!K368&amp;'Технический лист'!N126))+IF(ISBLANK(INDIRECT("A12")), 0, INDIRECT(INDIRECT("A12")&amp;"!"&amp;'Технический лист'!K368&amp;'Технический лист'!N126))</f>
        <v>0</v>
      </c>
      <c r="L135" s="51">
        <f>IF(ISBLANK(INDIRECT("A3")), 0, INDIRECT(INDIRECT("A3")&amp;"!"&amp;'Технический лист'!L368&amp;'Технический лист'!O126))+IF(ISBLANK(INDIRECT("A4")), 0, INDIRECT(INDIRECT("A4")&amp;"!"&amp;'Технический лист'!L368&amp;'Технический лист'!O126))+IF(ISBLANK(INDIRECT("A5")), 0, INDIRECT(INDIRECT("A5")&amp;"!"&amp;'Технический лист'!L368&amp;'Технический лист'!O126))+IF(ISBLANK(INDIRECT("A6")), 0, INDIRECT(INDIRECT("A6")&amp;"!"&amp;'Технический лист'!L368&amp;'Технический лист'!O126))+IF(ISBLANK(INDIRECT("A7")), 0, INDIRECT(INDIRECT("A7")&amp;"!"&amp;'Технический лист'!L368&amp;'Технический лист'!O126))+IF(ISBLANK(INDIRECT("A8")), 0, INDIRECT(INDIRECT("A8")&amp;"!"&amp;'Технический лист'!L368&amp;'Технический лист'!O126))+IF(ISBLANK(INDIRECT("A9")), 0, INDIRECT(INDIRECT("A9")&amp;"!"&amp;'Технический лист'!L368&amp;'Технический лист'!O126))+IF(ISBLANK(INDIRECT("A10")), 0, INDIRECT(INDIRECT("A10")&amp;"!"&amp;'Технический лист'!L368&amp;'Технический лист'!O126))+IF(ISBLANK(INDIRECT("A11")), 0, INDIRECT(INDIRECT("A11")&amp;"!"&amp;'Технический лист'!L368&amp;'Технический лист'!O126))+IF(ISBLANK(INDIRECT("A12")), 0, INDIRECT(INDIRECT("A12")&amp;"!"&amp;'Технический лист'!L368&amp;'Технический лист'!O126))</f>
        <v>0</v>
      </c>
      <c r="M135" s="53">
        <f>IF(ISBLANK(INDIRECT("A3")), 0, INDIRECT(INDIRECT("A3")&amp;"!"&amp;'Технический лист'!M368&amp;'Технический лист'!P126))+IF(ISBLANK(INDIRECT("A4")), 0, INDIRECT(INDIRECT("A4")&amp;"!"&amp;'Технический лист'!M368&amp;'Технический лист'!P126))+IF(ISBLANK(INDIRECT("A5")), 0, INDIRECT(INDIRECT("A5")&amp;"!"&amp;'Технический лист'!M368&amp;'Технический лист'!P126))+IF(ISBLANK(INDIRECT("A6")), 0, INDIRECT(INDIRECT("A6")&amp;"!"&amp;'Технический лист'!M368&amp;'Технический лист'!P126))+IF(ISBLANK(INDIRECT("A7")), 0, INDIRECT(INDIRECT("A7")&amp;"!"&amp;'Технический лист'!M368&amp;'Технический лист'!P126))+IF(ISBLANK(INDIRECT("A8")), 0, INDIRECT(INDIRECT("A8")&amp;"!"&amp;'Технический лист'!M368&amp;'Технический лист'!P126))+IF(ISBLANK(INDIRECT("A9")), 0, INDIRECT(INDIRECT("A9")&amp;"!"&amp;'Технический лист'!M368&amp;'Технический лист'!P126))+IF(ISBLANK(INDIRECT("A10")), 0, INDIRECT(INDIRECT("A10")&amp;"!"&amp;'Технический лист'!M368&amp;'Технический лист'!P126))+IF(ISBLANK(INDIRECT("A11")), 0, INDIRECT(INDIRECT("A11")&amp;"!"&amp;'Технический лист'!M368&amp;'Технический лист'!P126))+IF(ISBLANK(INDIRECT("A12")), 0, INDIRECT(INDIRECT("A12")&amp;"!"&amp;'Технический лист'!M368&amp;'Технический лист'!P126))</f>
        <v>0</v>
      </c>
    </row>
    <row r="136" hidden="1">
      <c r="A136" s="106"/>
      <c r="B136" s="51">
        <f>IF(ISBLANK(INDIRECT("A3")), 0, INDIRECT(INDIRECT("A3")&amp;"!"&amp;'Технический лист'!B369&amp;'Технический лист'!E127))+IF(ISBLANK(INDIRECT("A4")), 0, INDIRECT(INDIRECT("A4")&amp;"!"&amp;'Технический лист'!B369&amp;'Технический лист'!E127))+IF(ISBLANK(INDIRECT("A5")), 0, INDIRECT(INDIRECT("A5")&amp;"!"&amp;'Технический лист'!B369&amp;'Технический лист'!E127))+IF(ISBLANK(INDIRECT("A6")), 0, INDIRECT(INDIRECT("A6")&amp;"!"&amp;'Технический лист'!B369&amp;'Технический лист'!E127))+IF(ISBLANK(INDIRECT("A7")), 0, INDIRECT(INDIRECT("A7")&amp;"!"&amp;'Технический лист'!B369&amp;'Технический лист'!E127))+IF(ISBLANK(INDIRECT("A8")), 0, INDIRECT(INDIRECT("A8")&amp;"!"&amp;'Технический лист'!B369&amp;'Технический лист'!E127))+IF(ISBLANK(INDIRECT("A9")), 0, INDIRECT(INDIRECT("A9")&amp;"!"&amp;'Технический лист'!B369&amp;'Технический лист'!E127))+IF(ISBLANK(INDIRECT("A10")), 0, INDIRECT(INDIRECT("A10")&amp;"!"&amp;'Технический лист'!B369&amp;'Технический лист'!E127))+IF(ISBLANK(INDIRECT("A11")), 0, INDIRECT(INDIRECT("A11")&amp;"!"&amp;'Технический лист'!B369&amp;'Технический лист'!E127))+IF(ISBLANK(INDIRECT("A12")), 0, INDIRECT(INDIRECT("A12")&amp;"!"&amp;'Технический лист'!B369&amp;'Технический лист'!E127))</f>
        <v>0</v>
      </c>
      <c r="C136" s="51">
        <f>IF(ISBLANK(INDIRECT("A3")), 0, INDIRECT(INDIRECT("A3")&amp;"!"&amp;'Технический лист'!C369&amp;'Технический лист'!F127))+IF(ISBLANK(INDIRECT("A4")), 0, INDIRECT(INDIRECT("A4")&amp;"!"&amp;'Технический лист'!C369&amp;'Технический лист'!F127))+IF(ISBLANK(INDIRECT("A5")), 0, INDIRECT(INDIRECT("A5")&amp;"!"&amp;'Технический лист'!C369&amp;'Технический лист'!F127))+IF(ISBLANK(INDIRECT("A6")), 0, INDIRECT(INDIRECT("A6")&amp;"!"&amp;'Технический лист'!C369&amp;'Технический лист'!F127))+IF(ISBLANK(INDIRECT("A7")), 0, INDIRECT(INDIRECT("A7")&amp;"!"&amp;'Технический лист'!C369&amp;'Технический лист'!F127))+IF(ISBLANK(INDIRECT("A8")), 0, INDIRECT(INDIRECT("A8")&amp;"!"&amp;'Технический лист'!C369&amp;'Технический лист'!F127))+IF(ISBLANK(INDIRECT("A9")), 0, INDIRECT(INDIRECT("A9")&amp;"!"&amp;'Технический лист'!C369&amp;'Технический лист'!F127))+IF(ISBLANK(INDIRECT("A10")), 0, INDIRECT(INDIRECT("A10")&amp;"!"&amp;'Технический лист'!C369&amp;'Технический лист'!F127))+IF(ISBLANK(INDIRECT("A11")), 0, INDIRECT(INDIRECT("A11")&amp;"!"&amp;'Технический лист'!C369&amp;'Технический лист'!F127))+IF(ISBLANK(INDIRECT("A12")), 0, INDIRECT(INDIRECT("A12")&amp;"!"&amp;'Технический лист'!C369&amp;'Технический лист'!F127))</f>
        <v>0</v>
      </c>
      <c r="D136" s="51">
        <f>IF(ISBLANK(INDIRECT("A3")), 0, INDIRECT(INDIRECT("A3")&amp;"!"&amp;'Технический лист'!D369&amp;'Технический лист'!G127))+IF(ISBLANK(INDIRECT("A4")), 0, INDIRECT(INDIRECT("A4")&amp;"!"&amp;'Технический лист'!D369&amp;'Технический лист'!G127))+IF(ISBLANK(INDIRECT("A5")), 0, INDIRECT(INDIRECT("A5")&amp;"!"&amp;'Технический лист'!D369&amp;'Технический лист'!G127))+IF(ISBLANK(INDIRECT("A6")), 0, INDIRECT(INDIRECT("A6")&amp;"!"&amp;'Технический лист'!D369&amp;'Технический лист'!G127))+IF(ISBLANK(INDIRECT("A7")), 0, INDIRECT(INDIRECT("A7")&amp;"!"&amp;'Технический лист'!D369&amp;'Технический лист'!G127))+IF(ISBLANK(INDIRECT("A8")), 0, INDIRECT(INDIRECT("A8")&amp;"!"&amp;'Технический лист'!D369&amp;'Технический лист'!G127))+IF(ISBLANK(INDIRECT("A9")), 0, INDIRECT(INDIRECT("A9")&amp;"!"&amp;'Технический лист'!D369&amp;'Технический лист'!G127))+IF(ISBLANK(INDIRECT("A10")), 0, INDIRECT(INDIRECT("A10")&amp;"!"&amp;'Технический лист'!D369&amp;'Технический лист'!G127))+IF(ISBLANK(INDIRECT("A11")), 0, INDIRECT(INDIRECT("A11")&amp;"!"&amp;'Технический лист'!D369&amp;'Технический лист'!G127))+IF(ISBLANK(INDIRECT("A12")), 0, INDIRECT(INDIRECT("A12")&amp;"!"&amp;'Технический лист'!D369&amp;'Технический лист'!G127))</f>
        <v>0</v>
      </c>
      <c r="E136" s="51">
        <f>IF(ISBLANK(INDIRECT("A3")), 0, INDIRECT(INDIRECT("A3")&amp;"!"&amp;'Технический лист'!E369&amp;'Технический лист'!H127))+IF(ISBLANK(INDIRECT("A4")), 0, INDIRECT(INDIRECT("A4")&amp;"!"&amp;'Технический лист'!E369&amp;'Технический лист'!H127))+IF(ISBLANK(INDIRECT("A5")), 0, INDIRECT(INDIRECT("A5")&amp;"!"&amp;'Технический лист'!E369&amp;'Технический лист'!H127))+IF(ISBLANK(INDIRECT("A6")), 0, INDIRECT(INDIRECT("A6")&amp;"!"&amp;'Технический лист'!E369&amp;'Технический лист'!H127))+IF(ISBLANK(INDIRECT("A7")), 0, INDIRECT(INDIRECT("A7")&amp;"!"&amp;'Технический лист'!E369&amp;'Технический лист'!H127))+IF(ISBLANK(INDIRECT("A8")), 0, INDIRECT(INDIRECT("A8")&amp;"!"&amp;'Технический лист'!E369&amp;'Технический лист'!H127))+IF(ISBLANK(INDIRECT("A9")), 0, INDIRECT(INDIRECT("A9")&amp;"!"&amp;'Технический лист'!E369&amp;'Технический лист'!H127))+IF(ISBLANK(INDIRECT("A10")), 0, INDIRECT(INDIRECT("A10")&amp;"!"&amp;'Технический лист'!E369&amp;'Технический лист'!H127))+IF(ISBLANK(INDIRECT("A11")), 0, INDIRECT(INDIRECT("A11")&amp;"!"&amp;'Технический лист'!E369&amp;'Технический лист'!H127))+IF(ISBLANK(INDIRECT("A12")), 0, INDIRECT(INDIRECT("A12")&amp;"!"&amp;'Технический лист'!E369&amp;'Технический лист'!H127))</f>
        <v>0</v>
      </c>
      <c r="F136" s="51">
        <f>IF(ISBLANK(INDIRECT("A3")), 0, INDIRECT(INDIRECT("A3")&amp;"!"&amp;'Технический лист'!F369&amp;'Технический лист'!I127))+IF(ISBLANK(INDIRECT("A4")), 0, INDIRECT(INDIRECT("A4")&amp;"!"&amp;'Технический лист'!F369&amp;'Технический лист'!I127))+IF(ISBLANK(INDIRECT("A5")), 0, INDIRECT(INDIRECT("A5")&amp;"!"&amp;'Технический лист'!F369&amp;'Технический лист'!I127))+IF(ISBLANK(INDIRECT("A6")), 0, INDIRECT(INDIRECT("A6")&amp;"!"&amp;'Технический лист'!F369&amp;'Технический лист'!I127))+IF(ISBLANK(INDIRECT("A7")), 0, INDIRECT(INDIRECT("A7")&amp;"!"&amp;'Технический лист'!F369&amp;'Технический лист'!I127))+IF(ISBLANK(INDIRECT("A8")), 0, INDIRECT(INDIRECT("A8")&amp;"!"&amp;'Технический лист'!F369&amp;'Технический лист'!I127))+IF(ISBLANK(INDIRECT("A9")), 0, INDIRECT(INDIRECT("A9")&amp;"!"&amp;'Технический лист'!F369&amp;'Технический лист'!I127))+IF(ISBLANK(INDIRECT("A10")), 0, INDIRECT(INDIRECT("A10")&amp;"!"&amp;'Технический лист'!F369&amp;'Технический лист'!I127))+IF(ISBLANK(INDIRECT("A11")), 0, INDIRECT(INDIRECT("A11")&amp;"!"&amp;'Технический лист'!F369&amp;'Технический лист'!I127))+IF(ISBLANK(INDIRECT("A12")), 0, INDIRECT(INDIRECT("A12")&amp;"!"&amp;'Технический лист'!F369&amp;'Технический лист'!I127))</f>
        <v>0</v>
      </c>
      <c r="G136" s="51">
        <f>IF(ISBLANK(INDIRECT("A3")), 0, INDIRECT(INDIRECT("A3")&amp;"!"&amp;'Технический лист'!G369&amp;'Технический лист'!J127))+IF(ISBLANK(INDIRECT("A4")), 0, INDIRECT(INDIRECT("A4")&amp;"!"&amp;'Технический лист'!G369&amp;'Технический лист'!J127))+IF(ISBLANK(INDIRECT("A5")), 0, INDIRECT(INDIRECT("A5")&amp;"!"&amp;'Технический лист'!G369&amp;'Технический лист'!J127))+IF(ISBLANK(INDIRECT("A6")), 0, INDIRECT(INDIRECT("A6")&amp;"!"&amp;'Технический лист'!G369&amp;'Технический лист'!J127))+IF(ISBLANK(INDIRECT("A7")), 0, INDIRECT(INDIRECT("A7")&amp;"!"&amp;'Технический лист'!G369&amp;'Технический лист'!J127))+IF(ISBLANK(INDIRECT("A8")), 0, INDIRECT(INDIRECT("A8")&amp;"!"&amp;'Технический лист'!G369&amp;'Технический лист'!J127))+IF(ISBLANK(INDIRECT("A9")), 0, INDIRECT(INDIRECT("A9")&amp;"!"&amp;'Технический лист'!G369&amp;'Технический лист'!J127))+IF(ISBLANK(INDIRECT("A10")), 0, INDIRECT(INDIRECT("A10")&amp;"!"&amp;'Технический лист'!G369&amp;'Технический лист'!J127))+IF(ISBLANK(INDIRECT("A11")), 0, INDIRECT(INDIRECT("A11")&amp;"!"&amp;'Технический лист'!G369&amp;'Технический лист'!J127))+IF(ISBLANK(INDIRECT("A12")), 0, INDIRECT(INDIRECT("A12")&amp;"!"&amp;'Технический лист'!G369&amp;'Технический лист'!J127))</f>
        <v>0</v>
      </c>
      <c r="H136" s="51">
        <f>IF(ISBLANK(INDIRECT("A3")), 0, INDIRECT(INDIRECT("A3")&amp;"!"&amp;'Технический лист'!H369&amp;'Технический лист'!K127))+IF(ISBLANK(INDIRECT("A4")), 0, INDIRECT(INDIRECT("A4")&amp;"!"&amp;'Технический лист'!H369&amp;'Технический лист'!K127))+IF(ISBLANK(INDIRECT("A5")), 0, INDIRECT(INDIRECT("A5")&amp;"!"&amp;'Технический лист'!H369&amp;'Технический лист'!K127))+IF(ISBLANK(INDIRECT("A6")), 0, INDIRECT(INDIRECT("A6")&amp;"!"&amp;'Технический лист'!H369&amp;'Технический лист'!K127))+IF(ISBLANK(INDIRECT("A7")), 0, INDIRECT(INDIRECT("A7")&amp;"!"&amp;'Технический лист'!H369&amp;'Технический лист'!K127))+IF(ISBLANK(INDIRECT("A8")), 0, INDIRECT(INDIRECT("A8")&amp;"!"&amp;'Технический лист'!H369&amp;'Технический лист'!K127))+IF(ISBLANK(INDIRECT("A9")), 0, INDIRECT(INDIRECT("A9")&amp;"!"&amp;'Технический лист'!H369&amp;'Технический лист'!K127))+IF(ISBLANK(INDIRECT("A10")), 0, INDIRECT(INDIRECT("A10")&amp;"!"&amp;'Технический лист'!H369&amp;'Технический лист'!K127))+IF(ISBLANK(INDIRECT("A11")), 0, INDIRECT(INDIRECT("A11")&amp;"!"&amp;'Технический лист'!H369&amp;'Технический лист'!K127))+IF(ISBLANK(INDIRECT("A12")), 0, INDIRECT(INDIRECT("A12")&amp;"!"&amp;'Технический лист'!H369&amp;'Технический лист'!K127))</f>
        <v>0</v>
      </c>
      <c r="I136" s="51">
        <f>IF(ISBLANK(INDIRECT("A3")), 0, INDIRECT(INDIRECT("A3")&amp;"!"&amp;'Технический лист'!I369&amp;'Технический лист'!L127))+IF(ISBLANK(INDIRECT("A4")), 0, INDIRECT(INDIRECT("A4")&amp;"!"&amp;'Технический лист'!I369&amp;'Технический лист'!L127))+IF(ISBLANK(INDIRECT("A5")), 0, INDIRECT(INDIRECT("A5")&amp;"!"&amp;'Технический лист'!I369&amp;'Технический лист'!L127))+IF(ISBLANK(INDIRECT("A6")), 0, INDIRECT(INDIRECT("A6")&amp;"!"&amp;'Технический лист'!I369&amp;'Технический лист'!L127))+IF(ISBLANK(INDIRECT("A7")), 0, INDIRECT(INDIRECT("A7")&amp;"!"&amp;'Технический лист'!I369&amp;'Технический лист'!L127))+IF(ISBLANK(INDIRECT("A8")), 0, INDIRECT(INDIRECT("A8")&amp;"!"&amp;'Технический лист'!I369&amp;'Технический лист'!L127))+IF(ISBLANK(INDIRECT("A9")), 0, INDIRECT(INDIRECT("A9")&amp;"!"&amp;'Технический лист'!I369&amp;'Технический лист'!L127))+IF(ISBLANK(INDIRECT("A10")), 0, INDIRECT(INDIRECT("A10")&amp;"!"&amp;'Технический лист'!I369&amp;'Технический лист'!L127))+IF(ISBLANK(INDIRECT("A11")), 0, INDIRECT(INDIRECT("A11")&amp;"!"&amp;'Технический лист'!I369&amp;'Технический лист'!L127))+IF(ISBLANK(INDIRECT("A12")), 0, INDIRECT(INDIRECT("A12")&amp;"!"&amp;'Технический лист'!I369&amp;'Технический лист'!L127))</f>
        <v>0</v>
      </c>
      <c r="J136" s="51">
        <f>IF(ISBLANK(INDIRECT("A3")), 0, INDIRECT(INDIRECT("A3")&amp;"!"&amp;'Технический лист'!J369&amp;'Технический лист'!M127))+IF(ISBLANK(INDIRECT("A4")), 0, INDIRECT(INDIRECT("A4")&amp;"!"&amp;'Технический лист'!J369&amp;'Технический лист'!M127))+IF(ISBLANK(INDIRECT("A5")), 0, INDIRECT(INDIRECT("A5")&amp;"!"&amp;'Технический лист'!J369&amp;'Технический лист'!M127))+IF(ISBLANK(INDIRECT("A6")), 0, INDIRECT(INDIRECT("A6")&amp;"!"&amp;'Технический лист'!J369&amp;'Технический лист'!M127))+IF(ISBLANK(INDIRECT("A7")), 0, INDIRECT(INDIRECT("A7")&amp;"!"&amp;'Технический лист'!J369&amp;'Технический лист'!M127))+IF(ISBLANK(INDIRECT("A8")), 0, INDIRECT(INDIRECT("A8")&amp;"!"&amp;'Технический лист'!J369&amp;'Технический лист'!M127))+IF(ISBLANK(INDIRECT("A9")), 0, INDIRECT(INDIRECT("A9")&amp;"!"&amp;'Технический лист'!J369&amp;'Технический лист'!M127))+IF(ISBLANK(INDIRECT("A10")), 0, INDIRECT(INDIRECT("A10")&amp;"!"&amp;'Технический лист'!J369&amp;'Технический лист'!M127))+IF(ISBLANK(INDIRECT("A11")), 0, INDIRECT(INDIRECT("A11")&amp;"!"&amp;'Технический лист'!J369&amp;'Технический лист'!M127))+IF(ISBLANK(INDIRECT("A12")), 0, INDIRECT(INDIRECT("A12")&amp;"!"&amp;'Технический лист'!J369&amp;'Технический лист'!M127))</f>
        <v>0</v>
      </c>
      <c r="K136" s="51">
        <f>IF(ISBLANK(INDIRECT("A3")), 0, INDIRECT(INDIRECT("A3")&amp;"!"&amp;'Технический лист'!K369&amp;'Технический лист'!N127))+IF(ISBLANK(INDIRECT("A4")), 0, INDIRECT(INDIRECT("A4")&amp;"!"&amp;'Технический лист'!K369&amp;'Технический лист'!N127))+IF(ISBLANK(INDIRECT("A5")), 0, INDIRECT(INDIRECT("A5")&amp;"!"&amp;'Технический лист'!K369&amp;'Технический лист'!N127))+IF(ISBLANK(INDIRECT("A6")), 0, INDIRECT(INDIRECT("A6")&amp;"!"&amp;'Технический лист'!K369&amp;'Технический лист'!N127))+IF(ISBLANK(INDIRECT("A7")), 0, INDIRECT(INDIRECT("A7")&amp;"!"&amp;'Технический лист'!K369&amp;'Технический лист'!N127))+IF(ISBLANK(INDIRECT("A8")), 0, INDIRECT(INDIRECT("A8")&amp;"!"&amp;'Технический лист'!K369&amp;'Технический лист'!N127))+IF(ISBLANK(INDIRECT("A9")), 0, INDIRECT(INDIRECT("A9")&amp;"!"&amp;'Технический лист'!K369&amp;'Технический лист'!N127))+IF(ISBLANK(INDIRECT("A10")), 0, INDIRECT(INDIRECT("A10")&amp;"!"&amp;'Технический лист'!K369&amp;'Технический лист'!N127))+IF(ISBLANK(INDIRECT("A11")), 0, INDIRECT(INDIRECT("A11")&amp;"!"&amp;'Технический лист'!K369&amp;'Технический лист'!N127))+IF(ISBLANK(INDIRECT("A12")), 0, INDIRECT(INDIRECT("A12")&amp;"!"&amp;'Технический лист'!K369&amp;'Технический лист'!N127))</f>
        <v>0</v>
      </c>
      <c r="L136" s="51">
        <f>IF(ISBLANK(INDIRECT("A3")), 0, INDIRECT(INDIRECT("A3")&amp;"!"&amp;'Технический лист'!L369&amp;'Технический лист'!O127))+IF(ISBLANK(INDIRECT("A4")), 0, INDIRECT(INDIRECT("A4")&amp;"!"&amp;'Технический лист'!L369&amp;'Технический лист'!O127))+IF(ISBLANK(INDIRECT("A5")), 0, INDIRECT(INDIRECT("A5")&amp;"!"&amp;'Технический лист'!L369&amp;'Технический лист'!O127))+IF(ISBLANK(INDIRECT("A6")), 0, INDIRECT(INDIRECT("A6")&amp;"!"&amp;'Технический лист'!L369&amp;'Технический лист'!O127))+IF(ISBLANK(INDIRECT("A7")), 0, INDIRECT(INDIRECT("A7")&amp;"!"&amp;'Технический лист'!L369&amp;'Технический лист'!O127))+IF(ISBLANK(INDIRECT("A8")), 0, INDIRECT(INDIRECT("A8")&amp;"!"&amp;'Технический лист'!L369&amp;'Технический лист'!O127))+IF(ISBLANK(INDIRECT("A9")), 0, INDIRECT(INDIRECT("A9")&amp;"!"&amp;'Технический лист'!L369&amp;'Технический лист'!O127))+IF(ISBLANK(INDIRECT("A10")), 0, INDIRECT(INDIRECT("A10")&amp;"!"&amp;'Технический лист'!L369&amp;'Технический лист'!O127))+IF(ISBLANK(INDIRECT("A11")), 0, INDIRECT(INDIRECT("A11")&amp;"!"&amp;'Технический лист'!L369&amp;'Технический лист'!O127))+IF(ISBLANK(INDIRECT("A12")), 0, INDIRECT(INDIRECT("A12")&amp;"!"&amp;'Технический лист'!L369&amp;'Технический лист'!O127))</f>
        <v>0</v>
      </c>
      <c r="M136" s="53">
        <f>IF(ISBLANK(INDIRECT("A3")), 0, INDIRECT(INDIRECT("A3")&amp;"!"&amp;'Технический лист'!M369&amp;'Технический лист'!P127))+IF(ISBLANK(INDIRECT("A4")), 0, INDIRECT(INDIRECT("A4")&amp;"!"&amp;'Технический лист'!M369&amp;'Технический лист'!P127))+IF(ISBLANK(INDIRECT("A5")), 0, INDIRECT(INDIRECT("A5")&amp;"!"&amp;'Технический лист'!M369&amp;'Технический лист'!P127))+IF(ISBLANK(INDIRECT("A6")), 0, INDIRECT(INDIRECT("A6")&amp;"!"&amp;'Технический лист'!M369&amp;'Технический лист'!P127))+IF(ISBLANK(INDIRECT("A7")), 0, INDIRECT(INDIRECT("A7")&amp;"!"&amp;'Технический лист'!M369&amp;'Технический лист'!P127))+IF(ISBLANK(INDIRECT("A8")), 0, INDIRECT(INDIRECT("A8")&amp;"!"&amp;'Технический лист'!M369&amp;'Технический лист'!P127))+IF(ISBLANK(INDIRECT("A9")), 0, INDIRECT(INDIRECT("A9")&amp;"!"&amp;'Технический лист'!M369&amp;'Технический лист'!P127))+IF(ISBLANK(INDIRECT("A10")), 0, INDIRECT(INDIRECT("A10")&amp;"!"&amp;'Технический лист'!M369&amp;'Технический лист'!P127))+IF(ISBLANK(INDIRECT("A11")), 0, INDIRECT(INDIRECT("A11")&amp;"!"&amp;'Технический лист'!M369&amp;'Технический лист'!P127))+IF(ISBLANK(INDIRECT("A12")), 0, INDIRECT(INDIRECT("A12")&amp;"!"&amp;'Технический лист'!M369&amp;'Технический лист'!P127))</f>
        <v>0</v>
      </c>
    </row>
    <row r="137" hidden="1">
      <c r="A137" s="106"/>
      <c r="B137" s="51">
        <f>IF(ISBLANK(INDIRECT("A3")), 0, INDIRECT(INDIRECT("A3")&amp;"!"&amp;'Технический лист'!B370&amp;'Технический лист'!E128))+IF(ISBLANK(INDIRECT("A4")), 0, INDIRECT(INDIRECT("A4")&amp;"!"&amp;'Технический лист'!B370&amp;'Технический лист'!E128))+IF(ISBLANK(INDIRECT("A5")), 0, INDIRECT(INDIRECT("A5")&amp;"!"&amp;'Технический лист'!B370&amp;'Технический лист'!E128))+IF(ISBLANK(INDIRECT("A6")), 0, INDIRECT(INDIRECT("A6")&amp;"!"&amp;'Технический лист'!B370&amp;'Технический лист'!E128))+IF(ISBLANK(INDIRECT("A7")), 0, INDIRECT(INDIRECT("A7")&amp;"!"&amp;'Технический лист'!B370&amp;'Технический лист'!E128))+IF(ISBLANK(INDIRECT("A8")), 0, INDIRECT(INDIRECT("A8")&amp;"!"&amp;'Технический лист'!B370&amp;'Технический лист'!E128))+IF(ISBLANK(INDIRECT("A9")), 0, INDIRECT(INDIRECT("A9")&amp;"!"&amp;'Технический лист'!B370&amp;'Технический лист'!E128))+IF(ISBLANK(INDIRECT("A10")), 0, INDIRECT(INDIRECT("A10")&amp;"!"&amp;'Технический лист'!B370&amp;'Технический лист'!E128))+IF(ISBLANK(INDIRECT("A11")), 0, INDIRECT(INDIRECT("A11")&amp;"!"&amp;'Технический лист'!B370&amp;'Технический лист'!E128))+IF(ISBLANK(INDIRECT("A12")), 0, INDIRECT(INDIRECT("A12")&amp;"!"&amp;'Технический лист'!B370&amp;'Технический лист'!E128))</f>
        <v>0</v>
      </c>
      <c r="C137" s="51">
        <f>IF(ISBLANK(INDIRECT("A3")), 0, INDIRECT(INDIRECT("A3")&amp;"!"&amp;'Технический лист'!C370&amp;'Технический лист'!F128))+IF(ISBLANK(INDIRECT("A4")), 0, INDIRECT(INDIRECT("A4")&amp;"!"&amp;'Технический лист'!C370&amp;'Технический лист'!F128))+IF(ISBLANK(INDIRECT("A5")), 0, INDIRECT(INDIRECT("A5")&amp;"!"&amp;'Технический лист'!C370&amp;'Технический лист'!F128))+IF(ISBLANK(INDIRECT("A6")), 0, INDIRECT(INDIRECT("A6")&amp;"!"&amp;'Технический лист'!C370&amp;'Технический лист'!F128))+IF(ISBLANK(INDIRECT("A7")), 0, INDIRECT(INDIRECT("A7")&amp;"!"&amp;'Технический лист'!C370&amp;'Технический лист'!F128))+IF(ISBLANK(INDIRECT("A8")), 0, INDIRECT(INDIRECT("A8")&amp;"!"&amp;'Технический лист'!C370&amp;'Технический лист'!F128))+IF(ISBLANK(INDIRECT("A9")), 0, INDIRECT(INDIRECT("A9")&amp;"!"&amp;'Технический лист'!C370&amp;'Технический лист'!F128))+IF(ISBLANK(INDIRECT("A10")), 0, INDIRECT(INDIRECT("A10")&amp;"!"&amp;'Технический лист'!C370&amp;'Технический лист'!F128))+IF(ISBLANK(INDIRECT("A11")), 0, INDIRECT(INDIRECT("A11")&amp;"!"&amp;'Технический лист'!C370&amp;'Технический лист'!F128))+IF(ISBLANK(INDIRECT("A12")), 0, INDIRECT(INDIRECT("A12")&amp;"!"&amp;'Технический лист'!C370&amp;'Технический лист'!F128))</f>
        <v>0</v>
      </c>
      <c r="D137" s="51">
        <f>IF(ISBLANK(INDIRECT("A3")), 0, INDIRECT(INDIRECT("A3")&amp;"!"&amp;'Технический лист'!D370&amp;'Технический лист'!G128))+IF(ISBLANK(INDIRECT("A4")), 0, INDIRECT(INDIRECT("A4")&amp;"!"&amp;'Технический лист'!D370&amp;'Технический лист'!G128))+IF(ISBLANK(INDIRECT("A5")), 0, INDIRECT(INDIRECT("A5")&amp;"!"&amp;'Технический лист'!D370&amp;'Технический лист'!G128))+IF(ISBLANK(INDIRECT("A6")), 0, INDIRECT(INDIRECT("A6")&amp;"!"&amp;'Технический лист'!D370&amp;'Технический лист'!G128))+IF(ISBLANK(INDIRECT("A7")), 0, INDIRECT(INDIRECT("A7")&amp;"!"&amp;'Технический лист'!D370&amp;'Технический лист'!G128))+IF(ISBLANK(INDIRECT("A8")), 0, INDIRECT(INDIRECT("A8")&amp;"!"&amp;'Технический лист'!D370&amp;'Технический лист'!G128))+IF(ISBLANK(INDIRECT("A9")), 0, INDIRECT(INDIRECT("A9")&amp;"!"&amp;'Технический лист'!D370&amp;'Технический лист'!G128))+IF(ISBLANK(INDIRECT("A10")), 0, INDIRECT(INDIRECT("A10")&amp;"!"&amp;'Технический лист'!D370&amp;'Технический лист'!G128))+IF(ISBLANK(INDIRECT("A11")), 0, INDIRECT(INDIRECT("A11")&amp;"!"&amp;'Технический лист'!D370&amp;'Технический лист'!G128))+IF(ISBLANK(INDIRECT("A12")), 0, INDIRECT(INDIRECT("A12")&amp;"!"&amp;'Технический лист'!D370&amp;'Технический лист'!G128))</f>
        <v>0</v>
      </c>
      <c r="E137" s="51">
        <f>IF(ISBLANK(INDIRECT("A3")), 0, INDIRECT(INDIRECT("A3")&amp;"!"&amp;'Технический лист'!E370&amp;'Технический лист'!H128))+IF(ISBLANK(INDIRECT("A4")), 0, INDIRECT(INDIRECT("A4")&amp;"!"&amp;'Технический лист'!E370&amp;'Технический лист'!H128))+IF(ISBLANK(INDIRECT("A5")), 0, INDIRECT(INDIRECT("A5")&amp;"!"&amp;'Технический лист'!E370&amp;'Технический лист'!H128))+IF(ISBLANK(INDIRECT("A6")), 0, INDIRECT(INDIRECT("A6")&amp;"!"&amp;'Технический лист'!E370&amp;'Технический лист'!H128))+IF(ISBLANK(INDIRECT("A7")), 0, INDIRECT(INDIRECT("A7")&amp;"!"&amp;'Технический лист'!E370&amp;'Технический лист'!H128))+IF(ISBLANK(INDIRECT("A8")), 0, INDIRECT(INDIRECT("A8")&amp;"!"&amp;'Технический лист'!E370&amp;'Технический лист'!H128))+IF(ISBLANK(INDIRECT("A9")), 0, INDIRECT(INDIRECT("A9")&amp;"!"&amp;'Технический лист'!E370&amp;'Технический лист'!H128))+IF(ISBLANK(INDIRECT("A10")), 0, INDIRECT(INDIRECT("A10")&amp;"!"&amp;'Технический лист'!E370&amp;'Технический лист'!H128))+IF(ISBLANK(INDIRECT("A11")), 0, INDIRECT(INDIRECT("A11")&amp;"!"&amp;'Технический лист'!E370&amp;'Технический лист'!H128))+IF(ISBLANK(INDIRECT("A12")), 0, INDIRECT(INDIRECT("A12")&amp;"!"&amp;'Технический лист'!E370&amp;'Технический лист'!H128))</f>
        <v>0</v>
      </c>
      <c r="F137" s="51">
        <f>IF(ISBLANK(INDIRECT("A3")), 0, INDIRECT(INDIRECT("A3")&amp;"!"&amp;'Технический лист'!F370&amp;'Технический лист'!I128))+IF(ISBLANK(INDIRECT("A4")), 0, INDIRECT(INDIRECT("A4")&amp;"!"&amp;'Технический лист'!F370&amp;'Технический лист'!I128))+IF(ISBLANK(INDIRECT("A5")), 0, INDIRECT(INDIRECT("A5")&amp;"!"&amp;'Технический лист'!F370&amp;'Технический лист'!I128))+IF(ISBLANK(INDIRECT("A6")), 0, INDIRECT(INDIRECT("A6")&amp;"!"&amp;'Технический лист'!F370&amp;'Технический лист'!I128))+IF(ISBLANK(INDIRECT("A7")), 0, INDIRECT(INDIRECT("A7")&amp;"!"&amp;'Технический лист'!F370&amp;'Технический лист'!I128))+IF(ISBLANK(INDIRECT("A8")), 0, INDIRECT(INDIRECT("A8")&amp;"!"&amp;'Технический лист'!F370&amp;'Технический лист'!I128))+IF(ISBLANK(INDIRECT("A9")), 0, INDIRECT(INDIRECT("A9")&amp;"!"&amp;'Технический лист'!F370&amp;'Технический лист'!I128))+IF(ISBLANK(INDIRECT("A10")), 0, INDIRECT(INDIRECT("A10")&amp;"!"&amp;'Технический лист'!F370&amp;'Технический лист'!I128))+IF(ISBLANK(INDIRECT("A11")), 0, INDIRECT(INDIRECT("A11")&amp;"!"&amp;'Технический лист'!F370&amp;'Технический лист'!I128))+IF(ISBLANK(INDIRECT("A12")), 0, INDIRECT(INDIRECT("A12")&amp;"!"&amp;'Технический лист'!F370&amp;'Технический лист'!I128))</f>
        <v>0</v>
      </c>
      <c r="G137" s="51">
        <f>IF(ISBLANK(INDIRECT("A3")), 0, INDIRECT(INDIRECT("A3")&amp;"!"&amp;'Технический лист'!G370&amp;'Технический лист'!J128))+IF(ISBLANK(INDIRECT("A4")), 0, INDIRECT(INDIRECT("A4")&amp;"!"&amp;'Технический лист'!G370&amp;'Технический лист'!J128))+IF(ISBLANK(INDIRECT("A5")), 0, INDIRECT(INDIRECT("A5")&amp;"!"&amp;'Технический лист'!G370&amp;'Технический лист'!J128))+IF(ISBLANK(INDIRECT("A6")), 0, INDIRECT(INDIRECT("A6")&amp;"!"&amp;'Технический лист'!G370&amp;'Технический лист'!J128))+IF(ISBLANK(INDIRECT("A7")), 0, INDIRECT(INDIRECT("A7")&amp;"!"&amp;'Технический лист'!G370&amp;'Технический лист'!J128))+IF(ISBLANK(INDIRECT("A8")), 0, INDIRECT(INDIRECT("A8")&amp;"!"&amp;'Технический лист'!G370&amp;'Технический лист'!J128))+IF(ISBLANK(INDIRECT("A9")), 0, INDIRECT(INDIRECT("A9")&amp;"!"&amp;'Технический лист'!G370&amp;'Технический лист'!J128))+IF(ISBLANK(INDIRECT("A10")), 0, INDIRECT(INDIRECT("A10")&amp;"!"&amp;'Технический лист'!G370&amp;'Технический лист'!J128))+IF(ISBLANK(INDIRECT("A11")), 0, INDIRECT(INDIRECT("A11")&amp;"!"&amp;'Технический лист'!G370&amp;'Технический лист'!J128))+IF(ISBLANK(INDIRECT("A12")), 0, INDIRECT(INDIRECT("A12")&amp;"!"&amp;'Технический лист'!G370&amp;'Технический лист'!J128))</f>
        <v>0</v>
      </c>
      <c r="H137" s="51">
        <f>IF(ISBLANK(INDIRECT("A3")), 0, INDIRECT(INDIRECT("A3")&amp;"!"&amp;'Технический лист'!H370&amp;'Технический лист'!K128))+IF(ISBLANK(INDIRECT("A4")), 0, INDIRECT(INDIRECT("A4")&amp;"!"&amp;'Технический лист'!H370&amp;'Технический лист'!K128))+IF(ISBLANK(INDIRECT("A5")), 0, INDIRECT(INDIRECT("A5")&amp;"!"&amp;'Технический лист'!H370&amp;'Технический лист'!K128))+IF(ISBLANK(INDIRECT("A6")), 0, INDIRECT(INDIRECT("A6")&amp;"!"&amp;'Технический лист'!H370&amp;'Технический лист'!K128))+IF(ISBLANK(INDIRECT("A7")), 0, INDIRECT(INDIRECT("A7")&amp;"!"&amp;'Технический лист'!H370&amp;'Технический лист'!K128))+IF(ISBLANK(INDIRECT("A8")), 0, INDIRECT(INDIRECT("A8")&amp;"!"&amp;'Технический лист'!H370&amp;'Технический лист'!K128))+IF(ISBLANK(INDIRECT("A9")), 0, INDIRECT(INDIRECT("A9")&amp;"!"&amp;'Технический лист'!H370&amp;'Технический лист'!K128))+IF(ISBLANK(INDIRECT("A10")), 0, INDIRECT(INDIRECT("A10")&amp;"!"&amp;'Технический лист'!H370&amp;'Технический лист'!K128))+IF(ISBLANK(INDIRECT("A11")), 0, INDIRECT(INDIRECT("A11")&amp;"!"&amp;'Технический лист'!H370&amp;'Технический лист'!K128))+IF(ISBLANK(INDIRECT("A12")), 0, INDIRECT(INDIRECT("A12")&amp;"!"&amp;'Технический лист'!H370&amp;'Технический лист'!K128))</f>
        <v>0</v>
      </c>
      <c r="I137" s="51">
        <f>IF(ISBLANK(INDIRECT("A3")), 0, INDIRECT(INDIRECT("A3")&amp;"!"&amp;'Технический лист'!I370&amp;'Технический лист'!L128))+IF(ISBLANK(INDIRECT("A4")), 0, INDIRECT(INDIRECT("A4")&amp;"!"&amp;'Технический лист'!I370&amp;'Технический лист'!L128))+IF(ISBLANK(INDIRECT("A5")), 0, INDIRECT(INDIRECT("A5")&amp;"!"&amp;'Технический лист'!I370&amp;'Технический лист'!L128))+IF(ISBLANK(INDIRECT("A6")), 0, INDIRECT(INDIRECT("A6")&amp;"!"&amp;'Технический лист'!I370&amp;'Технический лист'!L128))+IF(ISBLANK(INDIRECT("A7")), 0, INDIRECT(INDIRECT("A7")&amp;"!"&amp;'Технический лист'!I370&amp;'Технический лист'!L128))+IF(ISBLANK(INDIRECT("A8")), 0, INDIRECT(INDIRECT("A8")&amp;"!"&amp;'Технический лист'!I370&amp;'Технический лист'!L128))+IF(ISBLANK(INDIRECT("A9")), 0, INDIRECT(INDIRECT("A9")&amp;"!"&amp;'Технический лист'!I370&amp;'Технический лист'!L128))+IF(ISBLANK(INDIRECT("A10")), 0, INDIRECT(INDIRECT("A10")&amp;"!"&amp;'Технический лист'!I370&amp;'Технический лист'!L128))+IF(ISBLANK(INDIRECT("A11")), 0, INDIRECT(INDIRECT("A11")&amp;"!"&amp;'Технический лист'!I370&amp;'Технический лист'!L128))+IF(ISBLANK(INDIRECT("A12")), 0, INDIRECT(INDIRECT("A12")&amp;"!"&amp;'Технический лист'!I370&amp;'Технический лист'!L128))</f>
        <v>0</v>
      </c>
      <c r="J137" s="51">
        <f>IF(ISBLANK(INDIRECT("A3")), 0, INDIRECT(INDIRECT("A3")&amp;"!"&amp;'Технический лист'!J370&amp;'Технический лист'!M128))+IF(ISBLANK(INDIRECT("A4")), 0, INDIRECT(INDIRECT("A4")&amp;"!"&amp;'Технический лист'!J370&amp;'Технический лист'!M128))+IF(ISBLANK(INDIRECT("A5")), 0, INDIRECT(INDIRECT("A5")&amp;"!"&amp;'Технический лист'!J370&amp;'Технический лист'!M128))+IF(ISBLANK(INDIRECT("A6")), 0, INDIRECT(INDIRECT("A6")&amp;"!"&amp;'Технический лист'!J370&amp;'Технический лист'!M128))+IF(ISBLANK(INDIRECT("A7")), 0, INDIRECT(INDIRECT("A7")&amp;"!"&amp;'Технический лист'!J370&amp;'Технический лист'!M128))+IF(ISBLANK(INDIRECT("A8")), 0, INDIRECT(INDIRECT("A8")&amp;"!"&amp;'Технический лист'!J370&amp;'Технический лист'!M128))+IF(ISBLANK(INDIRECT("A9")), 0, INDIRECT(INDIRECT("A9")&amp;"!"&amp;'Технический лист'!J370&amp;'Технический лист'!M128))+IF(ISBLANK(INDIRECT("A10")), 0, INDIRECT(INDIRECT("A10")&amp;"!"&amp;'Технический лист'!J370&amp;'Технический лист'!M128))+IF(ISBLANK(INDIRECT("A11")), 0, INDIRECT(INDIRECT("A11")&amp;"!"&amp;'Технический лист'!J370&amp;'Технический лист'!M128))+IF(ISBLANK(INDIRECT("A12")), 0, INDIRECT(INDIRECT("A12")&amp;"!"&amp;'Технический лист'!J370&amp;'Технический лист'!M128))</f>
        <v>0</v>
      </c>
      <c r="K137" s="51">
        <f>IF(ISBLANK(INDIRECT("A3")), 0, INDIRECT(INDIRECT("A3")&amp;"!"&amp;'Технический лист'!K370&amp;'Технический лист'!N128))+IF(ISBLANK(INDIRECT("A4")), 0, INDIRECT(INDIRECT("A4")&amp;"!"&amp;'Технический лист'!K370&amp;'Технический лист'!N128))+IF(ISBLANK(INDIRECT("A5")), 0, INDIRECT(INDIRECT("A5")&amp;"!"&amp;'Технический лист'!K370&amp;'Технический лист'!N128))+IF(ISBLANK(INDIRECT("A6")), 0, INDIRECT(INDIRECT("A6")&amp;"!"&amp;'Технический лист'!K370&amp;'Технический лист'!N128))+IF(ISBLANK(INDIRECT("A7")), 0, INDIRECT(INDIRECT("A7")&amp;"!"&amp;'Технический лист'!K370&amp;'Технический лист'!N128))+IF(ISBLANK(INDIRECT("A8")), 0, INDIRECT(INDIRECT("A8")&amp;"!"&amp;'Технический лист'!K370&amp;'Технический лист'!N128))+IF(ISBLANK(INDIRECT("A9")), 0, INDIRECT(INDIRECT("A9")&amp;"!"&amp;'Технический лист'!K370&amp;'Технический лист'!N128))+IF(ISBLANK(INDIRECT("A10")), 0, INDIRECT(INDIRECT("A10")&amp;"!"&amp;'Технический лист'!K370&amp;'Технический лист'!N128))+IF(ISBLANK(INDIRECT("A11")), 0, INDIRECT(INDIRECT("A11")&amp;"!"&amp;'Технический лист'!K370&amp;'Технический лист'!N128))+IF(ISBLANK(INDIRECT("A12")), 0, INDIRECT(INDIRECT("A12")&amp;"!"&amp;'Технический лист'!K370&amp;'Технический лист'!N128))</f>
        <v>0</v>
      </c>
      <c r="L137" s="51">
        <f>IF(ISBLANK(INDIRECT("A3")), 0, INDIRECT(INDIRECT("A3")&amp;"!"&amp;'Технический лист'!L370&amp;'Технический лист'!O128))+IF(ISBLANK(INDIRECT("A4")), 0, INDIRECT(INDIRECT("A4")&amp;"!"&amp;'Технический лист'!L370&amp;'Технический лист'!O128))+IF(ISBLANK(INDIRECT("A5")), 0, INDIRECT(INDIRECT("A5")&amp;"!"&amp;'Технический лист'!L370&amp;'Технический лист'!O128))+IF(ISBLANK(INDIRECT("A6")), 0, INDIRECT(INDIRECT("A6")&amp;"!"&amp;'Технический лист'!L370&amp;'Технический лист'!O128))+IF(ISBLANK(INDIRECT("A7")), 0, INDIRECT(INDIRECT("A7")&amp;"!"&amp;'Технический лист'!L370&amp;'Технический лист'!O128))+IF(ISBLANK(INDIRECT("A8")), 0, INDIRECT(INDIRECT("A8")&amp;"!"&amp;'Технический лист'!L370&amp;'Технический лист'!O128))+IF(ISBLANK(INDIRECT("A9")), 0, INDIRECT(INDIRECT("A9")&amp;"!"&amp;'Технический лист'!L370&amp;'Технический лист'!O128))+IF(ISBLANK(INDIRECT("A10")), 0, INDIRECT(INDIRECT("A10")&amp;"!"&amp;'Технический лист'!L370&amp;'Технический лист'!O128))+IF(ISBLANK(INDIRECT("A11")), 0, INDIRECT(INDIRECT("A11")&amp;"!"&amp;'Технический лист'!L370&amp;'Технический лист'!O128))+IF(ISBLANK(INDIRECT("A12")), 0, INDIRECT(INDIRECT("A12")&amp;"!"&amp;'Технический лист'!L370&amp;'Технический лист'!O128))</f>
        <v>0</v>
      </c>
      <c r="M137" s="53">
        <f>IF(ISBLANK(INDIRECT("A3")), 0, INDIRECT(INDIRECT("A3")&amp;"!"&amp;'Технический лист'!M370&amp;'Технический лист'!P128))+IF(ISBLANK(INDIRECT("A4")), 0, INDIRECT(INDIRECT("A4")&amp;"!"&amp;'Технический лист'!M370&amp;'Технический лист'!P128))+IF(ISBLANK(INDIRECT("A5")), 0, INDIRECT(INDIRECT("A5")&amp;"!"&amp;'Технический лист'!M370&amp;'Технический лист'!P128))+IF(ISBLANK(INDIRECT("A6")), 0, INDIRECT(INDIRECT("A6")&amp;"!"&amp;'Технический лист'!M370&amp;'Технический лист'!P128))+IF(ISBLANK(INDIRECT("A7")), 0, INDIRECT(INDIRECT("A7")&amp;"!"&amp;'Технический лист'!M370&amp;'Технический лист'!P128))+IF(ISBLANK(INDIRECT("A8")), 0, INDIRECT(INDIRECT("A8")&amp;"!"&amp;'Технический лист'!M370&amp;'Технический лист'!P128))+IF(ISBLANK(INDIRECT("A9")), 0, INDIRECT(INDIRECT("A9")&amp;"!"&amp;'Технический лист'!M370&amp;'Технический лист'!P128))+IF(ISBLANK(INDIRECT("A10")), 0, INDIRECT(INDIRECT("A10")&amp;"!"&amp;'Технический лист'!M370&amp;'Технический лист'!P128))+IF(ISBLANK(INDIRECT("A11")), 0, INDIRECT(INDIRECT("A11")&amp;"!"&amp;'Технический лист'!M370&amp;'Технический лист'!P128))+IF(ISBLANK(INDIRECT("A12")), 0, INDIRECT(INDIRECT("A12")&amp;"!"&amp;'Технический лист'!M370&amp;'Технический лист'!P128))</f>
        <v>0</v>
      </c>
    </row>
    <row r="138" hidden="1">
      <c r="A138" s="106"/>
      <c r="B138" s="51">
        <f>IF(ISBLANK(INDIRECT("A3")), 0, INDIRECT(INDIRECT("A3")&amp;"!"&amp;'Технический лист'!B371&amp;'Технический лист'!E129))+IF(ISBLANK(INDIRECT("A4")), 0, INDIRECT(INDIRECT("A4")&amp;"!"&amp;'Технический лист'!B371&amp;'Технический лист'!E129))+IF(ISBLANK(INDIRECT("A5")), 0, INDIRECT(INDIRECT("A5")&amp;"!"&amp;'Технический лист'!B371&amp;'Технический лист'!E129))+IF(ISBLANK(INDIRECT("A6")), 0, INDIRECT(INDIRECT("A6")&amp;"!"&amp;'Технический лист'!B371&amp;'Технический лист'!E129))+IF(ISBLANK(INDIRECT("A7")), 0, INDIRECT(INDIRECT("A7")&amp;"!"&amp;'Технический лист'!B371&amp;'Технический лист'!E129))+IF(ISBLANK(INDIRECT("A8")), 0, INDIRECT(INDIRECT("A8")&amp;"!"&amp;'Технический лист'!B371&amp;'Технический лист'!E129))+IF(ISBLANK(INDIRECT("A9")), 0, INDIRECT(INDIRECT("A9")&amp;"!"&amp;'Технический лист'!B371&amp;'Технический лист'!E129))+IF(ISBLANK(INDIRECT("A10")), 0, INDIRECT(INDIRECT("A10")&amp;"!"&amp;'Технический лист'!B371&amp;'Технический лист'!E129))+IF(ISBLANK(INDIRECT("A11")), 0, INDIRECT(INDIRECT("A11")&amp;"!"&amp;'Технический лист'!B371&amp;'Технический лист'!E129))+IF(ISBLANK(INDIRECT("A12")), 0, INDIRECT(INDIRECT("A12")&amp;"!"&amp;'Технический лист'!B371&amp;'Технический лист'!E129))</f>
        <v>0</v>
      </c>
      <c r="C138" s="51">
        <f>IF(ISBLANK(INDIRECT("A3")), 0, INDIRECT(INDIRECT("A3")&amp;"!"&amp;'Технический лист'!C371&amp;'Технический лист'!F129))+IF(ISBLANK(INDIRECT("A4")), 0, INDIRECT(INDIRECT("A4")&amp;"!"&amp;'Технический лист'!C371&amp;'Технический лист'!F129))+IF(ISBLANK(INDIRECT("A5")), 0, INDIRECT(INDIRECT("A5")&amp;"!"&amp;'Технический лист'!C371&amp;'Технический лист'!F129))+IF(ISBLANK(INDIRECT("A6")), 0, INDIRECT(INDIRECT("A6")&amp;"!"&amp;'Технический лист'!C371&amp;'Технический лист'!F129))+IF(ISBLANK(INDIRECT("A7")), 0, INDIRECT(INDIRECT("A7")&amp;"!"&amp;'Технический лист'!C371&amp;'Технический лист'!F129))+IF(ISBLANK(INDIRECT("A8")), 0, INDIRECT(INDIRECT("A8")&amp;"!"&amp;'Технический лист'!C371&amp;'Технический лист'!F129))+IF(ISBLANK(INDIRECT("A9")), 0, INDIRECT(INDIRECT("A9")&amp;"!"&amp;'Технический лист'!C371&amp;'Технический лист'!F129))+IF(ISBLANK(INDIRECT("A10")), 0, INDIRECT(INDIRECT("A10")&amp;"!"&amp;'Технический лист'!C371&amp;'Технический лист'!F129))+IF(ISBLANK(INDIRECT("A11")), 0, INDIRECT(INDIRECT("A11")&amp;"!"&amp;'Технический лист'!C371&amp;'Технический лист'!F129))+IF(ISBLANK(INDIRECT("A12")), 0, INDIRECT(INDIRECT("A12")&amp;"!"&amp;'Технический лист'!C371&amp;'Технический лист'!F129))</f>
        <v>0</v>
      </c>
      <c r="D138" s="51">
        <f>IF(ISBLANK(INDIRECT("A3")), 0, INDIRECT(INDIRECT("A3")&amp;"!"&amp;'Технический лист'!D371&amp;'Технический лист'!G129))+IF(ISBLANK(INDIRECT("A4")), 0, INDIRECT(INDIRECT("A4")&amp;"!"&amp;'Технический лист'!D371&amp;'Технический лист'!G129))+IF(ISBLANK(INDIRECT("A5")), 0, INDIRECT(INDIRECT("A5")&amp;"!"&amp;'Технический лист'!D371&amp;'Технический лист'!G129))+IF(ISBLANK(INDIRECT("A6")), 0, INDIRECT(INDIRECT("A6")&amp;"!"&amp;'Технический лист'!D371&amp;'Технический лист'!G129))+IF(ISBLANK(INDIRECT("A7")), 0, INDIRECT(INDIRECT("A7")&amp;"!"&amp;'Технический лист'!D371&amp;'Технический лист'!G129))+IF(ISBLANK(INDIRECT("A8")), 0, INDIRECT(INDIRECT("A8")&amp;"!"&amp;'Технический лист'!D371&amp;'Технический лист'!G129))+IF(ISBLANK(INDIRECT("A9")), 0, INDIRECT(INDIRECT("A9")&amp;"!"&amp;'Технический лист'!D371&amp;'Технический лист'!G129))+IF(ISBLANK(INDIRECT("A10")), 0, INDIRECT(INDIRECT("A10")&amp;"!"&amp;'Технический лист'!D371&amp;'Технический лист'!G129))+IF(ISBLANK(INDIRECT("A11")), 0, INDIRECT(INDIRECT("A11")&amp;"!"&amp;'Технический лист'!D371&amp;'Технический лист'!G129))+IF(ISBLANK(INDIRECT("A12")), 0, INDIRECT(INDIRECT("A12")&amp;"!"&amp;'Технический лист'!D371&amp;'Технический лист'!G129))</f>
        <v>0</v>
      </c>
      <c r="E138" s="51">
        <f>IF(ISBLANK(INDIRECT("A3")), 0, INDIRECT(INDIRECT("A3")&amp;"!"&amp;'Технический лист'!E371&amp;'Технический лист'!H129))+IF(ISBLANK(INDIRECT("A4")), 0, INDIRECT(INDIRECT("A4")&amp;"!"&amp;'Технический лист'!E371&amp;'Технический лист'!H129))+IF(ISBLANK(INDIRECT("A5")), 0, INDIRECT(INDIRECT("A5")&amp;"!"&amp;'Технический лист'!E371&amp;'Технический лист'!H129))+IF(ISBLANK(INDIRECT("A6")), 0, INDIRECT(INDIRECT("A6")&amp;"!"&amp;'Технический лист'!E371&amp;'Технический лист'!H129))+IF(ISBLANK(INDIRECT("A7")), 0, INDIRECT(INDIRECT("A7")&amp;"!"&amp;'Технический лист'!E371&amp;'Технический лист'!H129))+IF(ISBLANK(INDIRECT("A8")), 0, INDIRECT(INDIRECT("A8")&amp;"!"&amp;'Технический лист'!E371&amp;'Технический лист'!H129))+IF(ISBLANK(INDIRECT("A9")), 0, INDIRECT(INDIRECT("A9")&amp;"!"&amp;'Технический лист'!E371&amp;'Технический лист'!H129))+IF(ISBLANK(INDIRECT("A10")), 0, INDIRECT(INDIRECT("A10")&amp;"!"&amp;'Технический лист'!E371&amp;'Технический лист'!H129))+IF(ISBLANK(INDIRECT("A11")), 0, INDIRECT(INDIRECT("A11")&amp;"!"&amp;'Технический лист'!E371&amp;'Технический лист'!H129))+IF(ISBLANK(INDIRECT("A12")), 0, INDIRECT(INDIRECT("A12")&amp;"!"&amp;'Технический лист'!E371&amp;'Технический лист'!H129))</f>
        <v>0</v>
      </c>
      <c r="F138" s="51">
        <f>IF(ISBLANK(INDIRECT("A3")), 0, INDIRECT(INDIRECT("A3")&amp;"!"&amp;'Технический лист'!F371&amp;'Технический лист'!I129))+IF(ISBLANK(INDIRECT("A4")), 0, INDIRECT(INDIRECT("A4")&amp;"!"&amp;'Технический лист'!F371&amp;'Технический лист'!I129))+IF(ISBLANK(INDIRECT("A5")), 0, INDIRECT(INDIRECT("A5")&amp;"!"&amp;'Технический лист'!F371&amp;'Технический лист'!I129))+IF(ISBLANK(INDIRECT("A6")), 0, INDIRECT(INDIRECT("A6")&amp;"!"&amp;'Технический лист'!F371&amp;'Технический лист'!I129))+IF(ISBLANK(INDIRECT("A7")), 0, INDIRECT(INDIRECT("A7")&amp;"!"&amp;'Технический лист'!F371&amp;'Технический лист'!I129))+IF(ISBLANK(INDIRECT("A8")), 0, INDIRECT(INDIRECT("A8")&amp;"!"&amp;'Технический лист'!F371&amp;'Технический лист'!I129))+IF(ISBLANK(INDIRECT("A9")), 0, INDIRECT(INDIRECT("A9")&amp;"!"&amp;'Технический лист'!F371&amp;'Технический лист'!I129))+IF(ISBLANK(INDIRECT("A10")), 0, INDIRECT(INDIRECT("A10")&amp;"!"&amp;'Технический лист'!F371&amp;'Технический лист'!I129))+IF(ISBLANK(INDIRECT("A11")), 0, INDIRECT(INDIRECT("A11")&amp;"!"&amp;'Технический лист'!F371&amp;'Технический лист'!I129))+IF(ISBLANK(INDIRECT("A12")), 0, INDIRECT(INDIRECT("A12")&amp;"!"&amp;'Технический лист'!F371&amp;'Технический лист'!I129))</f>
        <v>0</v>
      </c>
      <c r="G138" s="51">
        <f>IF(ISBLANK(INDIRECT("A3")), 0, INDIRECT(INDIRECT("A3")&amp;"!"&amp;'Технический лист'!G371&amp;'Технический лист'!J129))+IF(ISBLANK(INDIRECT("A4")), 0, INDIRECT(INDIRECT("A4")&amp;"!"&amp;'Технический лист'!G371&amp;'Технический лист'!J129))+IF(ISBLANK(INDIRECT("A5")), 0, INDIRECT(INDIRECT("A5")&amp;"!"&amp;'Технический лист'!G371&amp;'Технический лист'!J129))+IF(ISBLANK(INDIRECT("A6")), 0, INDIRECT(INDIRECT("A6")&amp;"!"&amp;'Технический лист'!G371&amp;'Технический лист'!J129))+IF(ISBLANK(INDIRECT("A7")), 0, INDIRECT(INDIRECT("A7")&amp;"!"&amp;'Технический лист'!G371&amp;'Технический лист'!J129))+IF(ISBLANK(INDIRECT("A8")), 0, INDIRECT(INDIRECT("A8")&amp;"!"&amp;'Технический лист'!G371&amp;'Технический лист'!J129))+IF(ISBLANK(INDIRECT("A9")), 0, INDIRECT(INDIRECT("A9")&amp;"!"&amp;'Технический лист'!G371&amp;'Технический лист'!J129))+IF(ISBLANK(INDIRECT("A10")), 0, INDIRECT(INDIRECT("A10")&amp;"!"&amp;'Технический лист'!G371&amp;'Технический лист'!J129))+IF(ISBLANK(INDIRECT("A11")), 0, INDIRECT(INDIRECT("A11")&amp;"!"&amp;'Технический лист'!G371&amp;'Технический лист'!J129))+IF(ISBLANK(INDIRECT("A12")), 0, INDIRECT(INDIRECT("A12")&amp;"!"&amp;'Технический лист'!G371&amp;'Технический лист'!J129))</f>
        <v>0</v>
      </c>
      <c r="H138" s="51">
        <f>IF(ISBLANK(INDIRECT("A3")), 0, INDIRECT(INDIRECT("A3")&amp;"!"&amp;'Технический лист'!H371&amp;'Технический лист'!K129))+IF(ISBLANK(INDIRECT("A4")), 0, INDIRECT(INDIRECT("A4")&amp;"!"&amp;'Технический лист'!H371&amp;'Технический лист'!K129))+IF(ISBLANK(INDIRECT("A5")), 0, INDIRECT(INDIRECT("A5")&amp;"!"&amp;'Технический лист'!H371&amp;'Технический лист'!K129))+IF(ISBLANK(INDIRECT("A6")), 0, INDIRECT(INDIRECT("A6")&amp;"!"&amp;'Технический лист'!H371&amp;'Технический лист'!K129))+IF(ISBLANK(INDIRECT("A7")), 0, INDIRECT(INDIRECT("A7")&amp;"!"&amp;'Технический лист'!H371&amp;'Технический лист'!K129))+IF(ISBLANK(INDIRECT("A8")), 0, INDIRECT(INDIRECT("A8")&amp;"!"&amp;'Технический лист'!H371&amp;'Технический лист'!K129))+IF(ISBLANK(INDIRECT("A9")), 0, INDIRECT(INDIRECT("A9")&amp;"!"&amp;'Технический лист'!H371&amp;'Технический лист'!K129))+IF(ISBLANK(INDIRECT("A10")), 0, INDIRECT(INDIRECT("A10")&amp;"!"&amp;'Технический лист'!H371&amp;'Технический лист'!K129))+IF(ISBLANK(INDIRECT("A11")), 0, INDIRECT(INDIRECT("A11")&amp;"!"&amp;'Технический лист'!H371&amp;'Технический лист'!K129))+IF(ISBLANK(INDIRECT("A12")), 0, INDIRECT(INDIRECT("A12")&amp;"!"&amp;'Технический лист'!H371&amp;'Технический лист'!K129))</f>
        <v>0</v>
      </c>
      <c r="I138" s="51">
        <f>IF(ISBLANK(INDIRECT("A3")), 0, INDIRECT(INDIRECT("A3")&amp;"!"&amp;'Технический лист'!I371&amp;'Технический лист'!L129))+IF(ISBLANK(INDIRECT("A4")), 0, INDIRECT(INDIRECT("A4")&amp;"!"&amp;'Технический лист'!I371&amp;'Технический лист'!L129))+IF(ISBLANK(INDIRECT("A5")), 0, INDIRECT(INDIRECT("A5")&amp;"!"&amp;'Технический лист'!I371&amp;'Технический лист'!L129))+IF(ISBLANK(INDIRECT("A6")), 0, INDIRECT(INDIRECT("A6")&amp;"!"&amp;'Технический лист'!I371&amp;'Технический лист'!L129))+IF(ISBLANK(INDIRECT("A7")), 0, INDIRECT(INDIRECT("A7")&amp;"!"&amp;'Технический лист'!I371&amp;'Технический лист'!L129))+IF(ISBLANK(INDIRECT("A8")), 0, INDIRECT(INDIRECT("A8")&amp;"!"&amp;'Технический лист'!I371&amp;'Технический лист'!L129))+IF(ISBLANK(INDIRECT("A9")), 0, INDIRECT(INDIRECT("A9")&amp;"!"&amp;'Технический лист'!I371&amp;'Технический лист'!L129))+IF(ISBLANK(INDIRECT("A10")), 0, INDIRECT(INDIRECT("A10")&amp;"!"&amp;'Технический лист'!I371&amp;'Технический лист'!L129))+IF(ISBLANK(INDIRECT("A11")), 0, INDIRECT(INDIRECT("A11")&amp;"!"&amp;'Технический лист'!I371&amp;'Технический лист'!L129))+IF(ISBLANK(INDIRECT("A12")), 0, INDIRECT(INDIRECT("A12")&amp;"!"&amp;'Технический лист'!I371&amp;'Технический лист'!L129))</f>
        <v>0</v>
      </c>
      <c r="J138" s="51">
        <f>IF(ISBLANK(INDIRECT("A3")), 0, INDIRECT(INDIRECT("A3")&amp;"!"&amp;'Технический лист'!J371&amp;'Технический лист'!M129))+IF(ISBLANK(INDIRECT("A4")), 0, INDIRECT(INDIRECT("A4")&amp;"!"&amp;'Технический лист'!J371&amp;'Технический лист'!M129))+IF(ISBLANK(INDIRECT("A5")), 0, INDIRECT(INDIRECT("A5")&amp;"!"&amp;'Технический лист'!J371&amp;'Технический лист'!M129))+IF(ISBLANK(INDIRECT("A6")), 0, INDIRECT(INDIRECT("A6")&amp;"!"&amp;'Технический лист'!J371&amp;'Технический лист'!M129))+IF(ISBLANK(INDIRECT("A7")), 0, INDIRECT(INDIRECT("A7")&amp;"!"&amp;'Технический лист'!J371&amp;'Технический лист'!M129))+IF(ISBLANK(INDIRECT("A8")), 0, INDIRECT(INDIRECT("A8")&amp;"!"&amp;'Технический лист'!J371&amp;'Технический лист'!M129))+IF(ISBLANK(INDIRECT("A9")), 0, INDIRECT(INDIRECT("A9")&amp;"!"&amp;'Технический лист'!J371&amp;'Технический лист'!M129))+IF(ISBLANK(INDIRECT("A10")), 0, INDIRECT(INDIRECT("A10")&amp;"!"&amp;'Технический лист'!J371&amp;'Технический лист'!M129))+IF(ISBLANK(INDIRECT("A11")), 0, INDIRECT(INDIRECT("A11")&amp;"!"&amp;'Технический лист'!J371&amp;'Технический лист'!M129))+IF(ISBLANK(INDIRECT("A12")), 0, INDIRECT(INDIRECT("A12")&amp;"!"&amp;'Технический лист'!J371&amp;'Технический лист'!M129))</f>
        <v>0</v>
      </c>
      <c r="K138" s="51">
        <f>IF(ISBLANK(INDIRECT("A3")), 0, INDIRECT(INDIRECT("A3")&amp;"!"&amp;'Технический лист'!K371&amp;'Технический лист'!N129))+IF(ISBLANK(INDIRECT("A4")), 0, INDIRECT(INDIRECT("A4")&amp;"!"&amp;'Технический лист'!K371&amp;'Технический лист'!N129))+IF(ISBLANK(INDIRECT("A5")), 0, INDIRECT(INDIRECT("A5")&amp;"!"&amp;'Технический лист'!K371&amp;'Технический лист'!N129))+IF(ISBLANK(INDIRECT("A6")), 0, INDIRECT(INDIRECT("A6")&amp;"!"&amp;'Технический лист'!K371&amp;'Технический лист'!N129))+IF(ISBLANK(INDIRECT("A7")), 0, INDIRECT(INDIRECT("A7")&amp;"!"&amp;'Технический лист'!K371&amp;'Технический лист'!N129))+IF(ISBLANK(INDIRECT("A8")), 0, INDIRECT(INDIRECT("A8")&amp;"!"&amp;'Технический лист'!K371&amp;'Технический лист'!N129))+IF(ISBLANK(INDIRECT("A9")), 0, INDIRECT(INDIRECT("A9")&amp;"!"&amp;'Технический лист'!K371&amp;'Технический лист'!N129))+IF(ISBLANK(INDIRECT("A10")), 0, INDIRECT(INDIRECT("A10")&amp;"!"&amp;'Технический лист'!K371&amp;'Технический лист'!N129))+IF(ISBLANK(INDIRECT("A11")), 0, INDIRECT(INDIRECT("A11")&amp;"!"&amp;'Технический лист'!K371&amp;'Технический лист'!N129))+IF(ISBLANK(INDIRECT("A12")), 0, INDIRECT(INDIRECT("A12")&amp;"!"&amp;'Технический лист'!K371&amp;'Технический лист'!N129))</f>
        <v>0</v>
      </c>
      <c r="L138" s="51">
        <f>IF(ISBLANK(INDIRECT("A3")), 0, INDIRECT(INDIRECT("A3")&amp;"!"&amp;'Технический лист'!L371&amp;'Технический лист'!O129))+IF(ISBLANK(INDIRECT("A4")), 0, INDIRECT(INDIRECT("A4")&amp;"!"&amp;'Технический лист'!L371&amp;'Технический лист'!O129))+IF(ISBLANK(INDIRECT("A5")), 0, INDIRECT(INDIRECT("A5")&amp;"!"&amp;'Технический лист'!L371&amp;'Технический лист'!O129))+IF(ISBLANK(INDIRECT("A6")), 0, INDIRECT(INDIRECT("A6")&amp;"!"&amp;'Технический лист'!L371&amp;'Технический лист'!O129))+IF(ISBLANK(INDIRECT("A7")), 0, INDIRECT(INDIRECT("A7")&amp;"!"&amp;'Технический лист'!L371&amp;'Технический лист'!O129))+IF(ISBLANK(INDIRECT("A8")), 0, INDIRECT(INDIRECT("A8")&amp;"!"&amp;'Технический лист'!L371&amp;'Технический лист'!O129))+IF(ISBLANK(INDIRECT("A9")), 0, INDIRECT(INDIRECT("A9")&amp;"!"&amp;'Технический лист'!L371&amp;'Технический лист'!O129))+IF(ISBLANK(INDIRECT("A10")), 0, INDIRECT(INDIRECT("A10")&amp;"!"&amp;'Технический лист'!L371&amp;'Технический лист'!O129))+IF(ISBLANK(INDIRECT("A11")), 0, INDIRECT(INDIRECT("A11")&amp;"!"&amp;'Технический лист'!L371&amp;'Технический лист'!O129))+IF(ISBLANK(INDIRECT("A12")), 0, INDIRECT(INDIRECT("A12")&amp;"!"&amp;'Технический лист'!L371&amp;'Технический лист'!O129))</f>
        <v>0</v>
      </c>
      <c r="M138" s="53">
        <f>IF(ISBLANK(INDIRECT("A3")), 0, INDIRECT(INDIRECT("A3")&amp;"!"&amp;'Технический лист'!M371&amp;'Технический лист'!P129))+IF(ISBLANK(INDIRECT("A4")), 0, INDIRECT(INDIRECT("A4")&amp;"!"&amp;'Технический лист'!M371&amp;'Технический лист'!P129))+IF(ISBLANK(INDIRECT("A5")), 0, INDIRECT(INDIRECT("A5")&amp;"!"&amp;'Технический лист'!M371&amp;'Технический лист'!P129))+IF(ISBLANK(INDIRECT("A6")), 0, INDIRECT(INDIRECT("A6")&amp;"!"&amp;'Технический лист'!M371&amp;'Технический лист'!P129))+IF(ISBLANK(INDIRECT("A7")), 0, INDIRECT(INDIRECT("A7")&amp;"!"&amp;'Технический лист'!M371&amp;'Технический лист'!P129))+IF(ISBLANK(INDIRECT("A8")), 0, INDIRECT(INDIRECT("A8")&amp;"!"&amp;'Технический лист'!M371&amp;'Технический лист'!P129))+IF(ISBLANK(INDIRECT("A9")), 0, INDIRECT(INDIRECT("A9")&amp;"!"&amp;'Технический лист'!M371&amp;'Технический лист'!P129))+IF(ISBLANK(INDIRECT("A10")), 0, INDIRECT(INDIRECT("A10")&amp;"!"&amp;'Технический лист'!M371&amp;'Технический лист'!P129))+IF(ISBLANK(INDIRECT("A11")), 0, INDIRECT(INDIRECT("A11")&amp;"!"&amp;'Технический лист'!M371&amp;'Технический лист'!P129))+IF(ISBLANK(INDIRECT("A12")), 0, INDIRECT(INDIRECT("A12")&amp;"!"&amp;'Технический лист'!M371&amp;'Технический лист'!P129))</f>
        <v>0</v>
      </c>
    </row>
    <row r="139" hidden="1">
      <c r="A139" s="106"/>
      <c r="B139" s="51">
        <f>IF(ISBLANK(INDIRECT("A3")), 0, INDIRECT(INDIRECT("A3")&amp;"!"&amp;'Технический лист'!B372&amp;'Технический лист'!E130))+IF(ISBLANK(INDIRECT("A4")), 0, INDIRECT(INDIRECT("A4")&amp;"!"&amp;'Технический лист'!B372&amp;'Технический лист'!E130))+IF(ISBLANK(INDIRECT("A5")), 0, INDIRECT(INDIRECT("A5")&amp;"!"&amp;'Технический лист'!B372&amp;'Технический лист'!E130))+IF(ISBLANK(INDIRECT("A6")), 0, INDIRECT(INDIRECT("A6")&amp;"!"&amp;'Технический лист'!B372&amp;'Технический лист'!E130))+IF(ISBLANK(INDIRECT("A7")), 0, INDIRECT(INDIRECT("A7")&amp;"!"&amp;'Технический лист'!B372&amp;'Технический лист'!E130))+IF(ISBLANK(INDIRECT("A8")), 0, INDIRECT(INDIRECT("A8")&amp;"!"&amp;'Технический лист'!B372&amp;'Технический лист'!E130))+IF(ISBLANK(INDIRECT("A9")), 0, INDIRECT(INDIRECT("A9")&amp;"!"&amp;'Технический лист'!B372&amp;'Технический лист'!E130))+IF(ISBLANK(INDIRECT("A10")), 0, INDIRECT(INDIRECT("A10")&amp;"!"&amp;'Технический лист'!B372&amp;'Технический лист'!E130))+IF(ISBLANK(INDIRECT("A11")), 0, INDIRECT(INDIRECT("A11")&amp;"!"&amp;'Технический лист'!B372&amp;'Технический лист'!E130))+IF(ISBLANK(INDIRECT("A12")), 0, INDIRECT(INDIRECT("A12")&amp;"!"&amp;'Технический лист'!B372&amp;'Технический лист'!E130))</f>
        <v>0</v>
      </c>
      <c r="C139" s="51">
        <f>IF(ISBLANK(INDIRECT("A3")), 0, INDIRECT(INDIRECT("A3")&amp;"!"&amp;'Технический лист'!C372&amp;'Технический лист'!F130))+IF(ISBLANK(INDIRECT("A4")), 0, INDIRECT(INDIRECT("A4")&amp;"!"&amp;'Технический лист'!C372&amp;'Технический лист'!F130))+IF(ISBLANK(INDIRECT("A5")), 0, INDIRECT(INDIRECT("A5")&amp;"!"&amp;'Технический лист'!C372&amp;'Технический лист'!F130))+IF(ISBLANK(INDIRECT("A6")), 0, INDIRECT(INDIRECT("A6")&amp;"!"&amp;'Технический лист'!C372&amp;'Технический лист'!F130))+IF(ISBLANK(INDIRECT("A7")), 0, INDIRECT(INDIRECT("A7")&amp;"!"&amp;'Технический лист'!C372&amp;'Технический лист'!F130))+IF(ISBLANK(INDIRECT("A8")), 0, INDIRECT(INDIRECT("A8")&amp;"!"&amp;'Технический лист'!C372&amp;'Технический лист'!F130))+IF(ISBLANK(INDIRECT("A9")), 0, INDIRECT(INDIRECT("A9")&amp;"!"&amp;'Технический лист'!C372&amp;'Технический лист'!F130))+IF(ISBLANK(INDIRECT("A10")), 0, INDIRECT(INDIRECT("A10")&amp;"!"&amp;'Технический лист'!C372&amp;'Технический лист'!F130))+IF(ISBLANK(INDIRECT("A11")), 0, INDIRECT(INDIRECT("A11")&amp;"!"&amp;'Технический лист'!C372&amp;'Технический лист'!F130))+IF(ISBLANK(INDIRECT("A12")), 0, INDIRECT(INDIRECT("A12")&amp;"!"&amp;'Технический лист'!C372&amp;'Технический лист'!F130))</f>
        <v>0</v>
      </c>
      <c r="D139" s="51">
        <f>IF(ISBLANK(INDIRECT("A3")), 0, INDIRECT(INDIRECT("A3")&amp;"!"&amp;'Технический лист'!D372&amp;'Технический лист'!G130))+IF(ISBLANK(INDIRECT("A4")), 0, INDIRECT(INDIRECT("A4")&amp;"!"&amp;'Технический лист'!D372&amp;'Технический лист'!G130))+IF(ISBLANK(INDIRECT("A5")), 0, INDIRECT(INDIRECT("A5")&amp;"!"&amp;'Технический лист'!D372&amp;'Технический лист'!G130))+IF(ISBLANK(INDIRECT("A6")), 0, INDIRECT(INDIRECT("A6")&amp;"!"&amp;'Технический лист'!D372&amp;'Технический лист'!G130))+IF(ISBLANK(INDIRECT("A7")), 0, INDIRECT(INDIRECT("A7")&amp;"!"&amp;'Технический лист'!D372&amp;'Технический лист'!G130))+IF(ISBLANK(INDIRECT("A8")), 0, INDIRECT(INDIRECT("A8")&amp;"!"&amp;'Технический лист'!D372&amp;'Технический лист'!G130))+IF(ISBLANK(INDIRECT("A9")), 0, INDIRECT(INDIRECT("A9")&amp;"!"&amp;'Технический лист'!D372&amp;'Технический лист'!G130))+IF(ISBLANK(INDIRECT("A10")), 0, INDIRECT(INDIRECT("A10")&amp;"!"&amp;'Технический лист'!D372&amp;'Технический лист'!G130))+IF(ISBLANK(INDIRECT("A11")), 0, INDIRECT(INDIRECT("A11")&amp;"!"&amp;'Технический лист'!D372&amp;'Технический лист'!G130))+IF(ISBLANK(INDIRECT("A12")), 0, INDIRECT(INDIRECT("A12")&amp;"!"&amp;'Технический лист'!D372&amp;'Технический лист'!G130))</f>
        <v>0</v>
      </c>
      <c r="E139" s="51">
        <f>IF(ISBLANK(INDIRECT("A3")), 0, INDIRECT(INDIRECT("A3")&amp;"!"&amp;'Технический лист'!E372&amp;'Технический лист'!H130))+IF(ISBLANK(INDIRECT("A4")), 0, INDIRECT(INDIRECT("A4")&amp;"!"&amp;'Технический лист'!E372&amp;'Технический лист'!H130))+IF(ISBLANK(INDIRECT("A5")), 0, INDIRECT(INDIRECT("A5")&amp;"!"&amp;'Технический лист'!E372&amp;'Технический лист'!H130))+IF(ISBLANK(INDIRECT("A6")), 0, INDIRECT(INDIRECT("A6")&amp;"!"&amp;'Технический лист'!E372&amp;'Технический лист'!H130))+IF(ISBLANK(INDIRECT("A7")), 0, INDIRECT(INDIRECT("A7")&amp;"!"&amp;'Технический лист'!E372&amp;'Технический лист'!H130))+IF(ISBLANK(INDIRECT("A8")), 0, INDIRECT(INDIRECT("A8")&amp;"!"&amp;'Технический лист'!E372&amp;'Технический лист'!H130))+IF(ISBLANK(INDIRECT("A9")), 0, INDIRECT(INDIRECT("A9")&amp;"!"&amp;'Технический лист'!E372&amp;'Технический лист'!H130))+IF(ISBLANK(INDIRECT("A10")), 0, INDIRECT(INDIRECT("A10")&amp;"!"&amp;'Технический лист'!E372&amp;'Технический лист'!H130))+IF(ISBLANK(INDIRECT("A11")), 0, INDIRECT(INDIRECT("A11")&amp;"!"&amp;'Технический лист'!E372&amp;'Технический лист'!H130))+IF(ISBLANK(INDIRECT("A12")), 0, INDIRECT(INDIRECT("A12")&amp;"!"&amp;'Технический лист'!E372&amp;'Технический лист'!H130))</f>
        <v>0</v>
      </c>
      <c r="F139" s="51">
        <f>IF(ISBLANK(INDIRECT("A3")), 0, INDIRECT(INDIRECT("A3")&amp;"!"&amp;'Технический лист'!F372&amp;'Технический лист'!I130))+IF(ISBLANK(INDIRECT("A4")), 0, INDIRECT(INDIRECT("A4")&amp;"!"&amp;'Технический лист'!F372&amp;'Технический лист'!I130))+IF(ISBLANK(INDIRECT("A5")), 0, INDIRECT(INDIRECT("A5")&amp;"!"&amp;'Технический лист'!F372&amp;'Технический лист'!I130))+IF(ISBLANK(INDIRECT("A6")), 0, INDIRECT(INDIRECT("A6")&amp;"!"&amp;'Технический лист'!F372&amp;'Технический лист'!I130))+IF(ISBLANK(INDIRECT("A7")), 0, INDIRECT(INDIRECT("A7")&amp;"!"&amp;'Технический лист'!F372&amp;'Технический лист'!I130))+IF(ISBLANK(INDIRECT("A8")), 0, INDIRECT(INDIRECT("A8")&amp;"!"&amp;'Технический лист'!F372&amp;'Технический лист'!I130))+IF(ISBLANK(INDIRECT("A9")), 0, INDIRECT(INDIRECT("A9")&amp;"!"&amp;'Технический лист'!F372&amp;'Технический лист'!I130))+IF(ISBLANK(INDIRECT("A10")), 0, INDIRECT(INDIRECT("A10")&amp;"!"&amp;'Технический лист'!F372&amp;'Технический лист'!I130))+IF(ISBLANK(INDIRECT("A11")), 0, INDIRECT(INDIRECT("A11")&amp;"!"&amp;'Технический лист'!F372&amp;'Технический лист'!I130))+IF(ISBLANK(INDIRECT("A12")), 0, INDIRECT(INDIRECT("A12")&amp;"!"&amp;'Технический лист'!F372&amp;'Технический лист'!I130))</f>
        <v>0</v>
      </c>
      <c r="G139" s="51">
        <f>IF(ISBLANK(INDIRECT("A3")), 0, INDIRECT(INDIRECT("A3")&amp;"!"&amp;'Технический лист'!G372&amp;'Технический лист'!J130))+IF(ISBLANK(INDIRECT("A4")), 0, INDIRECT(INDIRECT("A4")&amp;"!"&amp;'Технический лист'!G372&amp;'Технический лист'!J130))+IF(ISBLANK(INDIRECT("A5")), 0, INDIRECT(INDIRECT("A5")&amp;"!"&amp;'Технический лист'!G372&amp;'Технический лист'!J130))+IF(ISBLANK(INDIRECT("A6")), 0, INDIRECT(INDIRECT("A6")&amp;"!"&amp;'Технический лист'!G372&amp;'Технический лист'!J130))+IF(ISBLANK(INDIRECT("A7")), 0, INDIRECT(INDIRECT("A7")&amp;"!"&amp;'Технический лист'!G372&amp;'Технический лист'!J130))+IF(ISBLANK(INDIRECT("A8")), 0, INDIRECT(INDIRECT("A8")&amp;"!"&amp;'Технический лист'!G372&amp;'Технический лист'!J130))+IF(ISBLANK(INDIRECT("A9")), 0, INDIRECT(INDIRECT("A9")&amp;"!"&amp;'Технический лист'!G372&amp;'Технический лист'!J130))+IF(ISBLANK(INDIRECT("A10")), 0, INDIRECT(INDIRECT("A10")&amp;"!"&amp;'Технический лист'!G372&amp;'Технический лист'!J130))+IF(ISBLANK(INDIRECT("A11")), 0, INDIRECT(INDIRECT("A11")&amp;"!"&amp;'Технический лист'!G372&amp;'Технический лист'!J130))+IF(ISBLANK(INDIRECT("A12")), 0, INDIRECT(INDIRECT("A12")&amp;"!"&amp;'Технический лист'!G372&amp;'Технический лист'!J130))</f>
        <v>0</v>
      </c>
      <c r="H139" s="51">
        <f>IF(ISBLANK(INDIRECT("A3")), 0, INDIRECT(INDIRECT("A3")&amp;"!"&amp;'Технический лист'!H372&amp;'Технический лист'!K130))+IF(ISBLANK(INDIRECT("A4")), 0, INDIRECT(INDIRECT("A4")&amp;"!"&amp;'Технический лист'!H372&amp;'Технический лист'!K130))+IF(ISBLANK(INDIRECT("A5")), 0, INDIRECT(INDIRECT("A5")&amp;"!"&amp;'Технический лист'!H372&amp;'Технический лист'!K130))+IF(ISBLANK(INDIRECT("A6")), 0, INDIRECT(INDIRECT("A6")&amp;"!"&amp;'Технический лист'!H372&amp;'Технический лист'!K130))+IF(ISBLANK(INDIRECT("A7")), 0, INDIRECT(INDIRECT("A7")&amp;"!"&amp;'Технический лист'!H372&amp;'Технический лист'!K130))+IF(ISBLANK(INDIRECT("A8")), 0, INDIRECT(INDIRECT("A8")&amp;"!"&amp;'Технический лист'!H372&amp;'Технический лист'!K130))+IF(ISBLANK(INDIRECT("A9")), 0, INDIRECT(INDIRECT("A9")&amp;"!"&amp;'Технический лист'!H372&amp;'Технический лист'!K130))+IF(ISBLANK(INDIRECT("A10")), 0, INDIRECT(INDIRECT("A10")&amp;"!"&amp;'Технический лист'!H372&amp;'Технический лист'!K130))+IF(ISBLANK(INDIRECT("A11")), 0, INDIRECT(INDIRECT("A11")&amp;"!"&amp;'Технический лист'!H372&amp;'Технический лист'!K130))+IF(ISBLANK(INDIRECT("A12")), 0, INDIRECT(INDIRECT("A12")&amp;"!"&amp;'Технический лист'!H372&amp;'Технический лист'!K130))</f>
        <v>0</v>
      </c>
      <c r="I139" s="51">
        <f>IF(ISBLANK(INDIRECT("A3")), 0, INDIRECT(INDIRECT("A3")&amp;"!"&amp;'Технический лист'!I372&amp;'Технический лист'!L130))+IF(ISBLANK(INDIRECT("A4")), 0, INDIRECT(INDIRECT("A4")&amp;"!"&amp;'Технический лист'!I372&amp;'Технический лист'!L130))+IF(ISBLANK(INDIRECT("A5")), 0, INDIRECT(INDIRECT("A5")&amp;"!"&amp;'Технический лист'!I372&amp;'Технический лист'!L130))+IF(ISBLANK(INDIRECT("A6")), 0, INDIRECT(INDIRECT("A6")&amp;"!"&amp;'Технический лист'!I372&amp;'Технический лист'!L130))+IF(ISBLANK(INDIRECT("A7")), 0, INDIRECT(INDIRECT("A7")&amp;"!"&amp;'Технический лист'!I372&amp;'Технический лист'!L130))+IF(ISBLANK(INDIRECT("A8")), 0, INDIRECT(INDIRECT("A8")&amp;"!"&amp;'Технический лист'!I372&amp;'Технический лист'!L130))+IF(ISBLANK(INDIRECT("A9")), 0, INDIRECT(INDIRECT("A9")&amp;"!"&amp;'Технический лист'!I372&amp;'Технический лист'!L130))+IF(ISBLANK(INDIRECT("A10")), 0, INDIRECT(INDIRECT("A10")&amp;"!"&amp;'Технический лист'!I372&amp;'Технический лист'!L130))+IF(ISBLANK(INDIRECT("A11")), 0, INDIRECT(INDIRECT("A11")&amp;"!"&amp;'Технический лист'!I372&amp;'Технический лист'!L130))+IF(ISBLANK(INDIRECT("A12")), 0, INDIRECT(INDIRECT("A12")&amp;"!"&amp;'Технический лист'!I372&amp;'Технический лист'!L130))</f>
        <v>0</v>
      </c>
      <c r="J139" s="51">
        <f>IF(ISBLANK(INDIRECT("A3")), 0, INDIRECT(INDIRECT("A3")&amp;"!"&amp;'Технический лист'!J372&amp;'Технический лист'!M130))+IF(ISBLANK(INDIRECT("A4")), 0, INDIRECT(INDIRECT("A4")&amp;"!"&amp;'Технический лист'!J372&amp;'Технический лист'!M130))+IF(ISBLANK(INDIRECT("A5")), 0, INDIRECT(INDIRECT("A5")&amp;"!"&amp;'Технический лист'!J372&amp;'Технический лист'!M130))+IF(ISBLANK(INDIRECT("A6")), 0, INDIRECT(INDIRECT("A6")&amp;"!"&amp;'Технический лист'!J372&amp;'Технический лист'!M130))+IF(ISBLANK(INDIRECT("A7")), 0, INDIRECT(INDIRECT("A7")&amp;"!"&amp;'Технический лист'!J372&amp;'Технический лист'!M130))+IF(ISBLANK(INDIRECT("A8")), 0, INDIRECT(INDIRECT("A8")&amp;"!"&amp;'Технический лист'!J372&amp;'Технический лист'!M130))+IF(ISBLANK(INDIRECT("A9")), 0, INDIRECT(INDIRECT("A9")&amp;"!"&amp;'Технический лист'!J372&amp;'Технический лист'!M130))+IF(ISBLANK(INDIRECT("A10")), 0, INDIRECT(INDIRECT("A10")&amp;"!"&amp;'Технический лист'!J372&amp;'Технический лист'!M130))+IF(ISBLANK(INDIRECT("A11")), 0, INDIRECT(INDIRECT("A11")&amp;"!"&amp;'Технический лист'!J372&amp;'Технический лист'!M130))+IF(ISBLANK(INDIRECT("A12")), 0, INDIRECT(INDIRECT("A12")&amp;"!"&amp;'Технический лист'!J372&amp;'Технический лист'!M130))</f>
        <v>0</v>
      </c>
      <c r="K139" s="51">
        <f>IF(ISBLANK(INDIRECT("A3")), 0, INDIRECT(INDIRECT("A3")&amp;"!"&amp;'Технический лист'!K372&amp;'Технический лист'!N130))+IF(ISBLANK(INDIRECT("A4")), 0, INDIRECT(INDIRECT("A4")&amp;"!"&amp;'Технический лист'!K372&amp;'Технический лист'!N130))+IF(ISBLANK(INDIRECT("A5")), 0, INDIRECT(INDIRECT("A5")&amp;"!"&amp;'Технический лист'!K372&amp;'Технический лист'!N130))+IF(ISBLANK(INDIRECT("A6")), 0, INDIRECT(INDIRECT("A6")&amp;"!"&amp;'Технический лист'!K372&amp;'Технический лист'!N130))+IF(ISBLANK(INDIRECT("A7")), 0, INDIRECT(INDIRECT("A7")&amp;"!"&amp;'Технический лист'!K372&amp;'Технический лист'!N130))+IF(ISBLANK(INDIRECT("A8")), 0, INDIRECT(INDIRECT("A8")&amp;"!"&amp;'Технический лист'!K372&amp;'Технический лист'!N130))+IF(ISBLANK(INDIRECT("A9")), 0, INDIRECT(INDIRECT("A9")&amp;"!"&amp;'Технический лист'!K372&amp;'Технический лист'!N130))+IF(ISBLANK(INDIRECT("A10")), 0, INDIRECT(INDIRECT("A10")&amp;"!"&amp;'Технический лист'!K372&amp;'Технический лист'!N130))+IF(ISBLANK(INDIRECT("A11")), 0, INDIRECT(INDIRECT("A11")&amp;"!"&amp;'Технический лист'!K372&amp;'Технический лист'!N130))+IF(ISBLANK(INDIRECT("A12")), 0, INDIRECT(INDIRECT("A12")&amp;"!"&amp;'Технический лист'!K372&amp;'Технический лист'!N130))</f>
        <v>0</v>
      </c>
      <c r="L139" s="51">
        <f>IF(ISBLANK(INDIRECT("A3")), 0, INDIRECT(INDIRECT("A3")&amp;"!"&amp;'Технический лист'!L372&amp;'Технический лист'!O130))+IF(ISBLANK(INDIRECT("A4")), 0, INDIRECT(INDIRECT("A4")&amp;"!"&amp;'Технический лист'!L372&amp;'Технический лист'!O130))+IF(ISBLANK(INDIRECT("A5")), 0, INDIRECT(INDIRECT("A5")&amp;"!"&amp;'Технический лист'!L372&amp;'Технический лист'!O130))+IF(ISBLANK(INDIRECT("A6")), 0, INDIRECT(INDIRECT("A6")&amp;"!"&amp;'Технический лист'!L372&amp;'Технический лист'!O130))+IF(ISBLANK(INDIRECT("A7")), 0, INDIRECT(INDIRECT("A7")&amp;"!"&amp;'Технический лист'!L372&amp;'Технический лист'!O130))+IF(ISBLANK(INDIRECT("A8")), 0, INDIRECT(INDIRECT("A8")&amp;"!"&amp;'Технический лист'!L372&amp;'Технический лист'!O130))+IF(ISBLANK(INDIRECT("A9")), 0, INDIRECT(INDIRECT("A9")&amp;"!"&amp;'Технический лист'!L372&amp;'Технический лист'!O130))+IF(ISBLANK(INDIRECT("A10")), 0, INDIRECT(INDIRECT("A10")&amp;"!"&amp;'Технический лист'!L372&amp;'Технический лист'!O130))+IF(ISBLANK(INDIRECT("A11")), 0, INDIRECT(INDIRECT("A11")&amp;"!"&amp;'Технический лист'!L372&amp;'Технический лист'!O130))+IF(ISBLANK(INDIRECT("A12")), 0, INDIRECT(INDIRECT("A12")&amp;"!"&amp;'Технический лист'!L372&amp;'Технический лист'!O130))</f>
        <v>0</v>
      </c>
      <c r="M139" s="53">
        <f>IF(ISBLANK(INDIRECT("A3")), 0, INDIRECT(INDIRECT("A3")&amp;"!"&amp;'Технический лист'!M372&amp;'Технический лист'!P130))+IF(ISBLANK(INDIRECT("A4")), 0, INDIRECT(INDIRECT("A4")&amp;"!"&amp;'Технический лист'!M372&amp;'Технический лист'!P130))+IF(ISBLANK(INDIRECT("A5")), 0, INDIRECT(INDIRECT("A5")&amp;"!"&amp;'Технический лист'!M372&amp;'Технический лист'!P130))+IF(ISBLANK(INDIRECT("A6")), 0, INDIRECT(INDIRECT("A6")&amp;"!"&amp;'Технический лист'!M372&amp;'Технический лист'!P130))+IF(ISBLANK(INDIRECT("A7")), 0, INDIRECT(INDIRECT("A7")&amp;"!"&amp;'Технический лист'!M372&amp;'Технический лист'!P130))+IF(ISBLANK(INDIRECT("A8")), 0, INDIRECT(INDIRECT("A8")&amp;"!"&amp;'Технический лист'!M372&amp;'Технический лист'!P130))+IF(ISBLANK(INDIRECT("A9")), 0, INDIRECT(INDIRECT("A9")&amp;"!"&amp;'Технический лист'!M372&amp;'Технический лист'!P130))+IF(ISBLANK(INDIRECT("A10")), 0, INDIRECT(INDIRECT("A10")&amp;"!"&amp;'Технический лист'!M372&amp;'Технический лист'!P130))+IF(ISBLANK(INDIRECT("A11")), 0, INDIRECT(INDIRECT("A11")&amp;"!"&amp;'Технический лист'!M372&amp;'Технический лист'!P130))+IF(ISBLANK(INDIRECT("A12")), 0, INDIRECT(INDIRECT("A12")&amp;"!"&amp;'Технический лист'!M372&amp;'Технический лист'!P130))</f>
        <v>0</v>
      </c>
    </row>
    <row r="140" hidden="1">
      <c r="A140" s="106"/>
      <c r="B140" s="51">
        <f>IF(ISBLANK(INDIRECT("A3")), 0, INDIRECT(INDIRECT("A3")&amp;"!"&amp;'Технический лист'!B373&amp;'Технический лист'!E131))+IF(ISBLANK(INDIRECT("A4")), 0, INDIRECT(INDIRECT("A4")&amp;"!"&amp;'Технический лист'!B373&amp;'Технический лист'!E131))+IF(ISBLANK(INDIRECT("A5")), 0, INDIRECT(INDIRECT("A5")&amp;"!"&amp;'Технический лист'!B373&amp;'Технический лист'!E131))+IF(ISBLANK(INDIRECT("A6")), 0, INDIRECT(INDIRECT("A6")&amp;"!"&amp;'Технический лист'!B373&amp;'Технический лист'!E131))+IF(ISBLANK(INDIRECT("A7")), 0, INDIRECT(INDIRECT("A7")&amp;"!"&amp;'Технический лист'!B373&amp;'Технический лист'!E131))+IF(ISBLANK(INDIRECT("A8")), 0, INDIRECT(INDIRECT("A8")&amp;"!"&amp;'Технический лист'!B373&amp;'Технический лист'!E131))+IF(ISBLANK(INDIRECT("A9")), 0, INDIRECT(INDIRECT("A9")&amp;"!"&amp;'Технический лист'!B373&amp;'Технический лист'!E131))+IF(ISBLANK(INDIRECT("A10")), 0, INDIRECT(INDIRECT("A10")&amp;"!"&amp;'Технический лист'!B373&amp;'Технический лист'!E131))+IF(ISBLANK(INDIRECT("A11")), 0, INDIRECT(INDIRECT("A11")&amp;"!"&amp;'Технический лист'!B373&amp;'Технический лист'!E131))+IF(ISBLANK(INDIRECT("A12")), 0, INDIRECT(INDIRECT("A12")&amp;"!"&amp;'Технический лист'!B373&amp;'Технический лист'!E131))</f>
        <v>0</v>
      </c>
      <c r="C140" s="51">
        <f>IF(ISBLANK(INDIRECT("A3")), 0, INDIRECT(INDIRECT("A3")&amp;"!"&amp;'Технический лист'!C373&amp;'Технический лист'!F131))+IF(ISBLANK(INDIRECT("A4")), 0, INDIRECT(INDIRECT("A4")&amp;"!"&amp;'Технический лист'!C373&amp;'Технический лист'!F131))+IF(ISBLANK(INDIRECT("A5")), 0, INDIRECT(INDIRECT("A5")&amp;"!"&amp;'Технический лист'!C373&amp;'Технический лист'!F131))+IF(ISBLANK(INDIRECT("A6")), 0, INDIRECT(INDIRECT("A6")&amp;"!"&amp;'Технический лист'!C373&amp;'Технический лист'!F131))+IF(ISBLANK(INDIRECT("A7")), 0, INDIRECT(INDIRECT("A7")&amp;"!"&amp;'Технический лист'!C373&amp;'Технический лист'!F131))+IF(ISBLANK(INDIRECT("A8")), 0, INDIRECT(INDIRECT("A8")&amp;"!"&amp;'Технический лист'!C373&amp;'Технический лист'!F131))+IF(ISBLANK(INDIRECT("A9")), 0, INDIRECT(INDIRECT("A9")&amp;"!"&amp;'Технический лист'!C373&amp;'Технический лист'!F131))+IF(ISBLANK(INDIRECT("A10")), 0, INDIRECT(INDIRECT("A10")&amp;"!"&amp;'Технический лист'!C373&amp;'Технический лист'!F131))+IF(ISBLANK(INDIRECT("A11")), 0, INDIRECT(INDIRECT("A11")&amp;"!"&amp;'Технический лист'!C373&amp;'Технический лист'!F131))+IF(ISBLANK(INDIRECT("A12")), 0, INDIRECT(INDIRECT("A12")&amp;"!"&amp;'Технический лист'!C373&amp;'Технический лист'!F131))</f>
        <v>0</v>
      </c>
      <c r="D140" s="51">
        <f>IF(ISBLANK(INDIRECT("A3")), 0, INDIRECT(INDIRECT("A3")&amp;"!"&amp;'Технический лист'!D373&amp;'Технический лист'!G131))+IF(ISBLANK(INDIRECT("A4")), 0, INDIRECT(INDIRECT("A4")&amp;"!"&amp;'Технический лист'!D373&amp;'Технический лист'!G131))+IF(ISBLANK(INDIRECT("A5")), 0, INDIRECT(INDIRECT("A5")&amp;"!"&amp;'Технический лист'!D373&amp;'Технический лист'!G131))+IF(ISBLANK(INDIRECT("A6")), 0, INDIRECT(INDIRECT("A6")&amp;"!"&amp;'Технический лист'!D373&amp;'Технический лист'!G131))+IF(ISBLANK(INDIRECT("A7")), 0, INDIRECT(INDIRECT("A7")&amp;"!"&amp;'Технический лист'!D373&amp;'Технический лист'!G131))+IF(ISBLANK(INDIRECT("A8")), 0, INDIRECT(INDIRECT("A8")&amp;"!"&amp;'Технический лист'!D373&amp;'Технический лист'!G131))+IF(ISBLANK(INDIRECT("A9")), 0, INDIRECT(INDIRECT("A9")&amp;"!"&amp;'Технический лист'!D373&amp;'Технический лист'!G131))+IF(ISBLANK(INDIRECT("A10")), 0, INDIRECT(INDIRECT("A10")&amp;"!"&amp;'Технический лист'!D373&amp;'Технический лист'!G131))+IF(ISBLANK(INDIRECT("A11")), 0, INDIRECT(INDIRECT("A11")&amp;"!"&amp;'Технический лист'!D373&amp;'Технический лист'!G131))+IF(ISBLANK(INDIRECT("A12")), 0, INDIRECT(INDIRECT("A12")&amp;"!"&amp;'Технический лист'!D373&amp;'Технический лист'!G131))</f>
        <v>0</v>
      </c>
      <c r="E140" s="51">
        <f>IF(ISBLANK(INDIRECT("A3")), 0, INDIRECT(INDIRECT("A3")&amp;"!"&amp;'Технический лист'!E373&amp;'Технический лист'!H131))+IF(ISBLANK(INDIRECT("A4")), 0, INDIRECT(INDIRECT("A4")&amp;"!"&amp;'Технический лист'!E373&amp;'Технический лист'!H131))+IF(ISBLANK(INDIRECT("A5")), 0, INDIRECT(INDIRECT("A5")&amp;"!"&amp;'Технический лист'!E373&amp;'Технический лист'!H131))+IF(ISBLANK(INDIRECT("A6")), 0, INDIRECT(INDIRECT("A6")&amp;"!"&amp;'Технический лист'!E373&amp;'Технический лист'!H131))+IF(ISBLANK(INDIRECT("A7")), 0, INDIRECT(INDIRECT("A7")&amp;"!"&amp;'Технический лист'!E373&amp;'Технический лист'!H131))+IF(ISBLANK(INDIRECT("A8")), 0, INDIRECT(INDIRECT("A8")&amp;"!"&amp;'Технический лист'!E373&amp;'Технический лист'!H131))+IF(ISBLANK(INDIRECT("A9")), 0, INDIRECT(INDIRECT("A9")&amp;"!"&amp;'Технический лист'!E373&amp;'Технический лист'!H131))+IF(ISBLANK(INDIRECT("A10")), 0, INDIRECT(INDIRECT("A10")&amp;"!"&amp;'Технический лист'!E373&amp;'Технический лист'!H131))+IF(ISBLANK(INDIRECT("A11")), 0, INDIRECT(INDIRECT("A11")&amp;"!"&amp;'Технический лист'!E373&amp;'Технический лист'!H131))+IF(ISBLANK(INDIRECT("A12")), 0, INDIRECT(INDIRECT("A12")&amp;"!"&amp;'Технический лист'!E373&amp;'Технический лист'!H131))</f>
        <v>0</v>
      </c>
      <c r="F140" s="51">
        <f>IF(ISBLANK(INDIRECT("A3")), 0, INDIRECT(INDIRECT("A3")&amp;"!"&amp;'Технический лист'!F373&amp;'Технический лист'!I131))+IF(ISBLANK(INDIRECT("A4")), 0, INDIRECT(INDIRECT("A4")&amp;"!"&amp;'Технический лист'!F373&amp;'Технический лист'!I131))+IF(ISBLANK(INDIRECT("A5")), 0, INDIRECT(INDIRECT("A5")&amp;"!"&amp;'Технический лист'!F373&amp;'Технический лист'!I131))+IF(ISBLANK(INDIRECT("A6")), 0, INDIRECT(INDIRECT("A6")&amp;"!"&amp;'Технический лист'!F373&amp;'Технический лист'!I131))+IF(ISBLANK(INDIRECT("A7")), 0, INDIRECT(INDIRECT("A7")&amp;"!"&amp;'Технический лист'!F373&amp;'Технический лист'!I131))+IF(ISBLANK(INDIRECT("A8")), 0, INDIRECT(INDIRECT("A8")&amp;"!"&amp;'Технический лист'!F373&amp;'Технический лист'!I131))+IF(ISBLANK(INDIRECT("A9")), 0, INDIRECT(INDIRECT("A9")&amp;"!"&amp;'Технический лист'!F373&amp;'Технический лист'!I131))+IF(ISBLANK(INDIRECT("A10")), 0, INDIRECT(INDIRECT("A10")&amp;"!"&amp;'Технический лист'!F373&amp;'Технический лист'!I131))+IF(ISBLANK(INDIRECT("A11")), 0, INDIRECT(INDIRECT("A11")&amp;"!"&amp;'Технический лист'!F373&amp;'Технический лист'!I131))+IF(ISBLANK(INDIRECT("A12")), 0, INDIRECT(INDIRECT("A12")&amp;"!"&amp;'Технический лист'!F373&amp;'Технический лист'!I131))</f>
        <v>0</v>
      </c>
      <c r="G140" s="51">
        <f>IF(ISBLANK(INDIRECT("A3")), 0, INDIRECT(INDIRECT("A3")&amp;"!"&amp;'Технический лист'!G373&amp;'Технический лист'!J131))+IF(ISBLANK(INDIRECT("A4")), 0, INDIRECT(INDIRECT("A4")&amp;"!"&amp;'Технический лист'!G373&amp;'Технический лист'!J131))+IF(ISBLANK(INDIRECT("A5")), 0, INDIRECT(INDIRECT("A5")&amp;"!"&amp;'Технический лист'!G373&amp;'Технический лист'!J131))+IF(ISBLANK(INDIRECT("A6")), 0, INDIRECT(INDIRECT("A6")&amp;"!"&amp;'Технический лист'!G373&amp;'Технический лист'!J131))+IF(ISBLANK(INDIRECT("A7")), 0, INDIRECT(INDIRECT("A7")&amp;"!"&amp;'Технический лист'!G373&amp;'Технический лист'!J131))+IF(ISBLANK(INDIRECT("A8")), 0, INDIRECT(INDIRECT("A8")&amp;"!"&amp;'Технический лист'!G373&amp;'Технический лист'!J131))+IF(ISBLANK(INDIRECT("A9")), 0, INDIRECT(INDIRECT("A9")&amp;"!"&amp;'Технический лист'!G373&amp;'Технический лист'!J131))+IF(ISBLANK(INDIRECT("A10")), 0, INDIRECT(INDIRECT("A10")&amp;"!"&amp;'Технический лист'!G373&amp;'Технический лист'!J131))+IF(ISBLANK(INDIRECT("A11")), 0, INDIRECT(INDIRECT("A11")&amp;"!"&amp;'Технический лист'!G373&amp;'Технический лист'!J131))+IF(ISBLANK(INDIRECT("A12")), 0, INDIRECT(INDIRECT("A12")&amp;"!"&amp;'Технический лист'!G373&amp;'Технический лист'!J131))</f>
        <v>0</v>
      </c>
      <c r="H140" s="51">
        <f>IF(ISBLANK(INDIRECT("A3")), 0, INDIRECT(INDIRECT("A3")&amp;"!"&amp;'Технический лист'!H373&amp;'Технический лист'!K131))+IF(ISBLANK(INDIRECT("A4")), 0, INDIRECT(INDIRECT("A4")&amp;"!"&amp;'Технический лист'!H373&amp;'Технический лист'!K131))+IF(ISBLANK(INDIRECT("A5")), 0, INDIRECT(INDIRECT("A5")&amp;"!"&amp;'Технический лист'!H373&amp;'Технический лист'!K131))+IF(ISBLANK(INDIRECT("A6")), 0, INDIRECT(INDIRECT("A6")&amp;"!"&amp;'Технический лист'!H373&amp;'Технический лист'!K131))+IF(ISBLANK(INDIRECT("A7")), 0, INDIRECT(INDIRECT("A7")&amp;"!"&amp;'Технический лист'!H373&amp;'Технический лист'!K131))+IF(ISBLANK(INDIRECT("A8")), 0, INDIRECT(INDIRECT("A8")&amp;"!"&amp;'Технический лист'!H373&amp;'Технический лист'!K131))+IF(ISBLANK(INDIRECT("A9")), 0, INDIRECT(INDIRECT("A9")&amp;"!"&amp;'Технический лист'!H373&amp;'Технический лист'!K131))+IF(ISBLANK(INDIRECT("A10")), 0, INDIRECT(INDIRECT("A10")&amp;"!"&amp;'Технический лист'!H373&amp;'Технический лист'!K131))+IF(ISBLANK(INDIRECT("A11")), 0, INDIRECT(INDIRECT("A11")&amp;"!"&amp;'Технический лист'!H373&amp;'Технический лист'!K131))+IF(ISBLANK(INDIRECT("A12")), 0, INDIRECT(INDIRECT("A12")&amp;"!"&amp;'Технический лист'!H373&amp;'Технический лист'!K131))</f>
        <v>0</v>
      </c>
      <c r="I140" s="51">
        <f>IF(ISBLANK(INDIRECT("A3")), 0, INDIRECT(INDIRECT("A3")&amp;"!"&amp;'Технический лист'!I373&amp;'Технический лист'!L131))+IF(ISBLANK(INDIRECT("A4")), 0, INDIRECT(INDIRECT("A4")&amp;"!"&amp;'Технический лист'!I373&amp;'Технический лист'!L131))+IF(ISBLANK(INDIRECT("A5")), 0, INDIRECT(INDIRECT("A5")&amp;"!"&amp;'Технический лист'!I373&amp;'Технический лист'!L131))+IF(ISBLANK(INDIRECT("A6")), 0, INDIRECT(INDIRECT("A6")&amp;"!"&amp;'Технический лист'!I373&amp;'Технический лист'!L131))+IF(ISBLANK(INDIRECT("A7")), 0, INDIRECT(INDIRECT("A7")&amp;"!"&amp;'Технический лист'!I373&amp;'Технический лист'!L131))+IF(ISBLANK(INDIRECT("A8")), 0, INDIRECT(INDIRECT("A8")&amp;"!"&amp;'Технический лист'!I373&amp;'Технический лист'!L131))+IF(ISBLANK(INDIRECT("A9")), 0, INDIRECT(INDIRECT("A9")&amp;"!"&amp;'Технический лист'!I373&amp;'Технический лист'!L131))+IF(ISBLANK(INDIRECT("A10")), 0, INDIRECT(INDIRECT("A10")&amp;"!"&amp;'Технический лист'!I373&amp;'Технический лист'!L131))+IF(ISBLANK(INDIRECT("A11")), 0, INDIRECT(INDIRECT("A11")&amp;"!"&amp;'Технический лист'!I373&amp;'Технический лист'!L131))+IF(ISBLANK(INDIRECT("A12")), 0, INDIRECT(INDIRECT("A12")&amp;"!"&amp;'Технический лист'!I373&amp;'Технический лист'!L131))</f>
        <v>0</v>
      </c>
      <c r="J140" s="51">
        <f>IF(ISBLANK(INDIRECT("A3")), 0, INDIRECT(INDIRECT("A3")&amp;"!"&amp;'Технический лист'!J373&amp;'Технический лист'!M131))+IF(ISBLANK(INDIRECT("A4")), 0, INDIRECT(INDIRECT("A4")&amp;"!"&amp;'Технический лист'!J373&amp;'Технический лист'!M131))+IF(ISBLANK(INDIRECT("A5")), 0, INDIRECT(INDIRECT("A5")&amp;"!"&amp;'Технический лист'!J373&amp;'Технический лист'!M131))+IF(ISBLANK(INDIRECT("A6")), 0, INDIRECT(INDIRECT("A6")&amp;"!"&amp;'Технический лист'!J373&amp;'Технический лист'!M131))+IF(ISBLANK(INDIRECT("A7")), 0, INDIRECT(INDIRECT("A7")&amp;"!"&amp;'Технический лист'!J373&amp;'Технический лист'!M131))+IF(ISBLANK(INDIRECT("A8")), 0, INDIRECT(INDIRECT("A8")&amp;"!"&amp;'Технический лист'!J373&amp;'Технический лист'!M131))+IF(ISBLANK(INDIRECT("A9")), 0, INDIRECT(INDIRECT("A9")&amp;"!"&amp;'Технический лист'!J373&amp;'Технический лист'!M131))+IF(ISBLANK(INDIRECT("A10")), 0, INDIRECT(INDIRECT("A10")&amp;"!"&amp;'Технический лист'!J373&amp;'Технический лист'!M131))+IF(ISBLANK(INDIRECT("A11")), 0, INDIRECT(INDIRECT("A11")&amp;"!"&amp;'Технический лист'!J373&amp;'Технический лист'!M131))+IF(ISBLANK(INDIRECT("A12")), 0, INDIRECT(INDIRECT("A12")&amp;"!"&amp;'Технический лист'!J373&amp;'Технический лист'!M131))</f>
        <v>0</v>
      </c>
      <c r="K140" s="51">
        <f>IF(ISBLANK(INDIRECT("A3")), 0, INDIRECT(INDIRECT("A3")&amp;"!"&amp;'Технический лист'!K373&amp;'Технический лист'!N131))+IF(ISBLANK(INDIRECT("A4")), 0, INDIRECT(INDIRECT("A4")&amp;"!"&amp;'Технический лист'!K373&amp;'Технический лист'!N131))+IF(ISBLANK(INDIRECT("A5")), 0, INDIRECT(INDIRECT("A5")&amp;"!"&amp;'Технический лист'!K373&amp;'Технический лист'!N131))+IF(ISBLANK(INDIRECT("A6")), 0, INDIRECT(INDIRECT("A6")&amp;"!"&amp;'Технический лист'!K373&amp;'Технический лист'!N131))+IF(ISBLANK(INDIRECT("A7")), 0, INDIRECT(INDIRECT("A7")&amp;"!"&amp;'Технический лист'!K373&amp;'Технический лист'!N131))+IF(ISBLANK(INDIRECT("A8")), 0, INDIRECT(INDIRECT("A8")&amp;"!"&amp;'Технический лист'!K373&amp;'Технический лист'!N131))+IF(ISBLANK(INDIRECT("A9")), 0, INDIRECT(INDIRECT("A9")&amp;"!"&amp;'Технический лист'!K373&amp;'Технический лист'!N131))+IF(ISBLANK(INDIRECT("A10")), 0, INDIRECT(INDIRECT("A10")&amp;"!"&amp;'Технический лист'!K373&amp;'Технический лист'!N131))+IF(ISBLANK(INDIRECT("A11")), 0, INDIRECT(INDIRECT("A11")&amp;"!"&amp;'Технический лист'!K373&amp;'Технический лист'!N131))+IF(ISBLANK(INDIRECT("A12")), 0, INDIRECT(INDIRECT("A12")&amp;"!"&amp;'Технический лист'!K373&amp;'Технический лист'!N131))</f>
        <v>0</v>
      </c>
      <c r="L140" s="51">
        <f>IF(ISBLANK(INDIRECT("A3")), 0, INDIRECT(INDIRECT("A3")&amp;"!"&amp;'Технический лист'!L373&amp;'Технический лист'!O131))+IF(ISBLANK(INDIRECT("A4")), 0, INDIRECT(INDIRECT("A4")&amp;"!"&amp;'Технический лист'!L373&amp;'Технический лист'!O131))+IF(ISBLANK(INDIRECT("A5")), 0, INDIRECT(INDIRECT("A5")&amp;"!"&amp;'Технический лист'!L373&amp;'Технический лист'!O131))+IF(ISBLANK(INDIRECT("A6")), 0, INDIRECT(INDIRECT("A6")&amp;"!"&amp;'Технический лист'!L373&amp;'Технический лист'!O131))+IF(ISBLANK(INDIRECT("A7")), 0, INDIRECT(INDIRECT("A7")&amp;"!"&amp;'Технический лист'!L373&amp;'Технический лист'!O131))+IF(ISBLANK(INDIRECT("A8")), 0, INDIRECT(INDIRECT("A8")&amp;"!"&amp;'Технический лист'!L373&amp;'Технический лист'!O131))+IF(ISBLANK(INDIRECT("A9")), 0, INDIRECT(INDIRECT("A9")&amp;"!"&amp;'Технический лист'!L373&amp;'Технический лист'!O131))+IF(ISBLANK(INDIRECT("A10")), 0, INDIRECT(INDIRECT("A10")&amp;"!"&amp;'Технический лист'!L373&amp;'Технический лист'!O131))+IF(ISBLANK(INDIRECT("A11")), 0, INDIRECT(INDIRECT("A11")&amp;"!"&amp;'Технический лист'!L373&amp;'Технический лист'!O131))+IF(ISBLANK(INDIRECT("A12")), 0, INDIRECT(INDIRECT("A12")&amp;"!"&amp;'Технический лист'!L373&amp;'Технический лист'!O131))</f>
        <v>0</v>
      </c>
      <c r="M140" s="53">
        <f>IF(ISBLANK(INDIRECT("A3")), 0, INDIRECT(INDIRECT("A3")&amp;"!"&amp;'Технический лист'!M373&amp;'Технический лист'!P131))+IF(ISBLANK(INDIRECT("A4")), 0, INDIRECT(INDIRECT("A4")&amp;"!"&amp;'Технический лист'!M373&amp;'Технический лист'!P131))+IF(ISBLANK(INDIRECT("A5")), 0, INDIRECT(INDIRECT("A5")&amp;"!"&amp;'Технический лист'!M373&amp;'Технический лист'!P131))+IF(ISBLANK(INDIRECT("A6")), 0, INDIRECT(INDIRECT("A6")&amp;"!"&amp;'Технический лист'!M373&amp;'Технический лист'!P131))+IF(ISBLANK(INDIRECT("A7")), 0, INDIRECT(INDIRECT("A7")&amp;"!"&amp;'Технический лист'!M373&amp;'Технический лист'!P131))+IF(ISBLANK(INDIRECT("A8")), 0, INDIRECT(INDIRECT("A8")&amp;"!"&amp;'Технический лист'!M373&amp;'Технический лист'!P131))+IF(ISBLANK(INDIRECT("A9")), 0, INDIRECT(INDIRECT("A9")&amp;"!"&amp;'Технический лист'!M373&amp;'Технический лист'!P131))+IF(ISBLANK(INDIRECT("A10")), 0, INDIRECT(INDIRECT("A10")&amp;"!"&amp;'Технический лист'!M373&amp;'Технический лист'!P131))+IF(ISBLANK(INDIRECT("A11")), 0, INDIRECT(INDIRECT("A11")&amp;"!"&amp;'Технический лист'!M373&amp;'Технический лист'!P131))+IF(ISBLANK(INDIRECT("A12")), 0, INDIRECT(INDIRECT("A12")&amp;"!"&amp;'Технический лист'!M373&amp;'Технический лист'!P131))</f>
        <v>0</v>
      </c>
    </row>
    <row r="141" hidden="1">
      <c r="A141" s="106"/>
      <c r="B141" s="51">
        <f>IF(ISBLANK(INDIRECT("A3")), 0, INDIRECT(INDIRECT("A3")&amp;"!"&amp;'Технический лист'!B374&amp;'Технический лист'!E132))+IF(ISBLANK(INDIRECT("A4")), 0, INDIRECT(INDIRECT("A4")&amp;"!"&amp;'Технический лист'!B374&amp;'Технический лист'!E132))+IF(ISBLANK(INDIRECT("A5")), 0, INDIRECT(INDIRECT("A5")&amp;"!"&amp;'Технический лист'!B374&amp;'Технический лист'!E132))+IF(ISBLANK(INDIRECT("A6")), 0, INDIRECT(INDIRECT("A6")&amp;"!"&amp;'Технический лист'!B374&amp;'Технический лист'!E132))+IF(ISBLANK(INDIRECT("A7")), 0, INDIRECT(INDIRECT("A7")&amp;"!"&amp;'Технический лист'!B374&amp;'Технический лист'!E132))+IF(ISBLANK(INDIRECT("A8")), 0, INDIRECT(INDIRECT("A8")&amp;"!"&amp;'Технический лист'!B374&amp;'Технический лист'!E132))+IF(ISBLANK(INDIRECT("A9")), 0, INDIRECT(INDIRECT("A9")&amp;"!"&amp;'Технический лист'!B374&amp;'Технический лист'!E132))+IF(ISBLANK(INDIRECT("A10")), 0, INDIRECT(INDIRECT("A10")&amp;"!"&amp;'Технический лист'!B374&amp;'Технический лист'!E132))+IF(ISBLANK(INDIRECT("A11")), 0, INDIRECT(INDIRECT("A11")&amp;"!"&amp;'Технический лист'!B374&amp;'Технический лист'!E132))+IF(ISBLANK(INDIRECT("A12")), 0, INDIRECT(INDIRECT("A12")&amp;"!"&amp;'Технический лист'!B374&amp;'Технический лист'!E132))</f>
        <v>0</v>
      </c>
      <c r="C141" s="51">
        <f>IF(ISBLANK(INDIRECT("A3")), 0, INDIRECT(INDIRECT("A3")&amp;"!"&amp;'Технический лист'!C374&amp;'Технический лист'!F132))+IF(ISBLANK(INDIRECT("A4")), 0, INDIRECT(INDIRECT("A4")&amp;"!"&amp;'Технический лист'!C374&amp;'Технический лист'!F132))+IF(ISBLANK(INDIRECT("A5")), 0, INDIRECT(INDIRECT("A5")&amp;"!"&amp;'Технический лист'!C374&amp;'Технический лист'!F132))+IF(ISBLANK(INDIRECT("A6")), 0, INDIRECT(INDIRECT("A6")&amp;"!"&amp;'Технический лист'!C374&amp;'Технический лист'!F132))+IF(ISBLANK(INDIRECT("A7")), 0, INDIRECT(INDIRECT("A7")&amp;"!"&amp;'Технический лист'!C374&amp;'Технический лист'!F132))+IF(ISBLANK(INDIRECT("A8")), 0, INDIRECT(INDIRECT("A8")&amp;"!"&amp;'Технический лист'!C374&amp;'Технический лист'!F132))+IF(ISBLANK(INDIRECT("A9")), 0, INDIRECT(INDIRECT("A9")&amp;"!"&amp;'Технический лист'!C374&amp;'Технический лист'!F132))+IF(ISBLANK(INDIRECT("A10")), 0, INDIRECT(INDIRECT("A10")&amp;"!"&amp;'Технический лист'!C374&amp;'Технический лист'!F132))+IF(ISBLANK(INDIRECT("A11")), 0, INDIRECT(INDIRECT("A11")&amp;"!"&amp;'Технический лист'!C374&amp;'Технический лист'!F132))+IF(ISBLANK(INDIRECT("A12")), 0, INDIRECT(INDIRECT("A12")&amp;"!"&amp;'Технический лист'!C374&amp;'Технический лист'!F132))</f>
        <v>0</v>
      </c>
      <c r="D141" s="51">
        <f>IF(ISBLANK(INDIRECT("A3")), 0, INDIRECT(INDIRECT("A3")&amp;"!"&amp;'Технический лист'!D374&amp;'Технический лист'!G132))+IF(ISBLANK(INDIRECT("A4")), 0, INDIRECT(INDIRECT("A4")&amp;"!"&amp;'Технический лист'!D374&amp;'Технический лист'!G132))+IF(ISBLANK(INDIRECT("A5")), 0, INDIRECT(INDIRECT("A5")&amp;"!"&amp;'Технический лист'!D374&amp;'Технический лист'!G132))+IF(ISBLANK(INDIRECT("A6")), 0, INDIRECT(INDIRECT("A6")&amp;"!"&amp;'Технический лист'!D374&amp;'Технический лист'!G132))+IF(ISBLANK(INDIRECT("A7")), 0, INDIRECT(INDIRECT("A7")&amp;"!"&amp;'Технический лист'!D374&amp;'Технический лист'!G132))+IF(ISBLANK(INDIRECT("A8")), 0, INDIRECT(INDIRECT("A8")&amp;"!"&amp;'Технический лист'!D374&amp;'Технический лист'!G132))+IF(ISBLANK(INDIRECT("A9")), 0, INDIRECT(INDIRECT("A9")&amp;"!"&amp;'Технический лист'!D374&amp;'Технический лист'!G132))+IF(ISBLANK(INDIRECT("A10")), 0, INDIRECT(INDIRECT("A10")&amp;"!"&amp;'Технический лист'!D374&amp;'Технический лист'!G132))+IF(ISBLANK(INDIRECT("A11")), 0, INDIRECT(INDIRECT("A11")&amp;"!"&amp;'Технический лист'!D374&amp;'Технический лист'!G132))+IF(ISBLANK(INDIRECT("A12")), 0, INDIRECT(INDIRECT("A12")&amp;"!"&amp;'Технический лист'!D374&amp;'Технический лист'!G132))</f>
        <v>0</v>
      </c>
      <c r="E141" s="51">
        <f>IF(ISBLANK(INDIRECT("A3")), 0, INDIRECT(INDIRECT("A3")&amp;"!"&amp;'Технический лист'!E374&amp;'Технический лист'!H132))+IF(ISBLANK(INDIRECT("A4")), 0, INDIRECT(INDIRECT("A4")&amp;"!"&amp;'Технический лист'!E374&amp;'Технический лист'!H132))+IF(ISBLANK(INDIRECT("A5")), 0, INDIRECT(INDIRECT("A5")&amp;"!"&amp;'Технический лист'!E374&amp;'Технический лист'!H132))+IF(ISBLANK(INDIRECT("A6")), 0, INDIRECT(INDIRECT("A6")&amp;"!"&amp;'Технический лист'!E374&amp;'Технический лист'!H132))+IF(ISBLANK(INDIRECT("A7")), 0, INDIRECT(INDIRECT("A7")&amp;"!"&amp;'Технический лист'!E374&amp;'Технический лист'!H132))+IF(ISBLANK(INDIRECT("A8")), 0, INDIRECT(INDIRECT("A8")&amp;"!"&amp;'Технический лист'!E374&amp;'Технический лист'!H132))+IF(ISBLANK(INDIRECT("A9")), 0, INDIRECT(INDIRECT("A9")&amp;"!"&amp;'Технический лист'!E374&amp;'Технический лист'!H132))+IF(ISBLANK(INDIRECT("A10")), 0, INDIRECT(INDIRECT("A10")&amp;"!"&amp;'Технический лист'!E374&amp;'Технический лист'!H132))+IF(ISBLANK(INDIRECT("A11")), 0, INDIRECT(INDIRECT("A11")&amp;"!"&amp;'Технический лист'!E374&amp;'Технический лист'!H132))+IF(ISBLANK(INDIRECT("A12")), 0, INDIRECT(INDIRECT("A12")&amp;"!"&amp;'Технический лист'!E374&amp;'Технический лист'!H132))</f>
        <v>0</v>
      </c>
      <c r="F141" s="51">
        <f>IF(ISBLANK(INDIRECT("A3")), 0, INDIRECT(INDIRECT("A3")&amp;"!"&amp;'Технический лист'!F374&amp;'Технический лист'!I132))+IF(ISBLANK(INDIRECT("A4")), 0, INDIRECT(INDIRECT("A4")&amp;"!"&amp;'Технический лист'!F374&amp;'Технический лист'!I132))+IF(ISBLANK(INDIRECT("A5")), 0, INDIRECT(INDIRECT("A5")&amp;"!"&amp;'Технический лист'!F374&amp;'Технический лист'!I132))+IF(ISBLANK(INDIRECT("A6")), 0, INDIRECT(INDIRECT("A6")&amp;"!"&amp;'Технический лист'!F374&amp;'Технический лист'!I132))+IF(ISBLANK(INDIRECT("A7")), 0, INDIRECT(INDIRECT("A7")&amp;"!"&amp;'Технический лист'!F374&amp;'Технический лист'!I132))+IF(ISBLANK(INDIRECT("A8")), 0, INDIRECT(INDIRECT("A8")&amp;"!"&amp;'Технический лист'!F374&amp;'Технический лист'!I132))+IF(ISBLANK(INDIRECT("A9")), 0, INDIRECT(INDIRECT("A9")&amp;"!"&amp;'Технический лист'!F374&amp;'Технический лист'!I132))+IF(ISBLANK(INDIRECT("A10")), 0, INDIRECT(INDIRECT("A10")&amp;"!"&amp;'Технический лист'!F374&amp;'Технический лист'!I132))+IF(ISBLANK(INDIRECT("A11")), 0, INDIRECT(INDIRECT("A11")&amp;"!"&amp;'Технический лист'!F374&amp;'Технический лист'!I132))+IF(ISBLANK(INDIRECT("A12")), 0, INDIRECT(INDIRECT("A12")&amp;"!"&amp;'Технический лист'!F374&amp;'Технический лист'!I132))</f>
        <v>0</v>
      </c>
      <c r="G141" s="51">
        <f>IF(ISBLANK(INDIRECT("A3")), 0, INDIRECT(INDIRECT("A3")&amp;"!"&amp;'Технический лист'!G374&amp;'Технический лист'!J132))+IF(ISBLANK(INDIRECT("A4")), 0, INDIRECT(INDIRECT("A4")&amp;"!"&amp;'Технический лист'!G374&amp;'Технический лист'!J132))+IF(ISBLANK(INDIRECT("A5")), 0, INDIRECT(INDIRECT("A5")&amp;"!"&amp;'Технический лист'!G374&amp;'Технический лист'!J132))+IF(ISBLANK(INDIRECT("A6")), 0, INDIRECT(INDIRECT("A6")&amp;"!"&amp;'Технический лист'!G374&amp;'Технический лист'!J132))+IF(ISBLANK(INDIRECT("A7")), 0, INDIRECT(INDIRECT("A7")&amp;"!"&amp;'Технический лист'!G374&amp;'Технический лист'!J132))+IF(ISBLANK(INDIRECT("A8")), 0, INDIRECT(INDIRECT("A8")&amp;"!"&amp;'Технический лист'!G374&amp;'Технический лист'!J132))+IF(ISBLANK(INDIRECT("A9")), 0, INDIRECT(INDIRECT("A9")&amp;"!"&amp;'Технический лист'!G374&amp;'Технический лист'!J132))+IF(ISBLANK(INDIRECT("A10")), 0, INDIRECT(INDIRECT("A10")&amp;"!"&amp;'Технический лист'!G374&amp;'Технический лист'!J132))+IF(ISBLANK(INDIRECT("A11")), 0, INDIRECT(INDIRECT("A11")&amp;"!"&amp;'Технический лист'!G374&amp;'Технический лист'!J132))+IF(ISBLANK(INDIRECT("A12")), 0, INDIRECT(INDIRECT("A12")&amp;"!"&amp;'Технический лист'!G374&amp;'Технический лист'!J132))</f>
        <v>0</v>
      </c>
      <c r="H141" s="51">
        <f>IF(ISBLANK(INDIRECT("A3")), 0, INDIRECT(INDIRECT("A3")&amp;"!"&amp;'Технический лист'!H374&amp;'Технический лист'!K132))+IF(ISBLANK(INDIRECT("A4")), 0, INDIRECT(INDIRECT("A4")&amp;"!"&amp;'Технический лист'!H374&amp;'Технический лист'!K132))+IF(ISBLANK(INDIRECT("A5")), 0, INDIRECT(INDIRECT("A5")&amp;"!"&amp;'Технический лист'!H374&amp;'Технический лист'!K132))+IF(ISBLANK(INDIRECT("A6")), 0, INDIRECT(INDIRECT("A6")&amp;"!"&amp;'Технический лист'!H374&amp;'Технический лист'!K132))+IF(ISBLANK(INDIRECT("A7")), 0, INDIRECT(INDIRECT("A7")&amp;"!"&amp;'Технический лист'!H374&amp;'Технический лист'!K132))+IF(ISBLANK(INDIRECT("A8")), 0, INDIRECT(INDIRECT("A8")&amp;"!"&amp;'Технический лист'!H374&amp;'Технический лист'!K132))+IF(ISBLANK(INDIRECT("A9")), 0, INDIRECT(INDIRECT("A9")&amp;"!"&amp;'Технический лист'!H374&amp;'Технический лист'!K132))+IF(ISBLANK(INDIRECT("A10")), 0, INDIRECT(INDIRECT("A10")&amp;"!"&amp;'Технический лист'!H374&amp;'Технический лист'!K132))+IF(ISBLANK(INDIRECT("A11")), 0, INDIRECT(INDIRECT("A11")&amp;"!"&amp;'Технический лист'!H374&amp;'Технический лист'!K132))+IF(ISBLANK(INDIRECT("A12")), 0, INDIRECT(INDIRECT("A12")&amp;"!"&amp;'Технический лист'!H374&amp;'Технический лист'!K132))</f>
        <v>0</v>
      </c>
      <c r="I141" s="51">
        <f>IF(ISBLANK(INDIRECT("A3")), 0, INDIRECT(INDIRECT("A3")&amp;"!"&amp;'Технический лист'!I374&amp;'Технический лист'!L132))+IF(ISBLANK(INDIRECT("A4")), 0, INDIRECT(INDIRECT("A4")&amp;"!"&amp;'Технический лист'!I374&amp;'Технический лист'!L132))+IF(ISBLANK(INDIRECT("A5")), 0, INDIRECT(INDIRECT("A5")&amp;"!"&amp;'Технический лист'!I374&amp;'Технический лист'!L132))+IF(ISBLANK(INDIRECT("A6")), 0, INDIRECT(INDIRECT("A6")&amp;"!"&amp;'Технический лист'!I374&amp;'Технический лист'!L132))+IF(ISBLANK(INDIRECT("A7")), 0, INDIRECT(INDIRECT("A7")&amp;"!"&amp;'Технический лист'!I374&amp;'Технический лист'!L132))+IF(ISBLANK(INDIRECT("A8")), 0, INDIRECT(INDIRECT("A8")&amp;"!"&amp;'Технический лист'!I374&amp;'Технический лист'!L132))+IF(ISBLANK(INDIRECT("A9")), 0, INDIRECT(INDIRECT("A9")&amp;"!"&amp;'Технический лист'!I374&amp;'Технический лист'!L132))+IF(ISBLANK(INDIRECT("A10")), 0, INDIRECT(INDIRECT("A10")&amp;"!"&amp;'Технический лист'!I374&amp;'Технический лист'!L132))+IF(ISBLANK(INDIRECT("A11")), 0, INDIRECT(INDIRECT("A11")&amp;"!"&amp;'Технический лист'!I374&amp;'Технический лист'!L132))+IF(ISBLANK(INDIRECT("A12")), 0, INDIRECT(INDIRECT("A12")&amp;"!"&amp;'Технический лист'!I374&amp;'Технический лист'!L132))</f>
        <v>0</v>
      </c>
      <c r="J141" s="51">
        <f>IF(ISBLANK(INDIRECT("A3")), 0, INDIRECT(INDIRECT("A3")&amp;"!"&amp;'Технический лист'!J374&amp;'Технический лист'!M132))+IF(ISBLANK(INDIRECT("A4")), 0, INDIRECT(INDIRECT("A4")&amp;"!"&amp;'Технический лист'!J374&amp;'Технический лист'!M132))+IF(ISBLANK(INDIRECT("A5")), 0, INDIRECT(INDIRECT("A5")&amp;"!"&amp;'Технический лист'!J374&amp;'Технический лист'!M132))+IF(ISBLANK(INDIRECT("A6")), 0, INDIRECT(INDIRECT("A6")&amp;"!"&amp;'Технический лист'!J374&amp;'Технический лист'!M132))+IF(ISBLANK(INDIRECT("A7")), 0, INDIRECT(INDIRECT("A7")&amp;"!"&amp;'Технический лист'!J374&amp;'Технический лист'!M132))+IF(ISBLANK(INDIRECT("A8")), 0, INDIRECT(INDIRECT("A8")&amp;"!"&amp;'Технический лист'!J374&amp;'Технический лист'!M132))+IF(ISBLANK(INDIRECT("A9")), 0, INDIRECT(INDIRECT("A9")&amp;"!"&amp;'Технический лист'!J374&amp;'Технический лист'!M132))+IF(ISBLANK(INDIRECT("A10")), 0, INDIRECT(INDIRECT("A10")&amp;"!"&amp;'Технический лист'!J374&amp;'Технический лист'!M132))+IF(ISBLANK(INDIRECT("A11")), 0, INDIRECT(INDIRECT("A11")&amp;"!"&amp;'Технический лист'!J374&amp;'Технический лист'!M132))+IF(ISBLANK(INDIRECT("A12")), 0, INDIRECT(INDIRECT("A12")&amp;"!"&amp;'Технический лист'!J374&amp;'Технический лист'!M132))</f>
        <v>0</v>
      </c>
      <c r="K141" s="51">
        <f>IF(ISBLANK(INDIRECT("A3")), 0, INDIRECT(INDIRECT("A3")&amp;"!"&amp;'Технический лист'!K374&amp;'Технический лист'!N132))+IF(ISBLANK(INDIRECT("A4")), 0, INDIRECT(INDIRECT("A4")&amp;"!"&amp;'Технический лист'!K374&amp;'Технический лист'!N132))+IF(ISBLANK(INDIRECT("A5")), 0, INDIRECT(INDIRECT("A5")&amp;"!"&amp;'Технический лист'!K374&amp;'Технический лист'!N132))+IF(ISBLANK(INDIRECT("A6")), 0, INDIRECT(INDIRECT("A6")&amp;"!"&amp;'Технический лист'!K374&amp;'Технический лист'!N132))+IF(ISBLANK(INDIRECT("A7")), 0, INDIRECT(INDIRECT("A7")&amp;"!"&amp;'Технический лист'!K374&amp;'Технический лист'!N132))+IF(ISBLANK(INDIRECT("A8")), 0, INDIRECT(INDIRECT("A8")&amp;"!"&amp;'Технический лист'!K374&amp;'Технический лист'!N132))+IF(ISBLANK(INDIRECT("A9")), 0, INDIRECT(INDIRECT("A9")&amp;"!"&amp;'Технический лист'!K374&amp;'Технический лист'!N132))+IF(ISBLANK(INDIRECT("A10")), 0, INDIRECT(INDIRECT("A10")&amp;"!"&amp;'Технический лист'!K374&amp;'Технический лист'!N132))+IF(ISBLANK(INDIRECT("A11")), 0, INDIRECT(INDIRECT("A11")&amp;"!"&amp;'Технический лист'!K374&amp;'Технический лист'!N132))+IF(ISBLANK(INDIRECT("A12")), 0, INDIRECT(INDIRECT("A12")&amp;"!"&amp;'Технический лист'!K374&amp;'Технический лист'!N132))</f>
        <v>0</v>
      </c>
      <c r="L141" s="51">
        <f>IF(ISBLANK(INDIRECT("A3")), 0, INDIRECT(INDIRECT("A3")&amp;"!"&amp;'Технический лист'!L374&amp;'Технический лист'!O132))+IF(ISBLANK(INDIRECT("A4")), 0, INDIRECT(INDIRECT("A4")&amp;"!"&amp;'Технический лист'!L374&amp;'Технический лист'!O132))+IF(ISBLANK(INDIRECT("A5")), 0, INDIRECT(INDIRECT("A5")&amp;"!"&amp;'Технический лист'!L374&amp;'Технический лист'!O132))+IF(ISBLANK(INDIRECT("A6")), 0, INDIRECT(INDIRECT("A6")&amp;"!"&amp;'Технический лист'!L374&amp;'Технический лист'!O132))+IF(ISBLANK(INDIRECT("A7")), 0, INDIRECT(INDIRECT("A7")&amp;"!"&amp;'Технический лист'!L374&amp;'Технический лист'!O132))+IF(ISBLANK(INDIRECT("A8")), 0, INDIRECT(INDIRECT("A8")&amp;"!"&amp;'Технический лист'!L374&amp;'Технический лист'!O132))+IF(ISBLANK(INDIRECT("A9")), 0, INDIRECT(INDIRECT("A9")&amp;"!"&amp;'Технический лист'!L374&amp;'Технический лист'!O132))+IF(ISBLANK(INDIRECT("A10")), 0, INDIRECT(INDIRECT("A10")&amp;"!"&amp;'Технический лист'!L374&amp;'Технический лист'!O132))+IF(ISBLANK(INDIRECT("A11")), 0, INDIRECT(INDIRECT("A11")&amp;"!"&amp;'Технический лист'!L374&amp;'Технический лист'!O132))+IF(ISBLANK(INDIRECT("A12")), 0, INDIRECT(INDIRECT("A12")&amp;"!"&amp;'Технический лист'!L374&amp;'Технический лист'!O132))</f>
        <v>0</v>
      </c>
      <c r="M141" s="53">
        <f>IF(ISBLANK(INDIRECT("A3")), 0, INDIRECT(INDIRECT("A3")&amp;"!"&amp;'Технический лист'!M374&amp;'Технический лист'!P132))+IF(ISBLANK(INDIRECT("A4")), 0, INDIRECT(INDIRECT("A4")&amp;"!"&amp;'Технический лист'!M374&amp;'Технический лист'!P132))+IF(ISBLANK(INDIRECT("A5")), 0, INDIRECT(INDIRECT("A5")&amp;"!"&amp;'Технический лист'!M374&amp;'Технический лист'!P132))+IF(ISBLANK(INDIRECT("A6")), 0, INDIRECT(INDIRECT("A6")&amp;"!"&amp;'Технический лист'!M374&amp;'Технический лист'!P132))+IF(ISBLANK(INDIRECT("A7")), 0, INDIRECT(INDIRECT("A7")&amp;"!"&amp;'Технический лист'!M374&amp;'Технический лист'!P132))+IF(ISBLANK(INDIRECT("A8")), 0, INDIRECT(INDIRECT("A8")&amp;"!"&amp;'Технический лист'!M374&amp;'Технический лист'!P132))+IF(ISBLANK(INDIRECT("A9")), 0, INDIRECT(INDIRECT("A9")&amp;"!"&amp;'Технический лист'!M374&amp;'Технический лист'!P132))+IF(ISBLANK(INDIRECT("A10")), 0, INDIRECT(INDIRECT("A10")&amp;"!"&amp;'Технический лист'!M374&amp;'Технический лист'!P132))+IF(ISBLANK(INDIRECT("A11")), 0, INDIRECT(INDIRECT("A11")&amp;"!"&amp;'Технический лист'!M374&amp;'Технический лист'!P132))+IF(ISBLANK(INDIRECT("A12")), 0, INDIRECT(INDIRECT("A12")&amp;"!"&amp;'Технический лист'!M374&amp;'Технический лист'!P132))</f>
        <v>0</v>
      </c>
    </row>
    <row r="142" hidden="1">
      <c r="A142" s="106"/>
      <c r="B142" s="51">
        <f>IF(ISBLANK(INDIRECT("A3")), 0, INDIRECT(INDIRECT("A3")&amp;"!"&amp;'Технический лист'!B375&amp;'Технический лист'!E133))+IF(ISBLANK(INDIRECT("A4")), 0, INDIRECT(INDIRECT("A4")&amp;"!"&amp;'Технический лист'!B375&amp;'Технический лист'!E133))+IF(ISBLANK(INDIRECT("A5")), 0, INDIRECT(INDIRECT("A5")&amp;"!"&amp;'Технический лист'!B375&amp;'Технический лист'!E133))+IF(ISBLANK(INDIRECT("A6")), 0, INDIRECT(INDIRECT("A6")&amp;"!"&amp;'Технический лист'!B375&amp;'Технический лист'!E133))+IF(ISBLANK(INDIRECT("A7")), 0, INDIRECT(INDIRECT("A7")&amp;"!"&amp;'Технический лист'!B375&amp;'Технический лист'!E133))+IF(ISBLANK(INDIRECT("A8")), 0, INDIRECT(INDIRECT("A8")&amp;"!"&amp;'Технический лист'!B375&amp;'Технический лист'!E133))+IF(ISBLANK(INDIRECT("A9")), 0, INDIRECT(INDIRECT("A9")&amp;"!"&amp;'Технический лист'!B375&amp;'Технический лист'!E133))+IF(ISBLANK(INDIRECT("A10")), 0, INDIRECT(INDIRECT("A10")&amp;"!"&amp;'Технический лист'!B375&amp;'Технический лист'!E133))+IF(ISBLANK(INDIRECT("A11")), 0, INDIRECT(INDIRECT("A11")&amp;"!"&amp;'Технический лист'!B375&amp;'Технический лист'!E133))+IF(ISBLANK(INDIRECT("A12")), 0, INDIRECT(INDIRECT("A12")&amp;"!"&amp;'Технический лист'!B375&amp;'Технический лист'!E133))</f>
        <v>0</v>
      </c>
      <c r="C142" s="51">
        <f>IF(ISBLANK(INDIRECT("A3")), 0, INDIRECT(INDIRECT("A3")&amp;"!"&amp;'Технический лист'!C375&amp;'Технический лист'!F133))+IF(ISBLANK(INDIRECT("A4")), 0, INDIRECT(INDIRECT("A4")&amp;"!"&amp;'Технический лист'!C375&amp;'Технический лист'!F133))+IF(ISBLANK(INDIRECT("A5")), 0, INDIRECT(INDIRECT("A5")&amp;"!"&amp;'Технический лист'!C375&amp;'Технический лист'!F133))+IF(ISBLANK(INDIRECT("A6")), 0, INDIRECT(INDIRECT("A6")&amp;"!"&amp;'Технический лист'!C375&amp;'Технический лист'!F133))+IF(ISBLANK(INDIRECT("A7")), 0, INDIRECT(INDIRECT("A7")&amp;"!"&amp;'Технический лист'!C375&amp;'Технический лист'!F133))+IF(ISBLANK(INDIRECT("A8")), 0, INDIRECT(INDIRECT("A8")&amp;"!"&amp;'Технический лист'!C375&amp;'Технический лист'!F133))+IF(ISBLANK(INDIRECT("A9")), 0, INDIRECT(INDIRECT("A9")&amp;"!"&amp;'Технический лист'!C375&amp;'Технический лист'!F133))+IF(ISBLANK(INDIRECT("A10")), 0, INDIRECT(INDIRECT("A10")&amp;"!"&amp;'Технический лист'!C375&amp;'Технический лист'!F133))+IF(ISBLANK(INDIRECT("A11")), 0, INDIRECT(INDIRECT("A11")&amp;"!"&amp;'Технический лист'!C375&amp;'Технический лист'!F133))+IF(ISBLANK(INDIRECT("A12")), 0, INDIRECT(INDIRECT("A12")&amp;"!"&amp;'Технический лист'!C375&amp;'Технический лист'!F133))</f>
        <v>0</v>
      </c>
      <c r="D142" s="51">
        <f>IF(ISBLANK(INDIRECT("A3")), 0, INDIRECT(INDIRECT("A3")&amp;"!"&amp;'Технический лист'!D375&amp;'Технический лист'!G133))+IF(ISBLANK(INDIRECT("A4")), 0, INDIRECT(INDIRECT("A4")&amp;"!"&amp;'Технический лист'!D375&amp;'Технический лист'!G133))+IF(ISBLANK(INDIRECT("A5")), 0, INDIRECT(INDIRECT("A5")&amp;"!"&amp;'Технический лист'!D375&amp;'Технический лист'!G133))+IF(ISBLANK(INDIRECT("A6")), 0, INDIRECT(INDIRECT("A6")&amp;"!"&amp;'Технический лист'!D375&amp;'Технический лист'!G133))+IF(ISBLANK(INDIRECT("A7")), 0, INDIRECT(INDIRECT("A7")&amp;"!"&amp;'Технический лист'!D375&amp;'Технический лист'!G133))+IF(ISBLANK(INDIRECT("A8")), 0, INDIRECT(INDIRECT("A8")&amp;"!"&amp;'Технический лист'!D375&amp;'Технический лист'!G133))+IF(ISBLANK(INDIRECT("A9")), 0, INDIRECT(INDIRECT("A9")&amp;"!"&amp;'Технический лист'!D375&amp;'Технический лист'!G133))+IF(ISBLANK(INDIRECT("A10")), 0, INDIRECT(INDIRECT("A10")&amp;"!"&amp;'Технический лист'!D375&amp;'Технический лист'!G133))+IF(ISBLANK(INDIRECT("A11")), 0, INDIRECT(INDIRECT("A11")&amp;"!"&amp;'Технический лист'!D375&amp;'Технический лист'!G133))+IF(ISBLANK(INDIRECT("A12")), 0, INDIRECT(INDIRECT("A12")&amp;"!"&amp;'Технический лист'!D375&amp;'Технический лист'!G133))</f>
        <v>0</v>
      </c>
      <c r="E142" s="51">
        <f>IF(ISBLANK(INDIRECT("A3")), 0, INDIRECT(INDIRECT("A3")&amp;"!"&amp;'Технический лист'!E375&amp;'Технический лист'!H133))+IF(ISBLANK(INDIRECT("A4")), 0, INDIRECT(INDIRECT("A4")&amp;"!"&amp;'Технический лист'!E375&amp;'Технический лист'!H133))+IF(ISBLANK(INDIRECT("A5")), 0, INDIRECT(INDIRECT("A5")&amp;"!"&amp;'Технический лист'!E375&amp;'Технический лист'!H133))+IF(ISBLANK(INDIRECT("A6")), 0, INDIRECT(INDIRECT("A6")&amp;"!"&amp;'Технический лист'!E375&amp;'Технический лист'!H133))+IF(ISBLANK(INDIRECT("A7")), 0, INDIRECT(INDIRECT("A7")&amp;"!"&amp;'Технический лист'!E375&amp;'Технический лист'!H133))+IF(ISBLANK(INDIRECT("A8")), 0, INDIRECT(INDIRECT("A8")&amp;"!"&amp;'Технический лист'!E375&amp;'Технический лист'!H133))+IF(ISBLANK(INDIRECT("A9")), 0, INDIRECT(INDIRECT("A9")&amp;"!"&amp;'Технический лист'!E375&amp;'Технический лист'!H133))+IF(ISBLANK(INDIRECT("A10")), 0, INDIRECT(INDIRECT("A10")&amp;"!"&amp;'Технический лист'!E375&amp;'Технический лист'!H133))+IF(ISBLANK(INDIRECT("A11")), 0, INDIRECT(INDIRECT("A11")&amp;"!"&amp;'Технический лист'!E375&amp;'Технический лист'!H133))+IF(ISBLANK(INDIRECT("A12")), 0, INDIRECT(INDIRECT("A12")&amp;"!"&amp;'Технический лист'!E375&amp;'Технический лист'!H133))</f>
        <v>0</v>
      </c>
      <c r="F142" s="51">
        <f>IF(ISBLANK(INDIRECT("A3")), 0, INDIRECT(INDIRECT("A3")&amp;"!"&amp;'Технический лист'!F375&amp;'Технический лист'!I133))+IF(ISBLANK(INDIRECT("A4")), 0, INDIRECT(INDIRECT("A4")&amp;"!"&amp;'Технический лист'!F375&amp;'Технический лист'!I133))+IF(ISBLANK(INDIRECT("A5")), 0, INDIRECT(INDIRECT("A5")&amp;"!"&amp;'Технический лист'!F375&amp;'Технический лист'!I133))+IF(ISBLANK(INDIRECT("A6")), 0, INDIRECT(INDIRECT("A6")&amp;"!"&amp;'Технический лист'!F375&amp;'Технический лист'!I133))+IF(ISBLANK(INDIRECT("A7")), 0, INDIRECT(INDIRECT("A7")&amp;"!"&amp;'Технический лист'!F375&amp;'Технический лист'!I133))+IF(ISBLANK(INDIRECT("A8")), 0, INDIRECT(INDIRECT("A8")&amp;"!"&amp;'Технический лист'!F375&amp;'Технический лист'!I133))+IF(ISBLANK(INDIRECT("A9")), 0, INDIRECT(INDIRECT("A9")&amp;"!"&amp;'Технический лист'!F375&amp;'Технический лист'!I133))+IF(ISBLANK(INDIRECT("A10")), 0, INDIRECT(INDIRECT("A10")&amp;"!"&amp;'Технический лист'!F375&amp;'Технический лист'!I133))+IF(ISBLANK(INDIRECT("A11")), 0, INDIRECT(INDIRECT("A11")&amp;"!"&amp;'Технический лист'!F375&amp;'Технический лист'!I133))+IF(ISBLANK(INDIRECT("A12")), 0, INDIRECT(INDIRECT("A12")&amp;"!"&amp;'Технический лист'!F375&amp;'Технический лист'!I133))</f>
        <v>0</v>
      </c>
      <c r="G142" s="51">
        <f>IF(ISBLANK(INDIRECT("A3")), 0, INDIRECT(INDIRECT("A3")&amp;"!"&amp;'Технический лист'!G375&amp;'Технический лист'!J133))+IF(ISBLANK(INDIRECT("A4")), 0, INDIRECT(INDIRECT("A4")&amp;"!"&amp;'Технический лист'!G375&amp;'Технический лист'!J133))+IF(ISBLANK(INDIRECT("A5")), 0, INDIRECT(INDIRECT("A5")&amp;"!"&amp;'Технический лист'!G375&amp;'Технический лист'!J133))+IF(ISBLANK(INDIRECT("A6")), 0, INDIRECT(INDIRECT("A6")&amp;"!"&amp;'Технический лист'!G375&amp;'Технический лист'!J133))+IF(ISBLANK(INDIRECT("A7")), 0, INDIRECT(INDIRECT("A7")&amp;"!"&amp;'Технический лист'!G375&amp;'Технический лист'!J133))+IF(ISBLANK(INDIRECT("A8")), 0, INDIRECT(INDIRECT("A8")&amp;"!"&amp;'Технический лист'!G375&amp;'Технический лист'!J133))+IF(ISBLANK(INDIRECT("A9")), 0, INDIRECT(INDIRECT("A9")&amp;"!"&amp;'Технический лист'!G375&amp;'Технический лист'!J133))+IF(ISBLANK(INDIRECT("A10")), 0, INDIRECT(INDIRECT("A10")&amp;"!"&amp;'Технический лист'!G375&amp;'Технический лист'!J133))+IF(ISBLANK(INDIRECT("A11")), 0, INDIRECT(INDIRECT("A11")&amp;"!"&amp;'Технический лист'!G375&amp;'Технический лист'!J133))+IF(ISBLANK(INDIRECT("A12")), 0, INDIRECT(INDIRECT("A12")&amp;"!"&amp;'Технический лист'!G375&amp;'Технический лист'!J133))</f>
        <v>0</v>
      </c>
      <c r="H142" s="51">
        <f>IF(ISBLANK(INDIRECT("A3")), 0, INDIRECT(INDIRECT("A3")&amp;"!"&amp;'Технический лист'!H375&amp;'Технический лист'!K133))+IF(ISBLANK(INDIRECT("A4")), 0, INDIRECT(INDIRECT("A4")&amp;"!"&amp;'Технический лист'!H375&amp;'Технический лист'!K133))+IF(ISBLANK(INDIRECT("A5")), 0, INDIRECT(INDIRECT("A5")&amp;"!"&amp;'Технический лист'!H375&amp;'Технический лист'!K133))+IF(ISBLANK(INDIRECT("A6")), 0, INDIRECT(INDIRECT("A6")&amp;"!"&amp;'Технический лист'!H375&amp;'Технический лист'!K133))+IF(ISBLANK(INDIRECT("A7")), 0, INDIRECT(INDIRECT("A7")&amp;"!"&amp;'Технический лист'!H375&amp;'Технический лист'!K133))+IF(ISBLANK(INDIRECT("A8")), 0, INDIRECT(INDIRECT("A8")&amp;"!"&amp;'Технический лист'!H375&amp;'Технический лист'!K133))+IF(ISBLANK(INDIRECT("A9")), 0, INDIRECT(INDIRECT("A9")&amp;"!"&amp;'Технический лист'!H375&amp;'Технический лист'!K133))+IF(ISBLANK(INDIRECT("A10")), 0, INDIRECT(INDIRECT("A10")&amp;"!"&amp;'Технический лист'!H375&amp;'Технический лист'!K133))+IF(ISBLANK(INDIRECT("A11")), 0, INDIRECT(INDIRECT("A11")&amp;"!"&amp;'Технический лист'!H375&amp;'Технический лист'!K133))+IF(ISBLANK(INDIRECT("A12")), 0, INDIRECT(INDIRECT("A12")&amp;"!"&amp;'Технический лист'!H375&amp;'Технический лист'!K133))</f>
        <v>0</v>
      </c>
      <c r="I142" s="51">
        <f>IF(ISBLANK(INDIRECT("A3")), 0, INDIRECT(INDIRECT("A3")&amp;"!"&amp;'Технический лист'!I375&amp;'Технический лист'!L133))+IF(ISBLANK(INDIRECT("A4")), 0, INDIRECT(INDIRECT("A4")&amp;"!"&amp;'Технический лист'!I375&amp;'Технический лист'!L133))+IF(ISBLANK(INDIRECT("A5")), 0, INDIRECT(INDIRECT("A5")&amp;"!"&amp;'Технический лист'!I375&amp;'Технический лист'!L133))+IF(ISBLANK(INDIRECT("A6")), 0, INDIRECT(INDIRECT("A6")&amp;"!"&amp;'Технический лист'!I375&amp;'Технический лист'!L133))+IF(ISBLANK(INDIRECT("A7")), 0, INDIRECT(INDIRECT("A7")&amp;"!"&amp;'Технический лист'!I375&amp;'Технический лист'!L133))+IF(ISBLANK(INDIRECT("A8")), 0, INDIRECT(INDIRECT("A8")&amp;"!"&amp;'Технический лист'!I375&amp;'Технический лист'!L133))+IF(ISBLANK(INDIRECT("A9")), 0, INDIRECT(INDIRECT("A9")&amp;"!"&amp;'Технический лист'!I375&amp;'Технический лист'!L133))+IF(ISBLANK(INDIRECT("A10")), 0, INDIRECT(INDIRECT("A10")&amp;"!"&amp;'Технический лист'!I375&amp;'Технический лист'!L133))+IF(ISBLANK(INDIRECT("A11")), 0, INDIRECT(INDIRECT("A11")&amp;"!"&amp;'Технический лист'!I375&amp;'Технический лист'!L133))+IF(ISBLANK(INDIRECT("A12")), 0, INDIRECT(INDIRECT("A12")&amp;"!"&amp;'Технический лист'!I375&amp;'Технический лист'!L133))</f>
        <v>0</v>
      </c>
      <c r="J142" s="51">
        <f>IF(ISBLANK(INDIRECT("A3")), 0, INDIRECT(INDIRECT("A3")&amp;"!"&amp;'Технический лист'!J375&amp;'Технический лист'!M133))+IF(ISBLANK(INDIRECT("A4")), 0, INDIRECT(INDIRECT("A4")&amp;"!"&amp;'Технический лист'!J375&amp;'Технический лист'!M133))+IF(ISBLANK(INDIRECT("A5")), 0, INDIRECT(INDIRECT("A5")&amp;"!"&amp;'Технический лист'!J375&amp;'Технический лист'!M133))+IF(ISBLANK(INDIRECT("A6")), 0, INDIRECT(INDIRECT("A6")&amp;"!"&amp;'Технический лист'!J375&amp;'Технический лист'!M133))+IF(ISBLANK(INDIRECT("A7")), 0, INDIRECT(INDIRECT("A7")&amp;"!"&amp;'Технический лист'!J375&amp;'Технический лист'!M133))+IF(ISBLANK(INDIRECT("A8")), 0, INDIRECT(INDIRECT("A8")&amp;"!"&amp;'Технический лист'!J375&amp;'Технический лист'!M133))+IF(ISBLANK(INDIRECT("A9")), 0, INDIRECT(INDIRECT("A9")&amp;"!"&amp;'Технический лист'!J375&amp;'Технический лист'!M133))+IF(ISBLANK(INDIRECT("A10")), 0, INDIRECT(INDIRECT("A10")&amp;"!"&amp;'Технический лист'!J375&amp;'Технический лист'!M133))+IF(ISBLANK(INDIRECT("A11")), 0, INDIRECT(INDIRECT("A11")&amp;"!"&amp;'Технический лист'!J375&amp;'Технический лист'!M133))+IF(ISBLANK(INDIRECT("A12")), 0, INDIRECT(INDIRECT("A12")&amp;"!"&amp;'Технический лист'!J375&amp;'Технический лист'!M133))</f>
        <v>0</v>
      </c>
      <c r="K142" s="51">
        <f>IF(ISBLANK(INDIRECT("A3")), 0, INDIRECT(INDIRECT("A3")&amp;"!"&amp;'Технический лист'!K375&amp;'Технический лист'!N133))+IF(ISBLANK(INDIRECT("A4")), 0, INDIRECT(INDIRECT("A4")&amp;"!"&amp;'Технический лист'!K375&amp;'Технический лист'!N133))+IF(ISBLANK(INDIRECT("A5")), 0, INDIRECT(INDIRECT("A5")&amp;"!"&amp;'Технический лист'!K375&amp;'Технический лист'!N133))+IF(ISBLANK(INDIRECT("A6")), 0, INDIRECT(INDIRECT("A6")&amp;"!"&amp;'Технический лист'!K375&amp;'Технический лист'!N133))+IF(ISBLANK(INDIRECT("A7")), 0, INDIRECT(INDIRECT("A7")&amp;"!"&amp;'Технический лист'!K375&amp;'Технический лист'!N133))+IF(ISBLANK(INDIRECT("A8")), 0, INDIRECT(INDIRECT("A8")&amp;"!"&amp;'Технический лист'!K375&amp;'Технический лист'!N133))+IF(ISBLANK(INDIRECT("A9")), 0, INDIRECT(INDIRECT("A9")&amp;"!"&amp;'Технический лист'!K375&amp;'Технический лист'!N133))+IF(ISBLANK(INDIRECT("A10")), 0, INDIRECT(INDIRECT("A10")&amp;"!"&amp;'Технический лист'!K375&amp;'Технический лист'!N133))+IF(ISBLANK(INDIRECT("A11")), 0, INDIRECT(INDIRECT("A11")&amp;"!"&amp;'Технический лист'!K375&amp;'Технический лист'!N133))+IF(ISBLANK(INDIRECT("A12")), 0, INDIRECT(INDIRECT("A12")&amp;"!"&amp;'Технический лист'!K375&amp;'Технический лист'!N133))</f>
        <v>0</v>
      </c>
      <c r="L142" s="51">
        <f>IF(ISBLANK(INDIRECT("A3")), 0, INDIRECT(INDIRECT("A3")&amp;"!"&amp;'Технический лист'!L375&amp;'Технический лист'!O133))+IF(ISBLANK(INDIRECT("A4")), 0, INDIRECT(INDIRECT("A4")&amp;"!"&amp;'Технический лист'!L375&amp;'Технический лист'!O133))+IF(ISBLANK(INDIRECT("A5")), 0, INDIRECT(INDIRECT("A5")&amp;"!"&amp;'Технический лист'!L375&amp;'Технический лист'!O133))+IF(ISBLANK(INDIRECT("A6")), 0, INDIRECT(INDIRECT("A6")&amp;"!"&amp;'Технический лист'!L375&amp;'Технический лист'!O133))+IF(ISBLANK(INDIRECT("A7")), 0, INDIRECT(INDIRECT("A7")&amp;"!"&amp;'Технический лист'!L375&amp;'Технический лист'!O133))+IF(ISBLANK(INDIRECT("A8")), 0, INDIRECT(INDIRECT("A8")&amp;"!"&amp;'Технический лист'!L375&amp;'Технический лист'!O133))+IF(ISBLANK(INDIRECT("A9")), 0, INDIRECT(INDIRECT("A9")&amp;"!"&amp;'Технический лист'!L375&amp;'Технический лист'!O133))+IF(ISBLANK(INDIRECT("A10")), 0, INDIRECT(INDIRECT("A10")&amp;"!"&amp;'Технический лист'!L375&amp;'Технический лист'!O133))+IF(ISBLANK(INDIRECT("A11")), 0, INDIRECT(INDIRECT("A11")&amp;"!"&amp;'Технический лист'!L375&amp;'Технический лист'!O133))+IF(ISBLANK(INDIRECT("A12")), 0, INDIRECT(INDIRECT("A12")&amp;"!"&amp;'Технический лист'!L375&amp;'Технический лист'!O133))</f>
        <v>0</v>
      </c>
      <c r="M142" s="53">
        <f>IF(ISBLANK(INDIRECT("A3")), 0, INDIRECT(INDIRECT("A3")&amp;"!"&amp;'Технический лист'!M375&amp;'Технический лист'!P133))+IF(ISBLANK(INDIRECT("A4")), 0, INDIRECT(INDIRECT("A4")&amp;"!"&amp;'Технический лист'!M375&amp;'Технический лист'!P133))+IF(ISBLANK(INDIRECT("A5")), 0, INDIRECT(INDIRECT("A5")&amp;"!"&amp;'Технический лист'!M375&amp;'Технический лист'!P133))+IF(ISBLANK(INDIRECT("A6")), 0, INDIRECT(INDIRECT("A6")&amp;"!"&amp;'Технический лист'!M375&amp;'Технический лист'!P133))+IF(ISBLANK(INDIRECT("A7")), 0, INDIRECT(INDIRECT("A7")&amp;"!"&amp;'Технический лист'!M375&amp;'Технический лист'!P133))+IF(ISBLANK(INDIRECT("A8")), 0, INDIRECT(INDIRECT("A8")&amp;"!"&amp;'Технический лист'!M375&amp;'Технический лист'!P133))+IF(ISBLANK(INDIRECT("A9")), 0, INDIRECT(INDIRECT("A9")&amp;"!"&amp;'Технический лист'!M375&amp;'Технический лист'!P133))+IF(ISBLANK(INDIRECT("A10")), 0, INDIRECT(INDIRECT("A10")&amp;"!"&amp;'Технический лист'!M375&amp;'Технический лист'!P133))+IF(ISBLANK(INDIRECT("A11")), 0, INDIRECT(INDIRECT("A11")&amp;"!"&amp;'Технический лист'!M375&amp;'Технический лист'!P133))+IF(ISBLANK(INDIRECT("A12")), 0, INDIRECT(INDIRECT("A12")&amp;"!"&amp;'Технический лист'!M375&amp;'Технический лист'!P133))</f>
        <v>0</v>
      </c>
    </row>
    <row r="143" hidden="1">
      <c r="A143" s="106"/>
      <c r="B143" s="51">
        <f>IF(ISBLANK(INDIRECT("A3")), 0, INDIRECT(INDIRECT("A3")&amp;"!"&amp;'Технический лист'!B376&amp;'Технический лист'!E134))+IF(ISBLANK(INDIRECT("A4")), 0, INDIRECT(INDIRECT("A4")&amp;"!"&amp;'Технический лист'!B376&amp;'Технический лист'!E134))+IF(ISBLANK(INDIRECT("A5")), 0, INDIRECT(INDIRECT("A5")&amp;"!"&amp;'Технический лист'!B376&amp;'Технический лист'!E134))+IF(ISBLANK(INDIRECT("A6")), 0, INDIRECT(INDIRECT("A6")&amp;"!"&amp;'Технический лист'!B376&amp;'Технический лист'!E134))+IF(ISBLANK(INDIRECT("A7")), 0, INDIRECT(INDIRECT("A7")&amp;"!"&amp;'Технический лист'!B376&amp;'Технический лист'!E134))+IF(ISBLANK(INDIRECT("A8")), 0, INDIRECT(INDIRECT("A8")&amp;"!"&amp;'Технический лист'!B376&amp;'Технический лист'!E134))+IF(ISBLANK(INDIRECT("A9")), 0, INDIRECT(INDIRECT("A9")&amp;"!"&amp;'Технический лист'!B376&amp;'Технический лист'!E134))+IF(ISBLANK(INDIRECT("A10")), 0, INDIRECT(INDIRECT("A10")&amp;"!"&amp;'Технический лист'!B376&amp;'Технический лист'!E134))+IF(ISBLANK(INDIRECT("A11")), 0, INDIRECT(INDIRECT("A11")&amp;"!"&amp;'Технический лист'!B376&amp;'Технический лист'!E134))+IF(ISBLANK(INDIRECT("A12")), 0, INDIRECT(INDIRECT("A12")&amp;"!"&amp;'Технический лист'!B376&amp;'Технический лист'!E134))</f>
        <v>0</v>
      </c>
      <c r="C143" s="51">
        <f>IF(ISBLANK(INDIRECT("A3")), 0, INDIRECT(INDIRECT("A3")&amp;"!"&amp;'Технический лист'!C376&amp;'Технический лист'!F134))+IF(ISBLANK(INDIRECT("A4")), 0, INDIRECT(INDIRECT("A4")&amp;"!"&amp;'Технический лист'!C376&amp;'Технический лист'!F134))+IF(ISBLANK(INDIRECT("A5")), 0, INDIRECT(INDIRECT("A5")&amp;"!"&amp;'Технический лист'!C376&amp;'Технический лист'!F134))+IF(ISBLANK(INDIRECT("A6")), 0, INDIRECT(INDIRECT("A6")&amp;"!"&amp;'Технический лист'!C376&amp;'Технический лист'!F134))+IF(ISBLANK(INDIRECT("A7")), 0, INDIRECT(INDIRECT("A7")&amp;"!"&amp;'Технический лист'!C376&amp;'Технический лист'!F134))+IF(ISBLANK(INDIRECT("A8")), 0, INDIRECT(INDIRECT("A8")&amp;"!"&amp;'Технический лист'!C376&amp;'Технический лист'!F134))+IF(ISBLANK(INDIRECT("A9")), 0, INDIRECT(INDIRECT("A9")&amp;"!"&amp;'Технический лист'!C376&amp;'Технический лист'!F134))+IF(ISBLANK(INDIRECT("A10")), 0, INDIRECT(INDIRECT("A10")&amp;"!"&amp;'Технический лист'!C376&amp;'Технический лист'!F134))+IF(ISBLANK(INDIRECT("A11")), 0, INDIRECT(INDIRECT("A11")&amp;"!"&amp;'Технический лист'!C376&amp;'Технический лист'!F134))+IF(ISBLANK(INDIRECT("A12")), 0, INDIRECT(INDIRECT("A12")&amp;"!"&amp;'Технический лист'!C376&amp;'Технический лист'!F134))</f>
        <v>0</v>
      </c>
      <c r="D143" s="51">
        <f>IF(ISBLANK(INDIRECT("A3")), 0, INDIRECT(INDIRECT("A3")&amp;"!"&amp;'Технический лист'!D376&amp;'Технический лист'!G134))+IF(ISBLANK(INDIRECT("A4")), 0, INDIRECT(INDIRECT("A4")&amp;"!"&amp;'Технический лист'!D376&amp;'Технический лист'!G134))+IF(ISBLANK(INDIRECT("A5")), 0, INDIRECT(INDIRECT("A5")&amp;"!"&amp;'Технический лист'!D376&amp;'Технический лист'!G134))+IF(ISBLANK(INDIRECT("A6")), 0, INDIRECT(INDIRECT("A6")&amp;"!"&amp;'Технический лист'!D376&amp;'Технический лист'!G134))+IF(ISBLANK(INDIRECT("A7")), 0, INDIRECT(INDIRECT("A7")&amp;"!"&amp;'Технический лист'!D376&amp;'Технический лист'!G134))+IF(ISBLANK(INDIRECT("A8")), 0, INDIRECT(INDIRECT("A8")&amp;"!"&amp;'Технический лист'!D376&amp;'Технический лист'!G134))+IF(ISBLANK(INDIRECT("A9")), 0, INDIRECT(INDIRECT("A9")&amp;"!"&amp;'Технический лист'!D376&amp;'Технический лист'!G134))+IF(ISBLANK(INDIRECT("A10")), 0, INDIRECT(INDIRECT("A10")&amp;"!"&amp;'Технический лист'!D376&amp;'Технический лист'!G134))+IF(ISBLANK(INDIRECT("A11")), 0, INDIRECT(INDIRECT("A11")&amp;"!"&amp;'Технический лист'!D376&amp;'Технический лист'!G134))+IF(ISBLANK(INDIRECT("A12")), 0, INDIRECT(INDIRECT("A12")&amp;"!"&amp;'Технический лист'!D376&amp;'Технический лист'!G134))</f>
        <v>0</v>
      </c>
      <c r="E143" s="51">
        <f>IF(ISBLANK(INDIRECT("A3")), 0, INDIRECT(INDIRECT("A3")&amp;"!"&amp;'Технический лист'!E376&amp;'Технический лист'!H134))+IF(ISBLANK(INDIRECT("A4")), 0, INDIRECT(INDIRECT("A4")&amp;"!"&amp;'Технический лист'!E376&amp;'Технический лист'!H134))+IF(ISBLANK(INDIRECT("A5")), 0, INDIRECT(INDIRECT("A5")&amp;"!"&amp;'Технический лист'!E376&amp;'Технический лист'!H134))+IF(ISBLANK(INDIRECT("A6")), 0, INDIRECT(INDIRECT("A6")&amp;"!"&amp;'Технический лист'!E376&amp;'Технический лист'!H134))+IF(ISBLANK(INDIRECT("A7")), 0, INDIRECT(INDIRECT("A7")&amp;"!"&amp;'Технический лист'!E376&amp;'Технический лист'!H134))+IF(ISBLANK(INDIRECT("A8")), 0, INDIRECT(INDIRECT("A8")&amp;"!"&amp;'Технический лист'!E376&amp;'Технический лист'!H134))+IF(ISBLANK(INDIRECT("A9")), 0, INDIRECT(INDIRECT("A9")&amp;"!"&amp;'Технический лист'!E376&amp;'Технический лист'!H134))+IF(ISBLANK(INDIRECT("A10")), 0, INDIRECT(INDIRECT("A10")&amp;"!"&amp;'Технический лист'!E376&amp;'Технический лист'!H134))+IF(ISBLANK(INDIRECT("A11")), 0, INDIRECT(INDIRECT("A11")&amp;"!"&amp;'Технический лист'!E376&amp;'Технический лист'!H134))+IF(ISBLANK(INDIRECT("A12")), 0, INDIRECT(INDIRECT("A12")&amp;"!"&amp;'Технический лист'!E376&amp;'Технический лист'!H134))</f>
        <v>0</v>
      </c>
      <c r="F143" s="51">
        <f>IF(ISBLANK(INDIRECT("A3")), 0, INDIRECT(INDIRECT("A3")&amp;"!"&amp;'Технический лист'!F376&amp;'Технический лист'!I134))+IF(ISBLANK(INDIRECT("A4")), 0, INDIRECT(INDIRECT("A4")&amp;"!"&amp;'Технический лист'!F376&amp;'Технический лист'!I134))+IF(ISBLANK(INDIRECT("A5")), 0, INDIRECT(INDIRECT("A5")&amp;"!"&amp;'Технический лист'!F376&amp;'Технический лист'!I134))+IF(ISBLANK(INDIRECT("A6")), 0, INDIRECT(INDIRECT("A6")&amp;"!"&amp;'Технический лист'!F376&amp;'Технический лист'!I134))+IF(ISBLANK(INDIRECT("A7")), 0, INDIRECT(INDIRECT("A7")&amp;"!"&amp;'Технический лист'!F376&amp;'Технический лист'!I134))+IF(ISBLANK(INDIRECT("A8")), 0, INDIRECT(INDIRECT("A8")&amp;"!"&amp;'Технический лист'!F376&amp;'Технический лист'!I134))+IF(ISBLANK(INDIRECT("A9")), 0, INDIRECT(INDIRECT("A9")&amp;"!"&amp;'Технический лист'!F376&amp;'Технический лист'!I134))+IF(ISBLANK(INDIRECT("A10")), 0, INDIRECT(INDIRECT("A10")&amp;"!"&amp;'Технический лист'!F376&amp;'Технический лист'!I134))+IF(ISBLANK(INDIRECT("A11")), 0, INDIRECT(INDIRECT("A11")&amp;"!"&amp;'Технический лист'!F376&amp;'Технический лист'!I134))+IF(ISBLANK(INDIRECT("A12")), 0, INDIRECT(INDIRECT("A12")&amp;"!"&amp;'Технический лист'!F376&amp;'Технический лист'!I134))</f>
        <v>0</v>
      </c>
      <c r="G143" s="51">
        <f>IF(ISBLANK(INDIRECT("A3")), 0, INDIRECT(INDIRECT("A3")&amp;"!"&amp;'Технический лист'!G376&amp;'Технический лист'!J134))+IF(ISBLANK(INDIRECT("A4")), 0, INDIRECT(INDIRECT("A4")&amp;"!"&amp;'Технический лист'!G376&amp;'Технический лист'!J134))+IF(ISBLANK(INDIRECT("A5")), 0, INDIRECT(INDIRECT("A5")&amp;"!"&amp;'Технический лист'!G376&amp;'Технический лист'!J134))+IF(ISBLANK(INDIRECT("A6")), 0, INDIRECT(INDIRECT("A6")&amp;"!"&amp;'Технический лист'!G376&amp;'Технический лист'!J134))+IF(ISBLANK(INDIRECT("A7")), 0, INDIRECT(INDIRECT("A7")&amp;"!"&amp;'Технический лист'!G376&amp;'Технический лист'!J134))+IF(ISBLANK(INDIRECT("A8")), 0, INDIRECT(INDIRECT("A8")&amp;"!"&amp;'Технический лист'!G376&amp;'Технический лист'!J134))+IF(ISBLANK(INDIRECT("A9")), 0, INDIRECT(INDIRECT("A9")&amp;"!"&amp;'Технический лист'!G376&amp;'Технический лист'!J134))+IF(ISBLANK(INDIRECT("A10")), 0, INDIRECT(INDIRECT("A10")&amp;"!"&amp;'Технический лист'!G376&amp;'Технический лист'!J134))+IF(ISBLANK(INDIRECT("A11")), 0, INDIRECT(INDIRECT("A11")&amp;"!"&amp;'Технический лист'!G376&amp;'Технический лист'!J134))+IF(ISBLANK(INDIRECT("A12")), 0, INDIRECT(INDIRECT("A12")&amp;"!"&amp;'Технический лист'!G376&amp;'Технический лист'!J134))</f>
        <v>0</v>
      </c>
      <c r="H143" s="51">
        <f>IF(ISBLANK(INDIRECT("A3")), 0, INDIRECT(INDIRECT("A3")&amp;"!"&amp;'Технический лист'!H376&amp;'Технический лист'!K134))+IF(ISBLANK(INDIRECT("A4")), 0, INDIRECT(INDIRECT("A4")&amp;"!"&amp;'Технический лист'!H376&amp;'Технический лист'!K134))+IF(ISBLANK(INDIRECT("A5")), 0, INDIRECT(INDIRECT("A5")&amp;"!"&amp;'Технический лист'!H376&amp;'Технический лист'!K134))+IF(ISBLANK(INDIRECT("A6")), 0, INDIRECT(INDIRECT("A6")&amp;"!"&amp;'Технический лист'!H376&amp;'Технический лист'!K134))+IF(ISBLANK(INDIRECT("A7")), 0, INDIRECT(INDIRECT("A7")&amp;"!"&amp;'Технический лист'!H376&amp;'Технический лист'!K134))+IF(ISBLANK(INDIRECT("A8")), 0, INDIRECT(INDIRECT("A8")&amp;"!"&amp;'Технический лист'!H376&amp;'Технический лист'!K134))+IF(ISBLANK(INDIRECT("A9")), 0, INDIRECT(INDIRECT("A9")&amp;"!"&amp;'Технический лист'!H376&amp;'Технический лист'!K134))+IF(ISBLANK(INDIRECT("A10")), 0, INDIRECT(INDIRECT("A10")&amp;"!"&amp;'Технический лист'!H376&amp;'Технический лист'!K134))+IF(ISBLANK(INDIRECT("A11")), 0, INDIRECT(INDIRECT("A11")&amp;"!"&amp;'Технический лист'!H376&amp;'Технический лист'!K134))+IF(ISBLANK(INDIRECT("A12")), 0, INDIRECT(INDIRECT("A12")&amp;"!"&amp;'Технический лист'!H376&amp;'Технический лист'!K134))</f>
        <v>0</v>
      </c>
      <c r="I143" s="51">
        <f>IF(ISBLANK(INDIRECT("A3")), 0, INDIRECT(INDIRECT("A3")&amp;"!"&amp;'Технический лист'!I376&amp;'Технический лист'!L134))+IF(ISBLANK(INDIRECT("A4")), 0, INDIRECT(INDIRECT("A4")&amp;"!"&amp;'Технический лист'!I376&amp;'Технический лист'!L134))+IF(ISBLANK(INDIRECT("A5")), 0, INDIRECT(INDIRECT("A5")&amp;"!"&amp;'Технический лист'!I376&amp;'Технический лист'!L134))+IF(ISBLANK(INDIRECT("A6")), 0, INDIRECT(INDIRECT("A6")&amp;"!"&amp;'Технический лист'!I376&amp;'Технический лист'!L134))+IF(ISBLANK(INDIRECT("A7")), 0, INDIRECT(INDIRECT("A7")&amp;"!"&amp;'Технический лист'!I376&amp;'Технический лист'!L134))+IF(ISBLANK(INDIRECT("A8")), 0, INDIRECT(INDIRECT("A8")&amp;"!"&amp;'Технический лист'!I376&amp;'Технический лист'!L134))+IF(ISBLANK(INDIRECT("A9")), 0, INDIRECT(INDIRECT("A9")&amp;"!"&amp;'Технический лист'!I376&amp;'Технический лист'!L134))+IF(ISBLANK(INDIRECT("A10")), 0, INDIRECT(INDIRECT("A10")&amp;"!"&amp;'Технический лист'!I376&amp;'Технический лист'!L134))+IF(ISBLANK(INDIRECT("A11")), 0, INDIRECT(INDIRECT("A11")&amp;"!"&amp;'Технический лист'!I376&amp;'Технический лист'!L134))+IF(ISBLANK(INDIRECT("A12")), 0, INDIRECT(INDIRECT("A12")&amp;"!"&amp;'Технический лист'!I376&amp;'Технический лист'!L134))</f>
        <v>0</v>
      </c>
      <c r="J143" s="51">
        <f>IF(ISBLANK(INDIRECT("A3")), 0, INDIRECT(INDIRECT("A3")&amp;"!"&amp;'Технический лист'!J376&amp;'Технический лист'!M134))+IF(ISBLANK(INDIRECT("A4")), 0, INDIRECT(INDIRECT("A4")&amp;"!"&amp;'Технический лист'!J376&amp;'Технический лист'!M134))+IF(ISBLANK(INDIRECT("A5")), 0, INDIRECT(INDIRECT("A5")&amp;"!"&amp;'Технический лист'!J376&amp;'Технический лист'!M134))+IF(ISBLANK(INDIRECT("A6")), 0, INDIRECT(INDIRECT("A6")&amp;"!"&amp;'Технический лист'!J376&amp;'Технический лист'!M134))+IF(ISBLANK(INDIRECT("A7")), 0, INDIRECT(INDIRECT("A7")&amp;"!"&amp;'Технический лист'!J376&amp;'Технический лист'!M134))+IF(ISBLANK(INDIRECT("A8")), 0, INDIRECT(INDIRECT("A8")&amp;"!"&amp;'Технический лист'!J376&amp;'Технический лист'!M134))+IF(ISBLANK(INDIRECT("A9")), 0, INDIRECT(INDIRECT("A9")&amp;"!"&amp;'Технический лист'!J376&amp;'Технический лист'!M134))+IF(ISBLANK(INDIRECT("A10")), 0, INDIRECT(INDIRECT("A10")&amp;"!"&amp;'Технический лист'!J376&amp;'Технический лист'!M134))+IF(ISBLANK(INDIRECT("A11")), 0, INDIRECT(INDIRECT("A11")&amp;"!"&amp;'Технический лист'!J376&amp;'Технический лист'!M134))+IF(ISBLANK(INDIRECT("A12")), 0, INDIRECT(INDIRECT("A12")&amp;"!"&amp;'Технический лист'!J376&amp;'Технический лист'!M134))</f>
        <v>0</v>
      </c>
      <c r="K143" s="51">
        <f>IF(ISBLANK(INDIRECT("A3")), 0, INDIRECT(INDIRECT("A3")&amp;"!"&amp;'Технический лист'!K376&amp;'Технический лист'!N134))+IF(ISBLANK(INDIRECT("A4")), 0, INDIRECT(INDIRECT("A4")&amp;"!"&amp;'Технический лист'!K376&amp;'Технический лист'!N134))+IF(ISBLANK(INDIRECT("A5")), 0, INDIRECT(INDIRECT("A5")&amp;"!"&amp;'Технический лист'!K376&amp;'Технический лист'!N134))+IF(ISBLANK(INDIRECT("A6")), 0, INDIRECT(INDIRECT("A6")&amp;"!"&amp;'Технический лист'!K376&amp;'Технический лист'!N134))+IF(ISBLANK(INDIRECT("A7")), 0, INDIRECT(INDIRECT("A7")&amp;"!"&amp;'Технический лист'!K376&amp;'Технический лист'!N134))+IF(ISBLANK(INDIRECT("A8")), 0, INDIRECT(INDIRECT("A8")&amp;"!"&amp;'Технический лист'!K376&amp;'Технический лист'!N134))+IF(ISBLANK(INDIRECT("A9")), 0, INDIRECT(INDIRECT("A9")&amp;"!"&amp;'Технический лист'!K376&amp;'Технический лист'!N134))+IF(ISBLANK(INDIRECT("A10")), 0, INDIRECT(INDIRECT("A10")&amp;"!"&amp;'Технический лист'!K376&amp;'Технический лист'!N134))+IF(ISBLANK(INDIRECT("A11")), 0, INDIRECT(INDIRECT("A11")&amp;"!"&amp;'Технический лист'!K376&amp;'Технический лист'!N134))+IF(ISBLANK(INDIRECT("A12")), 0, INDIRECT(INDIRECT("A12")&amp;"!"&amp;'Технический лист'!K376&amp;'Технический лист'!N134))</f>
        <v>0</v>
      </c>
      <c r="L143" s="51">
        <f>IF(ISBLANK(INDIRECT("A3")), 0, INDIRECT(INDIRECT("A3")&amp;"!"&amp;'Технический лист'!L376&amp;'Технический лист'!O134))+IF(ISBLANK(INDIRECT("A4")), 0, INDIRECT(INDIRECT("A4")&amp;"!"&amp;'Технический лист'!L376&amp;'Технический лист'!O134))+IF(ISBLANK(INDIRECT("A5")), 0, INDIRECT(INDIRECT("A5")&amp;"!"&amp;'Технический лист'!L376&amp;'Технический лист'!O134))+IF(ISBLANK(INDIRECT("A6")), 0, INDIRECT(INDIRECT("A6")&amp;"!"&amp;'Технический лист'!L376&amp;'Технический лист'!O134))+IF(ISBLANK(INDIRECT("A7")), 0, INDIRECT(INDIRECT("A7")&amp;"!"&amp;'Технический лист'!L376&amp;'Технический лист'!O134))+IF(ISBLANK(INDIRECT("A8")), 0, INDIRECT(INDIRECT("A8")&amp;"!"&amp;'Технический лист'!L376&amp;'Технический лист'!O134))+IF(ISBLANK(INDIRECT("A9")), 0, INDIRECT(INDIRECT("A9")&amp;"!"&amp;'Технический лист'!L376&amp;'Технический лист'!O134))+IF(ISBLANK(INDIRECT("A10")), 0, INDIRECT(INDIRECT("A10")&amp;"!"&amp;'Технический лист'!L376&amp;'Технический лист'!O134))+IF(ISBLANK(INDIRECT("A11")), 0, INDIRECT(INDIRECT("A11")&amp;"!"&amp;'Технический лист'!L376&amp;'Технический лист'!O134))+IF(ISBLANK(INDIRECT("A12")), 0, INDIRECT(INDIRECT("A12")&amp;"!"&amp;'Технический лист'!L376&amp;'Технический лист'!O134))</f>
        <v>0</v>
      </c>
      <c r="M143" s="53">
        <f>IF(ISBLANK(INDIRECT("A3")), 0, INDIRECT(INDIRECT("A3")&amp;"!"&amp;'Технический лист'!M376&amp;'Технический лист'!P134))+IF(ISBLANK(INDIRECT("A4")), 0, INDIRECT(INDIRECT("A4")&amp;"!"&amp;'Технический лист'!M376&amp;'Технический лист'!P134))+IF(ISBLANK(INDIRECT("A5")), 0, INDIRECT(INDIRECT("A5")&amp;"!"&amp;'Технический лист'!M376&amp;'Технический лист'!P134))+IF(ISBLANK(INDIRECT("A6")), 0, INDIRECT(INDIRECT("A6")&amp;"!"&amp;'Технический лист'!M376&amp;'Технический лист'!P134))+IF(ISBLANK(INDIRECT("A7")), 0, INDIRECT(INDIRECT("A7")&amp;"!"&amp;'Технический лист'!M376&amp;'Технический лист'!P134))+IF(ISBLANK(INDIRECT("A8")), 0, INDIRECT(INDIRECT("A8")&amp;"!"&amp;'Технический лист'!M376&amp;'Технический лист'!P134))+IF(ISBLANK(INDIRECT("A9")), 0, INDIRECT(INDIRECT("A9")&amp;"!"&amp;'Технический лист'!M376&amp;'Технический лист'!P134))+IF(ISBLANK(INDIRECT("A10")), 0, INDIRECT(INDIRECT("A10")&amp;"!"&amp;'Технический лист'!M376&amp;'Технический лист'!P134))+IF(ISBLANK(INDIRECT("A11")), 0, INDIRECT(INDIRECT("A11")&amp;"!"&amp;'Технический лист'!M376&amp;'Технический лист'!P134))+IF(ISBLANK(INDIRECT("A12")), 0, INDIRECT(INDIRECT("A12")&amp;"!"&amp;'Технический лист'!M376&amp;'Технический лист'!P134))</f>
        <v>0</v>
      </c>
    </row>
    <row r="144" hidden="1">
      <c r="A144" s="106"/>
      <c r="B144" s="51">
        <f>IF(ISBLANK(INDIRECT("A3")), 0, INDIRECT(INDIRECT("A3")&amp;"!"&amp;'Технический лист'!B377&amp;'Технический лист'!E135))+IF(ISBLANK(INDIRECT("A4")), 0, INDIRECT(INDIRECT("A4")&amp;"!"&amp;'Технический лист'!B377&amp;'Технический лист'!E135))+IF(ISBLANK(INDIRECT("A5")), 0, INDIRECT(INDIRECT("A5")&amp;"!"&amp;'Технический лист'!B377&amp;'Технический лист'!E135))+IF(ISBLANK(INDIRECT("A6")), 0, INDIRECT(INDIRECT("A6")&amp;"!"&amp;'Технический лист'!B377&amp;'Технический лист'!E135))+IF(ISBLANK(INDIRECT("A7")), 0, INDIRECT(INDIRECT("A7")&amp;"!"&amp;'Технический лист'!B377&amp;'Технический лист'!E135))+IF(ISBLANK(INDIRECT("A8")), 0, INDIRECT(INDIRECT("A8")&amp;"!"&amp;'Технический лист'!B377&amp;'Технический лист'!E135))+IF(ISBLANK(INDIRECT("A9")), 0, INDIRECT(INDIRECT("A9")&amp;"!"&amp;'Технический лист'!B377&amp;'Технический лист'!E135))+IF(ISBLANK(INDIRECT("A10")), 0, INDIRECT(INDIRECT("A10")&amp;"!"&amp;'Технический лист'!B377&amp;'Технический лист'!E135))+IF(ISBLANK(INDIRECT("A11")), 0, INDIRECT(INDIRECT("A11")&amp;"!"&amp;'Технический лист'!B377&amp;'Технический лист'!E135))+IF(ISBLANK(INDIRECT("A12")), 0, INDIRECT(INDIRECT("A12")&amp;"!"&amp;'Технический лист'!B377&amp;'Технический лист'!E135))</f>
        <v>0</v>
      </c>
      <c r="C144" s="51">
        <f>IF(ISBLANK(INDIRECT("A3")), 0, INDIRECT(INDIRECT("A3")&amp;"!"&amp;'Технический лист'!C377&amp;'Технический лист'!F135))+IF(ISBLANK(INDIRECT("A4")), 0, INDIRECT(INDIRECT("A4")&amp;"!"&amp;'Технический лист'!C377&amp;'Технический лист'!F135))+IF(ISBLANK(INDIRECT("A5")), 0, INDIRECT(INDIRECT("A5")&amp;"!"&amp;'Технический лист'!C377&amp;'Технический лист'!F135))+IF(ISBLANK(INDIRECT("A6")), 0, INDIRECT(INDIRECT("A6")&amp;"!"&amp;'Технический лист'!C377&amp;'Технический лист'!F135))+IF(ISBLANK(INDIRECT("A7")), 0, INDIRECT(INDIRECT("A7")&amp;"!"&amp;'Технический лист'!C377&amp;'Технический лист'!F135))+IF(ISBLANK(INDIRECT("A8")), 0, INDIRECT(INDIRECT("A8")&amp;"!"&amp;'Технический лист'!C377&amp;'Технический лист'!F135))+IF(ISBLANK(INDIRECT("A9")), 0, INDIRECT(INDIRECT("A9")&amp;"!"&amp;'Технический лист'!C377&amp;'Технический лист'!F135))+IF(ISBLANK(INDIRECT("A10")), 0, INDIRECT(INDIRECT("A10")&amp;"!"&amp;'Технический лист'!C377&amp;'Технический лист'!F135))+IF(ISBLANK(INDIRECT("A11")), 0, INDIRECT(INDIRECT("A11")&amp;"!"&amp;'Технический лист'!C377&amp;'Технический лист'!F135))+IF(ISBLANK(INDIRECT("A12")), 0, INDIRECT(INDIRECT("A12")&amp;"!"&amp;'Технический лист'!C377&amp;'Технический лист'!F135))</f>
        <v>0</v>
      </c>
      <c r="D144" s="51">
        <f>IF(ISBLANK(INDIRECT("A3")), 0, INDIRECT(INDIRECT("A3")&amp;"!"&amp;'Технический лист'!D377&amp;'Технический лист'!G135))+IF(ISBLANK(INDIRECT("A4")), 0, INDIRECT(INDIRECT("A4")&amp;"!"&amp;'Технический лист'!D377&amp;'Технический лист'!G135))+IF(ISBLANK(INDIRECT("A5")), 0, INDIRECT(INDIRECT("A5")&amp;"!"&amp;'Технический лист'!D377&amp;'Технический лист'!G135))+IF(ISBLANK(INDIRECT("A6")), 0, INDIRECT(INDIRECT("A6")&amp;"!"&amp;'Технический лист'!D377&amp;'Технический лист'!G135))+IF(ISBLANK(INDIRECT("A7")), 0, INDIRECT(INDIRECT("A7")&amp;"!"&amp;'Технический лист'!D377&amp;'Технический лист'!G135))+IF(ISBLANK(INDIRECT("A8")), 0, INDIRECT(INDIRECT("A8")&amp;"!"&amp;'Технический лист'!D377&amp;'Технический лист'!G135))+IF(ISBLANK(INDIRECT("A9")), 0, INDIRECT(INDIRECT("A9")&amp;"!"&amp;'Технический лист'!D377&amp;'Технический лист'!G135))+IF(ISBLANK(INDIRECT("A10")), 0, INDIRECT(INDIRECT("A10")&amp;"!"&amp;'Технический лист'!D377&amp;'Технический лист'!G135))+IF(ISBLANK(INDIRECT("A11")), 0, INDIRECT(INDIRECT("A11")&amp;"!"&amp;'Технический лист'!D377&amp;'Технический лист'!G135))+IF(ISBLANK(INDIRECT("A12")), 0, INDIRECT(INDIRECT("A12")&amp;"!"&amp;'Технический лист'!D377&amp;'Технический лист'!G135))</f>
        <v>0</v>
      </c>
      <c r="E144" s="51">
        <f>IF(ISBLANK(INDIRECT("A3")), 0, INDIRECT(INDIRECT("A3")&amp;"!"&amp;'Технический лист'!E377&amp;'Технический лист'!H135))+IF(ISBLANK(INDIRECT("A4")), 0, INDIRECT(INDIRECT("A4")&amp;"!"&amp;'Технический лист'!E377&amp;'Технический лист'!H135))+IF(ISBLANK(INDIRECT("A5")), 0, INDIRECT(INDIRECT("A5")&amp;"!"&amp;'Технический лист'!E377&amp;'Технический лист'!H135))+IF(ISBLANK(INDIRECT("A6")), 0, INDIRECT(INDIRECT("A6")&amp;"!"&amp;'Технический лист'!E377&amp;'Технический лист'!H135))+IF(ISBLANK(INDIRECT("A7")), 0, INDIRECT(INDIRECT("A7")&amp;"!"&amp;'Технический лист'!E377&amp;'Технический лист'!H135))+IF(ISBLANK(INDIRECT("A8")), 0, INDIRECT(INDIRECT("A8")&amp;"!"&amp;'Технический лист'!E377&amp;'Технический лист'!H135))+IF(ISBLANK(INDIRECT("A9")), 0, INDIRECT(INDIRECT("A9")&amp;"!"&amp;'Технический лист'!E377&amp;'Технический лист'!H135))+IF(ISBLANK(INDIRECT("A10")), 0, INDIRECT(INDIRECT("A10")&amp;"!"&amp;'Технический лист'!E377&amp;'Технический лист'!H135))+IF(ISBLANK(INDIRECT("A11")), 0, INDIRECT(INDIRECT("A11")&amp;"!"&amp;'Технический лист'!E377&amp;'Технический лист'!H135))+IF(ISBLANK(INDIRECT("A12")), 0, INDIRECT(INDIRECT("A12")&amp;"!"&amp;'Технический лист'!E377&amp;'Технический лист'!H135))</f>
        <v>0</v>
      </c>
      <c r="F144" s="51">
        <f>IF(ISBLANK(INDIRECT("A3")), 0, INDIRECT(INDIRECT("A3")&amp;"!"&amp;'Технический лист'!F377&amp;'Технический лист'!I135))+IF(ISBLANK(INDIRECT("A4")), 0, INDIRECT(INDIRECT("A4")&amp;"!"&amp;'Технический лист'!F377&amp;'Технический лист'!I135))+IF(ISBLANK(INDIRECT("A5")), 0, INDIRECT(INDIRECT("A5")&amp;"!"&amp;'Технический лист'!F377&amp;'Технический лист'!I135))+IF(ISBLANK(INDIRECT("A6")), 0, INDIRECT(INDIRECT("A6")&amp;"!"&amp;'Технический лист'!F377&amp;'Технический лист'!I135))+IF(ISBLANK(INDIRECT("A7")), 0, INDIRECT(INDIRECT("A7")&amp;"!"&amp;'Технический лист'!F377&amp;'Технический лист'!I135))+IF(ISBLANK(INDIRECT("A8")), 0, INDIRECT(INDIRECT("A8")&amp;"!"&amp;'Технический лист'!F377&amp;'Технический лист'!I135))+IF(ISBLANK(INDIRECT("A9")), 0, INDIRECT(INDIRECT("A9")&amp;"!"&amp;'Технический лист'!F377&amp;'Технический лист'!I135))+IF(ISBLANK(INDIRECT("A10")), 0, INDIRECT(INDIRECT("A10")&amp;"!"&amp;'Технический лист'!F377&amp;'Технический лист'!I135))+IF(ISBLANK(INDIRECT("A11")), 0, INDIRECT(INDIRECT("A11")&amp;"!"&amp;'Технический лист'!F377&amp;'Технический лист'!I135))+IF(ISBLANK(INDIRECT("A12")), 0, INDIRECT(INDIRECT("A12")&amp;"!"&amp;'Технический лист'!F377&amp;'Технический лист'!I135))</f>
        <v>0</v>
      </c>
      <c r="G144" s="51">
        <f>IF(ISBLANK(INDIRECT("A3")), 0, INDIRECT(INDIRECT("A3")&amp;"!"&amp;'Технический лист'!G377&amp;'Технический лист'!J135))+IF(ISBLANK(INDIRECT("A4")), 0, INDIRECT(INDIRECT("A4")&amp;"!"&amp;'Технический лист'!G377&amp;'Технический лист'!J135))+IF(ISBLANK(INDIRECT("A5")), 0, INDIRECT(INDIRECT("A5")&amp;"!"&amp;'Технический лист'!G377&amp;'Технический лист'!J135))+IF(ISBLANK(INDIRECT("A6")), 0, INDIRECT(INDIRECT("A6")&amp;"!"&amp;'Технический лист'!G377&amp;'Технический лист'!J135))+IF(ISBLANK(INDIRECT("A7")), 0, INDIRECT(INDIRECT("A7")&amp;"!"&amp;'Технический лист'!G377&amp;'Технический лист'!J135))+IF(ISBLANK(INDIRECT("A8")), 0, INDIRECT(INDIRECT("A8")&amp;"!"&amp;'Технический лист'!G377&amp;'Технический лист'!J135))+IF(ISBLANK(INDIRECT("A9")), 0, INDIRECT(INDIRECT("A9")&amp;"!"&amp;'Технический лист'!G377&amp;'Технический лист'!J135))+IF(ISBLANK(INDIRECT("A10")), 0, INDIRECT(INDIRECT("A10")&amp;"!"&amp;'Технический лист'!G377&amp;'Технический лист'!J135))+IF(ISBLANK(INDIRECT("A11")), 0, INDIRECT(INDIRECT("A11")&amp;"!"&amp;'Технический лист'!G377&amp;'Технический лист'!J135))+IF(ISBLANK(INDIRECT("A12")), 0, INDIRECT(INDIRECT("A12")&amp;"!"&amp;'Технический лист'!G377&amp;'Технический лист'!J135))</f>
        <v>0</v>
      </c>
      <c r="H144" s="51">
        <f>IF(ISBLANK(INDIRECT("A3")), 0, INDIRECT(INDIRECT("A3")&amp;"!"&amp;'Технический лист'!H377&amp;'Технический лист'!K135))+IF(ISBLANK(INDIRECT("A4")), 0, INDIRECT(INDIRECT("A4")&amp;"!"&amp;'Технический лист'!H377&amp;'Технический лист'!K135))+IF(ISBLANK(INDIRECT("A5")), 0, INDIRECT(INDIRECT("A5")&amp;"!"&amp;'Технический лист'!H377&amp;'Технический лист'!K135))+IF(ISBLANK(INDIRECT("A6")), 0, INDIRECT(INDIRECT("A6")&amp;"!"&amp;'Технический лист'!H377&amp;'Технический лист'!K135))+IF(ISBLANK(INDIRECT("A7")), 0, INDIRECT(INDIRECT("A7")&amp;"!"&amp;'Технический лист'!H377&amp;'Технический лист'!K135))+IF(ISBLANK(INDIRECT("A8")), 0, INDIRECT(INDIRECT("A8")&amp;"!"&amp;'Технический лист'!H377&amp;'Технический лист'!K135))+IF(ISBLANK(INDIRECT("A9")), 0, INDIRECT(INDIRECT("A9")&amp;"!"&amp;'Технический лист'!H377&amp;'Технический лист'!K135))+IF(ISBLANK(INDIRECT("A10")), 0, INDIRECT(INDIRECT("A10")&amp;"!"&amp;'Технический лист'!H377&amp;'Технический лист'!K135))+IF(ISBLANK(INDIRECT("A11")), 0, INDIRECT(INDIRECT("A11")&amp;"!"&amp;'Технический лист'!H377&amp;'Технический лист'!K135))+IF(ISBLANK(INDIRECT("A12")), 0, INDIRECT(INDIRECT("A12")&amp;"!"&amp;'Технический лист'!H377&amp;'Технический лист'!K135))</f>
        <v>0</v>
      </c>
      <c r="I144" s="51">
        <f>IF(ISBLANK(INDIRECT("A3")), 0, INDIRECT(INDIRECT("A3")&amp;"!"&amp;'Технический лист'!I377&amp;'Технический лист'!L135))+IF(ISBLANK(INDIRECT("A4")), 0, INDIRECT(INDIRECT("A4")&amp;"!"&amp;'Технический лист'!I377&amp;'Технический лист'!L135))+IF(ISBLANK(INDIRECT("A5")), 0, INDIRECT(INDIRECT("A5")&amp;"!"&amp;'Технический лист'!I377&amp;'Технический лист'!L135))+IF(ISBLANK(INDIRECT("A6")), 0, INDIRECT(INDIRECT("A6")&amp;"!"&amp;'Технический лист'!I377&amp;'Технический лист'!L135))+IF(ISBLANK(INDIRECT("A7")), 0, INDIRECT(INDIRECT("A7")&amp;"!"&amp;'Технический лист'!I377&amp;'Технический лист'!L135))+IF(ISBLANK(INDIRECT("A8")), 0, INDIRECT(INDIRECT("A8")&amp;"!"&amp;'Технический лист'!I377&amp;'Технический лист'!L135))+IF(ISBLANK(INDIRECT("A9")), 0, INDIRECT(INDIRECT("A9")&amp;"!"&amp;'Технический лист'!I377&amp;'Технический лист'!L135))+IF(ISBLANK(INDIRECT("A10")), 0, INDIRECT(INDIRECT("A10")&amp;"!"&amp;'Технический лист'!I377&amp;'Технический лист'!L135))+IF(ISBLANK(INDIRECT("A11")), 0, INDIRECT(INDIRECT("A11")&amp;"!"&amp;'Технический лист'!I377&amp;'Технический лист'!L135))+IF(ISBLANK(INDIRECT("A12")), 0, INDIRECT(INDIRECT("A12")&amp;"!"&amp;'Технический лист'!I377&amp;'Технический лист'!L135))</f>
        <v>0</v>
      </c>
      <c r="J144" s="51">
        <f>IF(ISBLANK(INDIRECT("A3")), 0, INDIRECT(INDIRECT("A3")&amp;"!"&amp;'Технический лист'!J377&amp;'Технический лист'!M135))+IF(ISBLANK(INDIRECT("A4")), 0, INDIRECT(INDIRECT("A4")&amp;"!"&amp;'Технический лист'!J377&amp;'Технический лист'!M135))+IF(ISBLANK(INDIRECT("A5")), 0, INDIRECT(INDIRECT("A5")&amp;"!"&amp;'Технический лист'!J377&amp;'Технический лист'!M135))+IF(ISBLANK(INDIRECT("A6")), 0, INDIRECT(INDIRECT("A6")&amp;"!"&amp;'Технический лист'!J377&amp;'Технический лист'!M135))+IF(ISBLANK(INDIRECT("A7")), 0, INDIRECT(INDIRECT("A7")&amp;"!"&amp;'Технический лист'!J377&amp;'Технический лист'!M135))+IF(ISBLANK(INDIRECT("A8")), 0, INDIRECT(INDIRECT("A8")&amp;"!"&amp;'Технический лист'!J377&amp;'Технический лист'!M135))+IF(ISBLANK(INDIRECT("A9")), 0, INDIRECT(INDIRECT("A9")&amp;"!"&amp;'Технический лист'!J377&amp;'Технический лист'!M135))+IF(ISBLANK(INDIRECT("A10")), 0, INDIRECT(INDIRECT("A10")&amp;"!"&amp;'Технический лист'!J377&amp;'Технический лист'!M135))+IF(ISBLANK(INDIRECT("A11")), 0, INDIRECT(INDIRECT("A11")&amp;"!"&amp;'Технический лист'!J377&amp;'Технический лист'!M135))+IF(ISBLANK(INDIRECT("A12")), 0, INDIRECT(INDIRECT("A12")&amp;"!"&amp;'Технический лист'!J377&amp;'Технический лист'!M135))</f>
        <v>0</v>
      </c>
      <c r="K144" s="51">
        <f>IF(ISBLANK(INDIRECT("A3")), 0, INDIRECT(INDIRECT("A3")&amp;"!"&amp;'Технический лист'!K377&amp;'Технический лист'!N135))+IF(ISBLANK(INDIRECT("A4")), 0, INDIRECT(INDIRECT("A4")&amp;"!"&amp;'Технический лист'!K377&amp;'Технический лист'!N135))+IF(ISBLANK(INDIRECT("A5")), 0, INDIRECT(INDIRECT("A5")&amp;"!"&amp;'Технический лист'!K377&amp;'Технический лист'!N135))+IF(ISBLANK(INDIRECT("A6")), 0, INDIRECT(INDIRECT("A6")&amp;"!"&amp;'Технический лист'!K377&amp;'Технический лист'!N135))+IF(ISBLANK(INDIRECT("A7")), 0, INDIRECT(INDIRECT("A7")&amp;"!"&amp;'Технический лист'!K377&amp;'Технический лист'!N135))+IF(ISBLANK(INDIRECT("A8")), 0, INDIRECT(INDIRECT("A8")&amp;"!"&amp;'Технический лист'!K377&amp;'Технический лист'!N135))+IF(ISBLANK(INDIRECT("A9")), 0, INDIRECT(INDIRECT("A9")&amp;"!"&amp;'Технический лист'!K377&amp;'Технический лист'!N135))+IF(ISBLANK(INDIRECT("A10")), 0, INDIRECT(INDIRECT("A10")&amp;"!"&amp;'Технический лист'!K377&amp;'Технический лист'!N135))+IF(ISBLANK(INDIRECT("A11")), 0, INDIRECT(INDIRECT("A11")&amp;"!"&amp;'Технический лист'!K377&amp;'Технический лист'!N135))+IF(ISBLANK(INDIRECT("A12")), 0, INDIRECT(INDIRECT("A12")&amp;"!"&amp;'Технический лист'!K377&amp;'Технический лист'!N135))</f>
        <v>0</v>
      </c>
      <c r="L144" s="51">
        <f>IF(ISBLANK(INDIRECT("A3")), 0, INDIRECT(INDIRECT("A3")&amp;"!"&amp;'Технический лист'!L377&amp;'Технический лист'!O135))+IF(ISBLANK(INDIRECT("A4")), 0, INDIRECT(INDIRECT("A4")&amp;"!"&amp;'Технический лист'!L377&amp;'Технический лист'!O135))+IF(ISBLANK(INDIRECT("A5")), 0, INDIRECT(INDIRECT("A5")&amp;"!"&amp;'Технический лист'!L377&amp;'Технический лист'!O135))+IF(ISBLANK(INDIRECT("A6")), 0, INDIRECT(INDIRECT("A6")&amp;"!"&amp;'Технический лист'!L377&amp;'Технический лист'!O135))+IF(ISBLANK(INDIRECT("A7")), 0, INDIRECT(INDIRECT("A7")&amp;"!"&amp;'Технический лист'!L377&amp;'Технический лист'!O135))+IF(ISBLANK(INDIRECT("A8")), 0, INDIRECT(INDIRECT("A8")&amp;"!"&amp;'Технический лист'!L377&amp;'Технический лист'!O135))+IF(ISBLANK(INDIRECT("A9")), 0, INDIRECT(INDIRECT("A9")&amp;"!"&amp;'Технический лист'!L377&amp;'Технический лист'!O135))+IF(ISBLANK(INDIRECT("A10")), 0, INDIRECT(INDIRECT("A10")&amp;"!"&amp;'Технический лист'!L377&amp;'Технический лист'!O135))+IF(ISBLANK(INDIRECT("A11")), 0, INDIRECT(INDIRECT("A11")&amp;"!"&amp;'Технический лист'!L377&amp;'Технический лист'!O135))+IF(ISBLANK(INDIRECT("A12")), 0, INDIRECT(INDIRECT("A12")&amp;"!"&amp;'Технический лист'!L377&amp;'Технический лист'!O135))</f>
        <v>0</v>
      </c>
      <c r="M144" s="53">
        <f>IF(ISBLANK(INDIRECT("A3")), 0, INDIRECT(INDIRECT("A3")&amp;"!"&amp;'Технический лист'!M377&amp;'Технический лист'!P135))+IF(ISBLANK(INDIRECT("A4")), 0, INDIRECT(INDIRECT("A4")&amp;"!"&amp;'Технический лист'!M377&amp;'Технический лист'!P135))+IF(ISBLANK(INDIRECT("A5")), 0, INDIRECT(INDIRECT("A5")&amp;"!"&amp;'Технический лист'!M377&amp;'Технический лист'!P135))+IF(ISBLANK(INDIRECT("A6")), 0, INDIRECT(INDIRECT("A6")&amp;"!"&amp;'Технический лист'!M377&amp;'Технический лист'!P135))+IF(ISBLANK(INDIRECT("A7")), 0, INDIRECT(INDIRECT("A7")&amp;"!"&amp;'Технический лист'!M377&amp;'Технический лист'!P135))+IF(ISBLANK(INDIRECT("A8")), 0, INDIRECT(INDIRECT("A8")&amp;"!"&amp;'Технический лист'!M377&amp;'Технический лист'!P135))+IF(ISBLANK(INDIRECT("A9")), 0, INDIRECT(INDIRECT("A9")&amp;"!"&amp;'Технический лист'!M377&amp;'Технический лист'!P135))+IF(ISBLANK(INDIRECT("A10")), 0, INDIRECT(INDIRECT("A10")&amp;"!"&amp;'Технический лист'!M377&amp;'Технический лист'!P135))+IF(ISBLANK(INDIRECT("A11")), 0, INDIRECT(INDIRECT("A11")&amp;"!"&amp;'Технический лист'!M377&amp;'Технический лист'!P135))+IF(ISBLANK(INDIRECT("A12")), 0, INDIRECT(INDIRECT("A12")&amp;"!"&amp;'Технический лист'!M377&amp;'Технический лист'!P135))</f>
        <v>0</v>
      </c>
    </row>
    <row r="145" hidden="1">
      <c r="A145" s="106"/>
      <c r="B145" s="51">
        <f>IF(ISBLANK(INDIRECT("A3")), 0, INDIRECT(INDIRECT("A3")&amp;"!"&amp;'Технический лист'!B378&amp;'Технический лист'!E136))+IF(ISBLANK(INDIRECT("A4")), 0, INDIRECT(INDIRECT("A4")&amp;"!"&amp;'Технический лист'!B378&amp;'Технический лист'!E136))+IF(ISBLANK(INDIRECT("A5")), 0, INDIRECT(INDIRECT("A5")&amp;"!"&amp;'Технический лист'!B378&amp;'Технический лист'!E136))+IF(ISBLANK(INDIRECT("A6")), 0, INDIRECT(INDIRECT("A6")&amp;"!"&amp;'Технический лист'!B378&amp;'Технический лист'!E136))+IF(ISBLANK(INDIRECT("A7")), 0, INDIRECT(INDIRECT("A7")&amp;"!"&amp;'Технический лист'!B378&amp;'Технический лист'!E136))+IF(ISBLANK(INDIRECT("A8")), 0, INDIRECT(INDIRECT("A8")&amp;"!"&amp;'Технический лист'!B378&amp;'Технический лист'!E136))+IF(ISBLANK(INDIRECT("A9")), 0, INDIRECT(INDIRECT("A9")&amp;"!"&amp;'Технический лист'!B378&amp;'Технический лист'!E136))+IF(ISBLANK(INDIRECT("A10")), 0, INDIRECT(INDIRECT("A10")&amp;"!"&amp;'Технический лист'!B378&amp;'Технический лист'!E136))+IF(ISBLANK(INDIRECT("A11")), 0, INDIRECT(INDIRECT("A11")&amp;"!"&amp;'Технический лист'!B378&amp;'Технический лист'!E136))+IF(ISBLANK(INDIRECT("A12")), 0, INDIRECT(INDIRECT("A12")&amp;"!"&amp;'Технический лист'!B378&amp;'Технический лист'!E136))</f>
        <v>0</v>
      </c>
      <c r="C145" s="51">
        <f>IF(ISBLANK(INDIRECT("A3")), 0, INDIRECT(INDIRECT("A3")&amp;"!"&amp;'Технический лист'!C378&amp;'Технический лист'!F136))+IF(ISBLANK(INDIRECT("A4")), 0, INDIRECT(INDIRECT("A4")&amp;"!"&amp;'Технический лист'!C378&amp;'Технический лист'!F136))+IF(ISBLANK(INDIRECT("A5")), 0, INDIRECT(INDIRECT("A5")&amp;"!"&amp;'Технический лист'!C378&amp;'Технический лист'!F136))+IF(ISBLANK(INDIRECT("A6")), 0, INDIRECT(INDIRECT("A6")&amp;"!"&amp;'Технический лист'!C378&amp;'Технический лист'!F136))+IF(ISBLANK(INDIRECT("A7")), 0, INDIRECT(INDIRECT("A7")&amp;"!"&amp;'Технический лист'!C378&amp;'Технический лист'!F136))+IF(ISBLANK(INDIRECT("A8")), 0, INDIRECT(INDIRECT("A8")&amp;"!"&amp;'Технический лист'!C378&amp;'Технический лист'!F136))+IF(ISBLANK(INDIRECT("A9")), 0, INDIRECT(INDIRECT("A9")&amp;"!"&amp;'Технический лист'!C378&amp;'Технический лист'!F136))+IF(ISBLANK(INDIRECT("A10")), 0, INDIRECT(INDIRECT("A10")&amp;"!"&amp;'Технический лист'!C378&amp;'Технический лист'!F136))+IF(ISBLANK(INDIRECT("A11")), 0, INDIRECT(INDIRECT("A11")&amp;"!"&amp;'Технический лист'!C378&amp;'Технический лист'!F136))+IF(ISBLANK(INDIRECT("A12")), 0, INDIRECT(INDIRECT("A12")&amp;"!"&amp;'Технический лист'!C378&amp;'Технический лист'!F136))</f>
        <v>0</v>
      </c>
      <c r="D145" s="51">
        <f>IF(ISBLANK(INDIRECT("A3")), 0, INDIRECT(INDIRECT("A3")&amp;"!"&amp;'Технический лист'!D378&amp;'Технический лист'!G136))+IF(ISBLANK(INDIRECT("A4")), 0, INDIRECT(INDIRECT("A4")&amp;"!"&amp;'Технический лист'!D378&amp;'Технический лист'!G136))+IF(ISBLANK(INDIRECT("A5")), 0, INDIRECT(INDIRECT("A5")&amp;"!"&amp;'Технический лист'!D378&amp;'Технический лист'!G136))+IF(ISBLANK(INDIRECT("A6")), 0, INDIRECT(INDIRECT("A6")&amp;"!"&amp;'Технический лист'!D378&amp;'Технический лист'!G136))+IF(ISBLANK(INDIRECT("A7")), 0, INDIRECT(INDIRECT("A7")&amp;"!"&amp;'Технический лист'!D378&amp;'Технический лист'!G136))+IF(ISBLANK(INDIRECT("A8")), 0, INDIRECT(INDIRECT("A8")&amp;"!"&amp;'Технический лист'!D378&amp;'Технический лист'!G136))+IF(ISBLANK(INDIRECT("A9")), 0, INDIRECT(INDIRECT("A9")&amp;"!"&amp;'Технический лист'!D378&amp;'Технический лист'!G136))+IF(ISBLANK(INDIRECT("A10")), 0, INDIRECT(INDIRECT("A10")&amp;"!"&amp;'Технический лист'!D378&amp;'Технический лист'!G136))+IF(ISBLANK(INDIRECT("A11")), 0, INDIRECT(INDIRECT("A11")&amp;"!"&amp;'Технический лист'!D378&amp;'Технический лист'!G136))+IF(ISBLANK(INDIRECT("A12")), 0, INDIRECT(INDIRECT("A12")&amp;"!"&amp;'Технический лист'!D378&amp;'Технический лист'!G136))</f>
        <v>0</v>
      </c>
      <c r="E145" s="51">
        <f>IF(ISBLANK(INDIRECT("A3")), 0, INDIRECT(INDIRECT("A3")&amp;"!"&amp;'Технический лист'!E378&amp;'Технический лист'!H136))+IF(ISBLANK(INDIRECT("A4")), 0, INDIRECT(INDIRECT("A4")&amp;"!"&amp;'Технический лист'!E378&amp;'Технический лист'!H136))+IF(ISBLANK(INDIRECT("A5")), 0, INDIRECT(INDIRECT("A5")&amp;"!"&amp;'Технический лист'!E378&amp;'Технический лист'!H136))+IF(ISBLANK(INDIRECT("A6")), 0, INDIRECT(INDIRECT("A6")&amp;"!"&amp;'Технический лист'!E378&amp;'Технический лист'!H136))+IF(ISBLANK(INDIRECT("A7")), 0, INDIRECT(INDIRECT("A7")&amp;"!"&amp;'Технический лист'!E378&amp;'Технический лист'!H136))+IF(ISBLANK(INDIRECT("A8")), 0, INDIRECT(INDIRECT("A8")&amp;"!"&amp;'Технический лист'!E378&amp;'Технический лист'!H136))+IF(ISBLANK(INDIRECT("A9")), 0, INDIRECT(INDIRECT("A9")&amp;"!"&amp;'Технический лист'!E378&amp;'Технический лист'!H136))+IF(ISBLANK(INDIRECT("A10")), 0, INDIRECT(INDIRECT("A10")&amp;"!"&amp;'Технический лист'!E378&amp;'Технический лист'!H136))+IF(ISBLANK(INDIRECT("A11")), 0, INDIRECT(INDIRECT("A11")&amp;"!"&amp;'Технический лист'!E378&amp;'Технический лист'!H136))+IF(ISBLANK(INDIRECT("A12")), 0, INDIRECT(INDIRECT("A12")&amp;"!"&amp;'Технический лист'!E378&amp;'Технический лист'!H136))</f>
        <v>0</v>
      </c>
      <c r="F145" s="51">
        <f>IF(ISBLANK(INDIRECT("A3")), 0, INDIRECT(INDIRECT("A3")&amp;"!"&amp;'Технический лист'!F378&amp;'Технический лист'!I136))+IF(ISBLANK(INDIRECT("A4")), 0, INDIRECT(INDIRECT("A4")&amp;"!"&amp;'Технический лист'!F378&amp;'Технический лист'!I136))+IF(ISBLANK(INDIRECT("A5")), 0, INDIRECT(INDIRECT("A5")&amp;"!"&amp;'Технический лист'!F378&amp;'Технический лист'!I136))+IF(ISBLANK(INDIRECT("A6")), 0, INDIRECT(INDIRECT("A6")&amp;"!"&amp;'Технический лист'!F378&amp;'Технический лист'!I136))+IF(ISBLANK(INDIRECT("A7")), 0, INDIRECT(INDIRECT("A7")&amp;"!"&amp;'Технический лист'!F378&amp;'Технический лист'!I136))+IF(ISBLANK(INDIRECT("A8")), 0, INDIRECT(INDIRECT("A8")&amp;"!"&amp;'Технический лист'!F378&amp;'Технический лист'!I136))+IF(ISBLANK(INDIRECT("A9")), 0, INDIRECT(INDIRECT("A9")&amp;"!"&amp;'Технический лист'!F378&amp;'Технический лист'!I136))+IF(ISBLANK(INDIRECT("A10")), 0, INDIRECT(INDIRECT("A10")&amp;"!"&amp;'Технический лист'!F378&amp;'Технический лист'!I136))+IF(ISBLANK(INDIRECT("A11")), 0, INDIRECT(INDIRECT("A11")&amp;"!"&amp;'Технический лист'!F378&amp;'Технический лист'!I136))+IF(ISBLANK(INDIRECT("A12")), 0, INDIRECT(INDIRECT("A12")&amp;"!"&amp;'Технический лист'!F378&amp;'Технический лист'!I136))</f>
        <v>0</v>
      </c>
      <c r="G145" s="51">
        <f>IF(ISBLANK(INDIRECT("A3")), 0, INDIRECT(INDIRECT("A3")&amp;"!"&amp;'Технический лист'!G378&amp;'Технический лист'!J136))+IF(ISBLANK(INDIRECT("A4")), 0, INDIRECT(INDIRECT("A4")&amp;"!"&amp;'Технический лист'!G378&amp;'Технический лист'!J136))+IF(ISBLANK(INDIRECT("A5")), 0, INDIRECT(INDIRECT("A5")&amp;"!"&amp;'Технический лист'!G378&amp;'Технический лист'!J136))+IF(ISBLANK(INDIRECT("A6")), 0, INDIRECT(INDIRECT("A6")&amp;"!"&amp;'Технический лист'!G378&amp;'Технический лист'!J136))+IF(ISBLANK(INDIRECT("A7")), 0, INDIRECT(INDIRECT("A7")&amp;"!"&amp;'Технический лист'!G378&amp;'Технический лист'!J136))+IF(ISBLANK(INDIRECT("A8")), 0, INDIRECT(INDIRECT("A8")&amp;"!"&amp;'Технический лист'!G378&amp;'Технический лист'!J136))+IF(ISBLANK(INDIRECT("A9")), 0, INDIRECT(INDIRECT("A9")&amp;"!"&amp;'Технический лист'!G378&amp;'Технический лист'!J136))+IF(ISBLANK(INDIRECT("A10")), 0, INDIRECT(INDIRECT("A10")&amp;"!"&amp;'Технический лист'!G378&amp;'Технический лист'!J136))+IF(ISBLANK(INDIRECT("A11")), 0, INDIRECT(INDIRECT("A11")&amp;"!"&amp;'Технический лист'!G378&amp;'Технический лист'!J136))+IF(ISBLANK(INDIRECT("A12")), 0, INDIRECT(INDIRECT("A12")&amp;"!"&amp;'Технический лист'!G378&amp;'Технический лист'!J136))</f>
        <v>0</v>
      </c>
      <c r="H145" s="51">
        <f>IF(ISBLANK(INDIRECT("A3")), 0, INDIRECT(INDIRECT("A3")&amp;"!"&amp;'Технический лист'!H378&amp;'Технический лист'!K136))+IF(ISBLANK(INDIRECT("A4")), 0, INDIRECT(INDIRECT("A4")&amp;"!"&amp;'Технический лист'!H378&amp;'Технический лист'!K136))+IF(ISBLANK(INDIRECT("A5")), 0, INDIRECT(INDIRECT("A5")&amp;"!"&amp;'Технический лист'!H378&amp;'Технический лист'!K136))+IF(ISBLANK(INDIRECT("A6")), 0, INDIRECT(INDIRECT("A6")&amp;"!"&amp;'Технический лист'!H378&amp;'Технический лист'!K136))+IF(ISBLANK(INDIRECT("A7")), 0, INDIRECT(INDIRECT("A7")&amp;"!"&amp;'Технический лист'!H378&amp;'Технический лист'!K136))+IF(ISBLANK(INDIRECT("A8")), 0, INDIRECT(INDIRECT("A8")&amp;"!"&amp;'Технический лист'!H378&amp;'Технический лист'!K136))+IF(ISBLANK(INDIRECT("A9")), 0, INDIRECT(INDIRECT("A9")&amp;"!"&amp;'Технический лист'!H378&amp;'Технический лист'!K136))+IF(ISBLANK(INDIRECT("A10")), 0, INDIRECT(INDIRECT("A10")&amp;"!"&amp;'Технический лист'!H378&amp;'Технический лист'!K136))+IF(ISBLANK(INDIRECT("A11")), 0, INDIRECT(INDIRECT("A11")&amp;"!"&amp;'Технический лист'!H378&amp;'Технический лист'!K136))+IF(ISBLANK(INDIRECT("A12")), 0, INDIRECT(INDIRECT("A12")&amp;"!"&amp;'Технический лист'!H378&amp;'Технический лист'!K136))</f>
        <v>0</v>
      </c>
      <c r="I145" s="51">
        <f>IF(ISBLANK(INDIRECT("A3")), 0, INDIRECT(INDIRECT("A3")&amp;"!"&amp;'Технический лист'!I378&amp;'Технический лист'!L136))+IF(ISBLANK(INDIRECT("A4")), 0, INDIRECT(INDIRECT("A4")&amp;"!"&amp;'Технический лист'!I378&amp;'Технический лист'!L136))+IF(ISBLANK(INDIRECT("A5")), 0, INDIRECT(INDIRECT("A5")&amp;"!"&amp;'Технический лист'!I378&amp;'Технический лист'!L136))+IF(ISBLANK(INDIRECT("A6")), 0, INDIRECT(INDIRECT("A6")&amp;"!"&amp;'Технический лист'!I378&amp;'Технический лист'!L136))+IF(ISBLANK(INDIRECT("A7")), 0, INDIRECT(INDIRECT("A7")&amp;"!"&amp;'Технический лист'!I378&amp;'Технический лист'!L136))+IF(ISBLANK(INDIRECT("A8")), 0, INDIRECT(INDIRECT("A8")&amp;"!"&amp;'Технический лист'!I378&amp;'Технический лист'!L136))+IF(ISBLANK(INDIRECT("A9")), 0, INDIRECT(INDIRECT("A9")&amp;"!"&amp;'Технический лист'!I378&amp;'Технический лист'!L136))+IF(ISBLANK(INDIRECT("A10")), 0, INDIRECT(INDIRECT("A10")&amp;"!"&amp;'Технический лист'!I378&amp;'Технический лист'!L136))+IF(ISBLANK(INDIRECT("A11")), 0, INDIRECT(INDIRECT("A11")&amp;"!"&amp;'Технический лист'!I378&amp;'Технический лист'!L136))+IF(ISBLANK(INDIRECT("A12")), 0, INDIRECT(INDIRECT("A12")&amp;"!"&amp;'Технический лист'!I378&amp;'Технический лист'!L136))</f>
        <v>0</v>
      </c>
      <c r="J145" s="51">
        <f>IF(ISBLANK(INDIRECT("A3")), 0, INDIRECT(INDIRECT("A3")&amp;"!"&amp;'Технический лист'!J378&amp;'Технический лист'!M136))+IF(ISBLANK(INDIRECT("A4")), 0, INDIRECT(INDIRECT("A4")&amp;"!"&amp;'Технический лист'!J378&amp;'Технический лист'!M136))+IF(ISBLANK(INDIRECT("A5")), 0, INDIRECT(INDIRECT("A5")&amp;"!"&amp;'Технический лист'!J378&amp;'Технический лист'!M136))+IF(ISBLANK(INDIRECT("A6")), 0, INDIRECT(INDIRECT("A6")&amp;"!"&amp;'Технический лист'!J378&amp;'Технический лист'!M136))+IF(ISBLANK(INDIRECT("A7")), 0, INDIRECT(INDIRECT("A7")&amp;"!"&amp;'Технический лист'!J378&amp;'Технический лист'!M136))+IF(ISBLANK(INDIRECT("A8")), 0, INDIRECT(INDIRECT("A8")&amp;"!"&amp;'Технический лист'!J378&amp;'Технический лист'!M136))+IF(ISBLANK(INDIRECT("A9")), 0, INDIRECT(INDIRECT("A9")&amp;"!"&amp;'Технический лист'!J378&amp;'Технический лист'!M136))+IF(ISBLANK(INDIRECT("A10")), 0, INDIRECT(INDIRECT("A10")&amp;"!"&amp;'Технический лист'!J378&amp;'Технический лист'!M136))+IF(ISBLANK(INDIRECT("A11")), 0, INDIRECT(INDIRECT("A11")&amp;"!"&amp;'Технический лист'!J378&amp;'Технический лист'!M136))+IF(ISBLANK(INDIRECT("A12")), 0, INDIRECT(INDIRECT("A12")&amp;"!"&amp;'Технический лист'!J378&amp;'Технический лист'!M136))</f>
        <v>0</v>
      </c>
      <c r="K145" s="51">
        <f>IF(ISBLANK(INDIRECT("A3")), 0, INDIRECT(INDIRECT("A3")&amp;"!"&amp;'Технический лист'!K378&amp;'Технический лист'!N136))+IF(ISBLANK(INDIRECT("A4")), 0, INDIRECT(INDIRECT("A4")&amp;"!"&amp;'Технический лист'!K378&amp;'Технический лист'!N136))+IF(ISBLANK(INDIRECT("A5")), 0, INDIRECT(INDIRECT("A5")&amp;"!"&amp;'Технический лист'!K378&amp;'Технический лист'!N136))+IF(ISBLANK(INDIRECT("A6")), 0, INDIRECT(INDIRECT("A6")&amp;"!"&amp;'Технический лист'!K378&amp;'Технический лист'!N136))+IF(ISBLANK(INDIRECT("A7")), 0, INDIRECT(INDIRECT("A7")&amp;"!"&amp;'Технический лист'!K378&amp;'Технический лист'!N136))+IF(ISBLANK(INDIRECT("A8")), 0, INDIRECT(INDIRECT("A8")&amp;"!"&amp;'Технический лист'!K378&amp;'Технический лист'!N136))+IF(ISBLANK(INDIRECT("A9")), 0, INDIRECT(INDIRECT("A9")&amp;"!"&amp;'Технический лист'!K378&amp;'Технический лист'!N136))+IF(ISBLANK(INDIRECT("A10")), 0, INDIRECT(INDIRECT("A10")&amp;"!"&amp;'Технический лист'!K378&amp;'Технический лист'!N136))+IF(ISBLANK(INDIRECT("A11")), 0, INDIRECT(INDIRECT("A11")&amp;"!"&amp;'Технический лист'!K378&amp;'Технический лист'!N136))+IF(ISBLANK(INDIRECT("A12")), 0, INDIRECT(INDIRECT("A12")&amp;"!"&amp;'Технический лист'!K378&amp;'Технический лист'!N136))</f>
        <v>0</v>
      </c>
      <c r="L145" s="51">
        <f>IF(ISBLANK(INDIRECT("A3")), 0, INDIRECT(INDIRECT("A3")&amp;"!"&amp;'Технический лист'!L378&amp;'Технический лист'!O136))+IF(ISBLANK(INDIRECT("A4")), 0, INDIRECT(INDIRECT("A4")&amp;"!"&amp;'Технический лист'!L378&amp;'Технический лист'!O136))+IF(ISBLANK(INDIRECT("A5")), 0, INDIRECT(INDIRECT("A5")&amp;"!"&amp;'Технический лист'!L378&amp;'Технический лист'!O136))+IF(ISBLANK(INDIRECT("A6")), 0, INDIRECT(INDIRECT("A6")&amp;"!"&amp;'Технический лист'!L378&amp;'Технический лист'!O136))+IF(ISBLANK(INDIRECT("A7")), 0, INDIRECT(INDIRECT("A7")&amp;"!"&amp;'Технический лист'!L378&amp;'Технический лист'!O136))+IF(ISBLANK(INDIRECT("A8")), 0, INDIRECT(INDIRECT("A8")&amp;"!"&amp;'Технический лист'!L378&amp;'Технический лист'!O136))+IF(ISBLANK(INDIRECT("A9")), 0, INDIRECT(INDIRECT("A9")&amp;"!"&amp;'Технический лист'!L378&amp;'Технический лист'!O136))+IF(ISBLANK(INDIRECT("A10")), 0, INDIRECT(INDIRECT("A10")&amp;"!"&amp;'Технический лист'!L378&amp;'Технический лист'!O136))+IF(ISBLANK(INDIRECT("A11")), 0, INDIRECT(INDIRECT("A11")&amp;"!"&amp;'Технический лист'!L378&amp;'Технический лист'!O136))+IF(ISBLANK(INDIRECT("A12")), 0, INDIRECT(INDIRECT("A12")&amp;"!"&amp;'Технический лист'!L378&amp;'Технический лист'!O136))</f>
        <v>0</v>
      </c>
      <c r="M145" s="53">
        <f>IF(ISBLANK(INDIRECT("A3")), 0, INDIRECT(INDIRECT("A3")&amp;"!"&amp;'Технический лист'!M378&amp;'Технический лист'!P136))+IF(ISBLANK(INDIRECT("A4")), 0, INDIRECT(INDIRECT("A4")&amp;"!"&amp;'Технический лист'!M378&amp;'Технический лист'!P136))+IF(ISBLANK(INDIRECT("A5")), 0, INDIRECT(INDIRECT("A5")&amp;"!"&amp;'Технический лист'!M378&amp;'Технический лист'!P136))+IF(ISBLANK(INDIRECT("A6")), 0, INDIRECT(INDIRECT("A6")&amp;"!"&amp;'Технический лист'!M378&amp;'Технический лист'!P136))+IF(ISBLANK(INDIRECT("A7")), 0, INDIRECT(INDIRECT("A7")&amp;"!"&amp;'Технический лист'!M378&amp;'Технический лист'!P136))+IF(ISBLANK(INDIRECT("A8")), 0, INDIRECT(INDIRECT("A8")&amp;"!"&amp;'Технический лист'!M378&amp;'Технический лист'!P136))+IF(ISBLANK(INDIRECT("A9")), 0, INDIRECT(INDIRECT("A9")&amp;"!"&amp;'Технический лист'!M378&amp;'Технический лист'!P136))+IF(ISBLANK(INDIRECT("A10")), 0, INDIRECT(INDIRECT("A10")&amp;"!"&amp;'Технический лист'!M378&amp;'Технический лист'!P136))+IF(ISBLANK(INDIRECT("A11")), 0, INDIRECT(INDIRECT("A11")&amp;"!"&amp;'Технический лист'!M378&amp;'Технический лист'!P136))+IF(ISBLANK(INDIRECT("A12")), 0, INDIRECT(INDIRECT("A12")&amp;"!"&amp;'Технический лист'!M378&amp;'Технический лист'!P136))</f>
        <v>0</v>
      </c>
    </row>
    <row r="146" hidden="1">
      <c r="A146" s="106"/>
      <c r="B146" s="51">
        <f>IF(ISBLANK(INDIRECT("A3")), 0, INDIRECT(INDIRECT("A3")&amp;"!"&amp;'Технический лист'!B379&amp;'Технический лист'!E137))+IF(ISBLANK(INDIRECT("A4")), 0, INDIRECT(INDIRECT("A4")&amp;"!"&amp;'Технический лист'!B379&amp;'Технический лист'!E137))+IF(ISBLANK(INDIRECT("A5")), 0, INDIRECT(INDIRECT("A5")&amp;"!"&amp;'Технический лист'!B379&amp;'Технический лист'!E137))+IF(ISBLANK(INDIRECT("A6")), 0, INDIRECT(INDIRECT("A6")&amp;"!"&amp;'Технический лист'!B379&amp;'Технический лист'!E137))+IF(ISBLANK(INDIRECT("A7")), 0, INDIRECT(INDIRECT("A7")&amp;"!"&amp;'Технический лист'!B379&amp;'Технический лист'!E137))+IF(ISBLANK(INDIRECT("A8")), 0, INDIRECT(INDIRECT("A8")&amp;"!"&amp;'Технический лист'!B379&amp;'Технический лист'!E137))+IF(ISBLANK(INDIRECT("A9")), 0, INDIRECT(INDIRECT("A9")&amp;"!"&amp;'Технический лист'!B379&amp;'Технический лист'!E137))+IF(ISBLANK(INDIRECT("A10")), 0, INDIRECT(INDIRECT("A10")&amp;"!"&amp;'Технический лист'!B379&amp;'Технический лист'!E137))+IF(ISBLANK(INDIRECT("A11")), 0, INDIRECT(INDIRECT("A11")&amp;"!"&amp;'Технический лист'!B379&amp;'Технический лист'!E137))+IF(ISBLANK(INDIRECT("A12")), 0, INDIRECT(INDIRECT("A12")&amp;"!"&amp;'Технический лист'!B379&amp;'Технический лист'!E137))</f>
        <v>0</v>
      </c>
      <c r="C146" s="51">
        <f>IF(ISBLANK(INDIRECT("A3")), 0, INDIRECT(INDIRECT("A3")&amp;"!"&amp;'Технический лист'!C379&amp;'Технический лист'!F137))+IF(ISBLANK(INDIRECT("A4")), 0, INDIRECT(INDIRECT("A4")&amp;"!"&amp;'Технический лист'!C379&amp;'Технический лист'!F137))+IF(ISBLANK(INDIRECT("A5")), 0, INDIRECT(INDIRECT("A5")&amp;"!"&amp;'Технический лист'!C379&amp;'Технический лист'!F137))+IF(ISBLANK(INDIRECT("A6")), 0, INDIRECT(INDIRECT("A6")&amp;"!"&amp;'Технический лист'!C379&amp;'Технический лист'!F137))+IF(ISBLANK(INDIRECT("A7")), 0, INDIRECT(INDIRECT("A7")&amp;"!"&amp;'Технический лист'!C379&amp;'Технический лист'!F137))+IF(ISBLANK(INDIRECT("A8")), 0, INDIRECT(INDIRECT("A8")&amp;"!"&amp;'Технический лист'!C379&amp;'Технический лист'!F137))+IF(ISBLANK(INDIRECT("A9")), 0, INDIRECT(INDIRECT("A9")&amp;"!"&amp;'Технический лист'!C379&amp;'Технический лист'!F137))+IF(ISBLANK(INDIRECT("A10")), 0, INDIRECT(INDIRECT("A10")&amp;"!"&amp;'Технический лист'!C379&amp;'Технический лист'!F137))+IF(ISBLANK(INDIRECT("A11")), 0, INDIRECT(INDIRECT("A11")&amp;"!"&amp;'Технический лист'!C379&amp;'Технический лист'!F137))+IF(ISBLANK(INDIRECT("A12")), 0, INDIRECT(INDIRECT("A12")&amp;"!"&amp;'Технический лист'!C379&amp;'Технический лист'!F137))</f>
        <v>0</v>
      </c>
      <c r="D146" s="51">
        <f>IF(ISBLANK(INDIRECT("A3")), 0, INDIRECT(INDIRECT("A3")&amp;"!"&amp;'Технический лист'!D379&amp;'Технический лист'!G137))+IF(ISBLANK(INDIRECT("A4")), 0, INDIRECT(INDIRECT("A4")&amp;"!"&amp;'Технический лист'!D379&amp;'Технический лист'!G137))+IF(ISBLANK(INDIRECT("A5")), 0, INDIRECT(INDIRECT("A5")&amp;"!"&amp;'Технический лист'!D379&amp;'Технический лист'!G137))+IF(ISBLANK(INDIRECT("A6")), 0, INDIRECT(INDIRECT("A6")&amp;"!"&amp;'Технический лист'!D379&amp;'Технический лист'!G137))+IF(ISBLANK(INDIRECT("A7")), 0, INDIRECT(INDIRECT("A7")&amp;"!"&amp;'Технический лист'!D379&amp;'Технический лист'!G137))+IF(ISBLANK(INDIRECT("A8")), 0, INDIRECT(INDIRECT("A8")&amp;"!"&amp;'Технический лист'!D379&amp;'Технический лист'!G137))+IF(ISBLANK(INDIRECT("A9")), 0, INDIRECT(INDIRECT("A9")&amp;"!"&amp;'Технический лист'!D379&amp;'Технический лист'!G137))+IF(ISBLANK(INDIRECT("A10")), 0, INDIRECT(INDIRECT("A10")&amp;"!"&amp;'Технический лист'!D379&amp;'Технический лист'!G137))+IF(ISBLANK(INDIRECT("A11")), 0, INDIRECT(INDIRECT("A11")&amp;"!"&amp;'Технический лист'!D379&amp;'Технический лист'!G137))+IF(ISBLANK(INDIRECT("A12")), 0, INDIRECT(INDIRECT("A12")&amp;"!"&amp;'Технический лист'!D379&amp;'Технический лист'!G137))</f>
        <v>0</v>
      </c>
      <c r="E146" s="51">
        <f>IF(ISBLANK(INDIRECT("A3")), 0, INDIRECT(INDIRECT("A3")&amp;"!"&amp;'Технический лист'!E379&amp;'Технический лист'!H137))+IF(ISBLANK(INDIRECT("A4")), 0, INDIRECT(INDIRECT("A4")&amp;"!"&amp;'Технический лист'!E379&amp;'Технический лист'!H137))+IF(ISBLANK(INDIRECT("A5")), 0, INDIRECT(INDIRECT("A5")&amp;"!"&amp;'Технический лист'!E379&amp;'Технический лист'!H137))+IF(ISBLANK(INDIRECT("A6")), 0, INDIRECT(INDIRECT("A6")&amp;"!"&amp;'Технический лист'!E379&amp;'Технический лист'!H137))+IF(ISBLANK(INDIRECT("A7")), 0, INDIRECT(INDIRECT("A7")&amp;"!"&amp;'Технический лист'!E379&amp;'Технический лист'!H137))+IF(ISBLANK(INDIRECT("A8")), 0, INDIRECT(INDIRECT("A8")&amp;"!"&amp;'Технический лист'!E379&amp;'Технический лист'!H137))+IF(ISBLANK(INDIRECT("A9")), 0, INDIRECT(INDIRECT("A9")&amp;"!"&amp;'Технический лист'!E379&amp;'Технический лист'!H137))+IF(ISBLANK(INDIRECT("A10")), 0, INDIRECT(INDIRECT("A10")&amp;"!"&amp;'Технический лист'!E379&amp;'Технический лист'!H137))+IF(ISBLANK(INDIRECT("A11")), 0, INDIRECT(INDIRECT("A11")&amp;"!"&amp;'Технический лист'!E379&amp;'Технический лист'!H137))+IF(ISBLANK(INDIRECT("A12")), 0, INDIRECT(INDIRECT("A12")&amp;"!"&amp;'Технический лист'!E379&amp;'Технический лист'!H137))</f>
        <v>0</v>
      </c>
      <c r="F146" s="51">
        <f>IF(ISBLANK(INDIRECT("A3")), 0, INDIRECT(INDIRECT("A3")&amp;"!"&amp;'Технический лист'!F379&amp;'Технический лист'!I137))+IF(ISBLANK(INDIRECT("A4")), 0, INDIRECT(INDIRECT("A4")&amp;"!"&amp;'Технический лист'!F379&amp;'Технический лист'!I137))+IF(ISBLANK(INDIRECT("A5")), 0, INDIRECT(INDIRECT("A5")&amp;"!"&amp;'Технический лист'!F379&amp;'Технический лист'!I137))+IF(ISBLANK(INDIRECT("A6")), 0, INDIRECT(INDIRECT("A6")&amp;"!"&amp;'Технический лист'!F379&amp;'Технический лист'!I137))+IF(ISBLANK(INDIRECT("A7")), 0, INDIRECT(INDIRECT("A7")&amp;"!"&amp;'Технический лист'!F379&amp;'Технический лист'!I137))+IF(ISBLANK(INDIRECT("A8")), 0, INDIRECT(INDIRECT("A8")&amp;"!"&amp;'Технический лист'!F379&amp;'Технический лист'!I137))+IF(ISBLANK(INDIRECT("A9")), 0, INDIRECT(INDIRECT("A9")&amp;"!"&amp;'Технический лист'!F379&amp;'Технический лист'!I137))+IF(ISBLANK(INDIRECT("A10")), 0, INDIRECT(INDIRECT("A10")&amp;"!"&amp;'Технический лист'!F379&amp;'Технический лист'!I137))+IF(ISBLANK(INDIRECT("A11")), 0, INDIRECT(INDIRECT("A11")&amp;"!"&amp;'Технический лист'!F379&amp;'Технический лист'!I137))+IF(ISBLANK(INDIRECT("A12")), 0, INDIRECT(INDIRECT("A12")&amp;"!"&amp;'Технический лист'!F379&amp;'Технический лист'!I137))</f>
        <v>0</v>
      </c>
      <c r="G146" s="51">
        <f>IF(ISBLANK(INDIRECT("A3")), 0, INDIRECT(INDIRECT("A3")&amp;"!"&amp;'Технический лист'!G379&amp;'Технический лист'!J137))+IF(ISBLANK(INDIRECT("A4")), 0, INDIRECT(INDIRECT("A4")&amp;"!"&amp;'Технический лист'!G379&amp;'Технический лист'!J137))+IF(ISBLANK(INDIRECT("A5")), 0, INDIRECT(INDIRECT("A5")&amp;"!"&amp;'Технический лист'!G379&amp;'Технический лист'!J137))+IF(ISBLANK(INDIRECT("A6")), 0, INDIRECT(INDIRECT("A6")&amp;"!"&amp;'Технический лист'!G379&amp;'Технический лист'!J137))+IF(ISBLANK(INDIRECT("A7")), 0, INDIRECT(INDIRECT("A7")&amp;"!"&amp;'Технический лист'!G379&amp;'Технический лист'!J137))+IF(ISBLANK(INDIRECT("A8")), 0, INDIRECT(INDIRECT("A8")&amp;"!"&amp;'Технический лист'!G379&amp;'Технический лист'!J137))+IF(ISBLANK(INDIRECT("A9")), 0, INDIRECT(INDIRECT("A9")&amp;"!"&amp;'Технический лист'!G379&amp;'Технический лист'!J137))+IF(ISBLANK(INDIRECT("A10")), 0, INDIRECT(INDIRECT("A10")&amp;"!"&amp;'Технический лист'!G379&amp;'Технический лист'!J137))+IF(ISBLANK(INDIRECT("A11")), 0, INDIRECT(INDIRECT("A11")&amp;"!"&amp;'Технический лист'!G379&amp;'Технический лист'!J137))+IF(ISBLANK(INDIRECT("A12")), 0, INDIRECT(INDIRECT("A12")&amp;"!"&amp;'Технический лист'!G379&amp;'Технический лист'!J137))</f>
        <v>0</v>
      </c>
      <c r="H146" s="51">
        <f>IF(ISBLANK(INDIRECT("A3")), 0, INDIRECT(INDIRECT("A3")&amp;"!"&amp;'Технический лист'!H379&amp;'Технический лист'!K137))+IF(ISBLANK(INDIRECT("A4")), 0, INDIRECT(INDIRECT("A4")&amp;"!"&amp;'Технический лист'!H379&amp;'Технический лист'!K137))+IF(ISBLANK(INDIRECT("A5")), 0, INDIRECT(INDIRECT("A5")&amp;"!"&amp;'Технический лист'!H379&amp;'Технический лист'!K137))+IF(ISBLANK(INDIRECT("A6")), 0, INDIRECT(INDIRECT("A6")&amp;"!"&amp;'Технический лист'!H379&amp;'Технический лист'!K137))+IF(ISBLANK(INDIRECT("A7")), 0, INDIRECT(INDIRECT("A7")&amp;"!"&amp;'Технический лист'!H379&amp;'Технический лист'!K137))+IF(ISBLANK(INDIRECT("A8")), 0, INDIRECT(INDIRECT("A8")&amp;"!"&amp;'Технический лист'!H379&amp;'Технический лист'!K137))+IF(ISBLANK(INDIRECT("A9")), 0, INDIRECT(INDIRECT("A9")&amp;"!"&amp;'Технический лист'!H379&amp;'Технический лист'!K137))+IF(ISBLANK(INDIRECT("A10")), 0, INDIRECT(INDIRECT("A10")&amp;"!"&amp;'Технический лист'!H379&amp;'Технический лист'!K137))+IF(ISBLANK(INDIRECT("A11")), 0, INDIRECT(INDIRECT("A11")&amp;"!"&amp;'Технический лист'!H379&amp;'Технический лист'!K137))+IF(ISBLANK(INDIRECT("A12")), 0, INDIRECT(INDIRECT("A12")&amp;"!"&amp;'Технический лист'!H379&amp;'Технический лист'!K137))</f>
        <v>0</v>
      </c>
      <c r="I146" s="51">
        <f>IF(ISBLANK(INDIRECT("A3")), 0, INDIRECT(INDIRECT("A3")&amp;"!"&amp;'Технический лист'!I379&amp;'Технический лист'!L137))+IF(ISBLANK(INDIRECT("A4")), 0, INDIRECT(INDIRECT("A4")&amp;"!"&amp;'Технический лист'!I379&amp;'Технический лист'!L137))+IF(ISBLANK(INDIRECT("A5")), 0, INDIRECT(INDIRECT("A5")&amp;"!"&amp;'Технический лист'!I379&amp;'Технический лист'!L137))+IF(ISBLANK(INDIRECT("A6")), 0, INDIRECT(INDIRECT("A6")&amp;"!"&amp;'Технический лист'!I379&amp;'Технический лист'!L137))+IF(ISBLANK(INDIRECT("A7")), 0, INDIRECT(INDIRECT("A7")&amp;"!"&amp;'Технический лист'!I379&amp;'Технический лист'!L137))+IF(ISBLANK(INDIRECT("A8")), 0, INDIRECT(INDIRECT("A8")&amp;"!"&amp;'Технический лист'!I379&amp;'Технический лист'!L137))+IF(ISBLANK(INDIRECT("A9")), 0, INDIRECT(INDIRECT("A9")&amp;"!"&amp;'Технический лист'!I379&amp;'Технический лист'!L137))+IF(ISBLANK(INDIRECT("A10")), 0, INDIRECT(INDIRECT("A10")&amp;"!"&amp;'Технический лист'!I379&amp;'Технический лист'!L137))+IF(ISBLANK(INDIRECT("A11")), 0, INDIRECT(INDIRECT("A11")&amp;"!"&amp;'Технический лист'!I379&amp;'Технический лист'!L137))+IF(ISBLANK(INDIRECT("A12")), 0, INDIRECT(INDIRECT("A12")&amp;"!"&amp;'Технический лист'!I379&amp;'Технический лист'!L137))</f>
        <v>0</v>
      </c>
      <c r="J146" s="51">
        <f>IF(ISBLANK(INDIRECT("A3")), 0, INDIRECT(INDIRECT("A3")&amp;"!"&amp;'Технический лист'!J379&amp;'Технический лист'!M137))+IF(ISBLANK(INDIRECT("A4")), 0, INDIRECT(INDIRECT("A4")&amp;"!"&amp;'Технический лист'!J379&amp;'Технический лист'!M137))+IF(ISBLANK(INDIRECT("A5")), 0, INDIRECT(INDIRECT("A5")&amp;"!"&amp;'Технический лист'!J379&amp;'Технический лист'!M137))+IF(ISBLANK(INDIRECT("A6")), 0, INDIRECT(INDIRECT("A6")&amp;"!"&amp;'Технический лист'!J379&amp;'Технический лист'!M137))+IF(ISBLANK(INDIRECT("A7")), 0, INDIRECT(INDIRECT("A7")&amp;"!"&amp;'Технический лист'!J379&amp;'Технический лист'!M137))+IF(ISBLANK(INDIRECT("A8")), 0, INDIRECT(INDIRECT("A8")&amp;"!"&amp;'Технический лист'!J379&amp;'Технический лист'!M137))+IF(ISBLANK(INDIRECT("A9")), 0, INDIRECT(INDIRECT("A9")&amp;"!"&amp;'Технический лист'!J379&amp;'Технический лист'!M137))+IF(ISBLANK(INDIRECT("A10")), 0, INDIRECT(INDIRECT("A10")&amp;"!"&amp;'Технический лист'!J379&amp;'Технический лист'!M137))+IF(ISBLANK(INDIRECT("A11")), 0, INDIRECT(INDIRECT("A11")&amp;"!"&amp;'Технический лист'!J379&amp;'Технический лист'!M137))+IF(ISBLANK(INDIRECT("A12")), 0, INDIRECT(INDIRECT("A12")&amp;"!"&amp;'Технический лист'!J379&amp;'Технический лист'!M137))</f>
        <v>0</v>
      </c>
      <c r="K146" s="51">
        <f>IF(ISBLANK(INDIRECT("A3")), 0, INDIRECT(INDIRECT("A3")&amp;"!"&amp;'Технический лист'!K379&amp;'Технический лист'!N137))+IF(ISBLANK(INDIRECT("A4")), 0, INDIRECT(INDIRECT("A4")&amp;"!"&amp;'Технический лист'!K379&amp;'Технический лист'!N137))+IF(ISBLANK(INDIRECT("A5")), 0, INDIRECT(INDIRECT("A5")&amp;"!"&amp;'Технический лист'!K379&amp;'Технический лист'!N137))+IF(ISBLANK(INDIRECT("A6")), 0, INDIRECT(INDIRECT("A6")&amp;"!"&amp;'Технический лист'!K379&amp;'Технический лист'!N137))+IF(ISBLANK(INDIRECT("A7")), 0, INDIRECT(INDIRECT("A7")&amp;"!"&amp;'Технический лист'!K379&amp;'Технический лист'!N137))+IF(ISBLANK(INDIRECT("A8")), 0, INDIRECT(INDIRECT("A8")&amp;"!"&amp;'Технический лист'!K379&amp;'Технический лист'!N137))+IF(ISBLANK(INDIRECT("A9")), 0, INDIRECT(INDIRECT("A9")&amp;"!"&amp;'Технический лист'!K379&amp;'Технический лист'!N137))+IF(ISBLANK(INDIRECT("A10")), 0, INDIRECT(INDIRECT("A10")&amp;"!"&amp;'Технический лист'!K379&amp;'Технический лист'!N137))+IF(ISBLANK(INDIRECT("A11")), 0, INDIRECT(INDIRECT("A11")&amp;"!"&amp;'Технический лист'!K379&amp;'Технический лист'!N137))+IF(ISBLANK(INDIRECT("A12")), 0, INDIRECT(INDIRECT("A12")&amp;"!"&amp;'Технический лист'!K379&amp;'Технический лист'!N137))</f>
        <v>0</v>
      </c>
      <c r="L146" s="51">
        <f>IF(ISBLANK(INDIRECT("A3")), 0, INDIRECT(INDIRECT("A3")&amp;"!"&amp;'Технический лист'!L379&amp;'Технический лист'!O137))+IF(ISBLANK(INDIRECT("A4")), 0, INDIRECT(INDIRECT("A4")&amp;"!"&amp;'Технический лист'!L379&amp;'Технический лист'!O137))+IF(ISBLANK(INDIRECT("A5")), 0, INDIRECT(INDIRECT("A5")&amp;"!"&amp;'Технический лист'!L379&amp;'Технический лист'!O137))+IF(ISBLANK(INDIRECT("A6")), 0, INDIRECT(INDIRECT("A6")&amp;"!"&amp;'Технический лист'!L379&amp;'Технический лист'!O137))+IF(ISBLANK(INDIRECT("A7")), 0, INDIRECT(INDIRECT("A7")&amp;"!"&amp;'Технический лист'!L379&amp;'Технический лист'!O137))+IF(ISBLANK(INDIRECT("A8")), 0, INDIRECT(INDIRECT("A8")&amp;"!"&amp;'Технический лист'!L379&amp;'Технический лист'!O137))+IF(ISBLANK(INDIRECT("A9")), 0, INDIRECT(INDIRECT("A9")&amp;"!"&amp;'Технический лист'!L379&amp;'Технический лист'!O137))+IF(ISBLANK(INDIRECT("A10")), 0, INDIRECT(INDIRECT("A10")&amp;"!"&amp;'Технический лист'!L379&amp;'Технический лист'!O137))+IF(ISBLANK(INDIRECT("A11")), 0, INDIRECT(INDIRECT("A11")&amp;"!"&amp;'Технический лист'!L379&amp;'Технический лист'!O137))+IF(ISBLANK(INDIRECT("A12")), 0, INDIRECT(INDIRECT("A12")&amp;"!"&amp;'Технический лист'!L379&amp;'Технический лист'!O137))</f>
        <v>0</v>
      </c>
      <c r="M146" s="53">
        <f>IF(ISBLANK(INDIRECT("A3")), 0, INDIRECT(INDIRECT("A3")&amp;"!"&amp;'Технический лист'!M379&amp;'Технический лист'!P137))+IF(ISBLANK(INDIRECT("A4")), 0, INDIRECT(INDIRECT("A4")&amp;"!"&amp;'Технический лист'!M379&amp;'Технический лист'!P137))+IF(ISBLANK(INDIRECT("A5")), 0, INDIRECT(INDIRECT("A5")&amp;"!"&amp;'Технический лист'!M379&amp;'Технический лист'!P137))+IF(ISBLANK(INDIRECT("A6")), 0, INDIRECT(INDIRECT("A6")&amp;"!"&amp;'Технический лист'!M379&amp;'Технический лист'!P137))+IF(ISBLANK(INDIRECT("A7")), 0, INDIRECT(INDIRECT("A7")&amp;"!"&amp;'Технический лист'!M379&amp;'Технический лист'!P137))+IF(ISBLANK(INDIRECT("A8")), 0, INDIRECT(INDIRECT("A8")&amp;"!"&amp;'Технический лист'!M379&amp;'Технический лист'!P137))+IF(ISBLANK(INDIRECT("A9")), 0, INDIRECT(INDIRECT("A9")&amp;"!"&amp;'Технический лист'!M379&amp;'Технический лист'!P137))+IF(ISBLANK(INDIRECT("A10")), 0, INDIRECT(INDIRECT("A10")&amp;"!"&amp;'Технический лист'!M379&amp;'Технический лист'!P137))+IF(ISBLANK(INDIRECT("A11")), 0, INDIRECT(INDIRECT("A11")&amp;"!"&amp;'Технический лист'!M379&amp;'Технический лист'!P137))+IF(ISBLANK(INDIRECT("A12")), 0, INDIRECT(INDIRECT("A12")&amp;"!"&amp;'Технический лист'!M379&amp;'Технический лист'!P137))</f>
        <v>0</v>
      </c>
    </row>
    <row r="147" hidden="1">
      <c r="A147" s="106"/>
      <c r="B147" s="51">
        <f>IF(ISBLANK(INDIRECT("A3")), 0, INDIRECT(INDIRECT("A3")&amp;"!"&amp;'Технический лист'!B380&amp;'Технический лист'!E138))+IF(ISBLANK(INDIRECT("A4")), 0, INDIRECT(INDIRECT("A4")&amp;"!"&amp;'Технический лист'!B380&amp;'Технический лист'!E138))+IF(ISBLANK(INDIRECT("A5")), 0, INDIRECT(INDIRECT("A5")&amp;"!"&amp;'Технический лист'!B380&amp;'Технический лист'!E138))+IF(ISBLANK(INDIRECT("A6")), 0, INDIRECT(INDIRECT("A6")&amp;"!"&amp;'Технический лист'!B380&amp;'Технический лист'!E138))+IF(ISBLANK(INDIRECT("A7")), 0, INDIRECT(INDIRECT("A7")&amp;"!"&amp;'Технический лист'!B380&amp;'Технический лист'!E138))+IF(ISBLANK(INDIRECT("A8")), 0, INDIRECT(INDIRECT("A8")&amp;"!"&amp;'Технический лист'!B380&amp;'Технический лист'!E138))+IF(ISBLANK(INDIRECT("A9")), 0, INDIRECT(INDIRECT("A9")&amp;"!"&amp;'Технический лист'!B380&amp;'Технический лист'!E138))+IF(ISBLANK(INDIRECT("A10")), 0, INDIRECT(INDIRECT("A10")&amp;"!"&amp;'Технический лист'!B380&amp;'Технический лист'!E138))+IF(ISBLANK(INDIRECT("A11")), 0, INDIRECT(INDIRECT("A11")&amp;"!"&amp;'Технический лист'!B380&amp;'Технический лист'!E138))+IF(ISBLANK(INDIRECT("A12")), 0, INDIRECT(INDIRECT("A12")&amp;"!"&amp;'Технический лист'!B380&amp;'Технический лист'!E138))</f>
        <v>0</v>
      </c>
      <c r="C147" s="51">
        <f>IF(ISBLANK(INDIRECT("A3")), 0, INDIRECT(INDIRECT("A3")&amp;"!"&amp;'Технический лист'!C380&amp;'Технический лист'!F138))+IF(ISBLANK(INDIRECT("A4")), 0, INDIRECT(INDIRECT("A4")&amp;"!"&amp;'Технический лист'!C380&amp;'Технический лист'!F138))+IF(ISBLANK(INDIRECT("A5")), 0, INDIRECT(INDIRECT("A5")&amp;"!"&amp;'Технический лист'!C380&amp;'Технический лист'!F138))+IF(ISBLANK(INDIRECT("A6")), 0, INDIRECT(INDIRECT("A6")&amp;"!"&amp;'Технический лист'!C380&amp;'Технический лист'!F138))+IF(ISBLANK(INDIRECT("A7")), 0, INDIRECT(INDIRECT("A7")&amp;"!"&amp;'Технический лист'!C380&amp;'Технический лист'!F138))+IF(ISBLANK(INDIRECT("A8")), 0, INDIRECT(INDIRECT("A8")&amp;"!"&amp;'Технический лист'!C380&amp;'Технический лист'!F138))+IF(ISBLANK(INDIRECT("A9")), 0, INDIRECT(INDIRECT("A9")&amp;"!"&amp;'Технический лист'!C380&amp;'Технический лист'!F138))+IF(ISBLANK(INDIRECT("A10")), 0, INDIRECT(INDIRECT("A10")&amp;"!"&amp;'Технический лист'!C380&amp;'Технический лист'!F138))+IF(ISBLANK(INDIRECT("A11")), 0, INDIRECT(INDIRECT("A11")&amp;"!"&amp;'Технический лист'!C380&amp;'Технический лист'!F138))+IF(ISBLANK(INDIRECT("A12")), 0, INDIRECT(INDIRECT("A12")&amp;"!"&amp;'Технический лист'!C380&amp;'Технический лист'!F138))</f>
        <v>0</v>
      </c>
      <c r="D147" s="51">
        <f>IF(ISBLANK(INDIRECT("A3")), 0, INDIRECT(INDIRECT("A3")&amp;"!"&amp;'Технический лист'!D380&amp;'Технический лист'!G138))+IF(ISBLANK(INDIRECT("A4")), 0, INDIRECT(INDIRECT("A4")&amp;"!"&amp;'Технический лист'!D380&amp;'Технический лист'!G138))+IF(ISBLANK(INDIRECT("A5")), 0, INDIRECT(INDIRECT("A5")&amp;"!"&amp;'Технический лист'!D380&amp;'Технический лист'!G138))+IF(ISBLANK(INDIRECT("A6")), 0, INDIRECT(INDIRECT("A6")&amp;"!"&amp;'Технический лист'!D380&amp;'Технический лист'!G138))+IF(ISBLANK(INDIRECT("A7")), 0, INDIRECT(INDIRECT("A7")&amp;"!"&amp;'Технический лист'!D380&amp;'Технический лист'!G138))+IF(ISBLANK(INDIRECT("A8")), 0, INDIRECT(INDIRECT("A8")&amp;"!"&amp;'Технический лист'!D380&amp;'Технический лист'!G138))+IF(ISBLANK(INDIRECT("A9")), 0, INDIRECT(INDIRECT("A9")&amp;"!"&amp;'Технический лист'!D380&amp;'Технический лист'!G138))+IF(ISBLANK(INDIRECT("A10")), 0, INDIRECT(INDIRECT("A10")&amp;"!"&amp;'Технический лист'!D380&amp;'Технический лист'!G138))+IF(ISBLANK(INDIRECT("A11")), 0, INDIRECT(INDIRECT("A11")&amp;"!"&amp;'Технический лист'!D380&amp;'Технический лист'!G138))+IF(ISBLANK(INDIRECT("A12")), 0, INDIRECT(INDIRECT("A12")&amp;"!"&amp;'Технический лист'!D380&amp;'Технический лист'!G138))</f>
        <v>0</v>
      </c>
      <c r="E147" s="51">
        <f>IF(ISBLANK(INDIRECT("A3")), 0, INDIRECT(INDIRECT("A3")&amp;"!"&amp;'Технический лист'!E380&amp;'Технический лист'!H138))+IF(ISBLANK(INDIRECT("A4")), 0, INDIRECT(INDIRECT("A4")&amp;"!"&amp;'Технический лист'!E380&amp;'Технический лист'!H138))+IF(ISBLANK(INDIRECT("A5")), 0, INDIRECT(INDIRECT("A5")&amp;"!"&amp;'Технический лист'!E380&amp;'Технический лист'!H138))+IF(ISBLANK(INDIRECT("A6")), 0, INDIRECT(INDIRECT("A6")&amp;"!"&amp;'Технический лист'!E380&amp;'Технический лист'!H138))+IF(ISBLANK(INDIRECT("A7")), 0, INDIRECT(INDIRECT("A7")&amp;"!"&amp;'Технический лист'!E380&amp;'Технический лист'!H138))+IF(ISBLANK(INDIRECT("A8")), 0, INDIRECT(INDIRECT("A8")&amp;"!"&amp;'Технический лист'!E380&amp;'Технический лист'!H138))+IF(ISBLANK(INDIRECT("A9")), 0, INDIRECT(INDIRECT("A9")&amp;"!"&amp;'Технический лист'!E380&amp;'Технический лист'!H138))+IF(ISBLANK(INDIRECT("A10")), 0, INDIRECT(INDIRECT("A10")&amp;"!"&amp;'Технический лист'!E380&amp;'Технический лист'!H138))+IF(ISBLANK(INDIRECT("A11")), 0, INDIRECT(INDIRECT("A11")&amp;"!"&amp;'Технический лист'!E380&amp;'Технический лист'!H138))+IF(ISBLANK(INDIRECT("A12")), 0, INDIRECT(INDIRECT("A12")&amp;"!"&amp;'Технический лист'!E380&amp;'Технический лист'!H138))</f>
        <v>0</v>
      </c>
      <c r="F147" s="51">
        <f>IF(ISBLANK(INDIRECT("A3")), 0, INDIRECT(INDIRECT("A3")&amp;"!"&amp;'Технический лист'!F380&amp;'Технический лист'!I138))+IF(ISBLANK(INDIRECT("A4")), 0, INDIRECT(INDIRECT("A4")&amp;"!"&amp;'Технический лист'!F380&amp;'Технический лист'!I138))+IF(ISBLANK(INDIRECT("A5")), 0, INDIRECT(INDIRECT("A5")&amp;"!"&amp;'Технический лист'!F380&amp;'Технический лист'!I138))+IF(ISBLANK(INDIRECT("A6")), 0, INDIRECT(INDIRECT("A6")&amp;"!"&amp;'Технический лист'!F380&amp;'Технический лист'!I138))+IF(ISBLANK(INDIRECT("A7")), 0, INDIRECT(INDIRECT("A7")&amp;"!"&amp;'Технический лист'!F380&amp;'Технический лист'!I138))+IF(ISBLANK(INDIRECT("A8")), 0, INDIRECT(INDIRECT("A8")&amp;"!"&amp;'Технический лист'!F380&amp;'Технический лист'!I138))+IF(ISBLANK(INDIRECT("A9")), 0, INDIRECT(INDIRECT("A9")&amp;"!"&amp;'Технический лист'!F380&amp;'Технический лист'!I138))+IF(ISBLANK(INDIRECT("A10")), 0, INDIRECT(INDIRECT("A10")&amp;"!"&amp;'Технический лист'!F380&amp;'Технический лист'!I138))+IF(ISBLANK(INDIRECT("A11")), 0, INDIRECT(INDIRECT("A11")&amp;"!"&amp;'Технический лист'!F380&amp;'Технический лист'!I138))+IF(ISBLANK(INDIRECT("A12")), 0, INDIRECT(INDIRECT("A12")&amp;"!"&amp;'Технический лист'!F380&amp;'Технический лист'!I138))</f>
        <v>0</v>
      </c>
      <c r="G147" s="51">
        <f>IF(ISBLANK(INDIRECT("A3")), 0, INDIRECT(INDIRECT("A3")&amp;"!"&amp;'Технический лист'!G380&amp;'Технический лист'!J138))+IF(ISBLANK(INDIRECT("A4")), 0, INDIRECT(INDIRECT("A4")&amp;"!"&amp;'Технический лист'!G380&amp;'Технический лист'!J138))+IF(ISBLANK(INDIRECT("A5")), 0, INDIRECT(INDIRECT("A5")&amp;"!"&amp;'Технический лист'!G380&amp;'Технический лист'!J138))+IF(ISBLANK(INDIRECT("A6")), 0, INDIRECT(INDIRECT("A6")&amp;"!"&amp;'Технический лист'!G380&amp;'Технический лист'!J138))+IF(ISBLANK(INDIRECT("A7")), 0, INDIRECT(INDIRECT("A7")&amp;"!"&amp;'Технический лист'!G380&amp;'Технический лист'!J138))+IF(ISBLANK(INDIRECT("A8")), 0, INDIRECT(INDIRECT("A8")&amp;"!"&amp;'Технический лист'!G380&amp;'Технический лист'!J138))+IF(ISBLANK(INDIRECT("A9")), 0, INDIRECT(INDIRECT("A9")&amp;"!"&amp;'Технический лист'!G380&amp;'Технический лист'!J138))+IF(ISBLANK(INDIRECT("A10")), 0, INDIRECT(INDIRECT("A10")&amp;"!"&amp;'Технический лист'!G380&amp;'Технический лист'!J138))+IF(ISBLANK(INDIRECT("A11")), 0, INDIRECT(INDIRECT("A11")&amp;"!"&amp;'Технический лист'!G380&amp;'Технический лист'!J138))+IF(ISBLANK(INDIRECT("A12")), 0, INDIRECT(INDIRECT("A12")&amp;"!"&amp;'Технический лист'!G380&amp;'Технический лист'!J138))</f>
        <v>0</v>
      </c>
      <c r="H147" s="51">
        <f>IF(ISBLANK(INDIRECT("A3")), 0, INDIRECT(INDIRECT("A3")&amp;"!"&amp;'Технический лист'!H380&amp;'Технический лист'!K138))+IF(ISBLANK(INDIRECT("A4")), 0, INDIRECT(INDIRECT("A4")&amp;"!"&amp;'Технический лист'!H380&amp;'Технический лист'!K138))+IF(ISBLANK(INDIRECT("A5")), 0, INDIRECT(INDIRECT("A5")&amp;"!"&amp;'Технический лист'!H380&amp;'Технический лист'!K138))+IF(ISBLANK(INDIRECT("A6")), 0, INDIRECT(INDIRECT("A6")&amp;"!"&amp;'Технический лист'!H380&amp;'Технический лист'!K138))+IF(ISBLANK(INDIRECT("A7")), 0, INDIRECT(INDIRECT("A7")&amp;"!"&amp;'Технический лист'!H380&amp;'Технический лист'!K138))+IF(ISBLANK(INDIRECT("A8")), 0, INDIRECT(INDIRECT("A8")&amp;"!"&amp;'Технический лист'!H380&amp;'Технический лист'!K138))+IF(ISBLANK(INDIRECT("A9")), 0, INDIRECT(INDIRECT("A9")&amp;"!"&amp;'Технический лист'!H380&amp;'Технический лист'!K138))+IF(ISBLANK(INDIRECT("A10")), 0, INDIRECT(INDIRECT("A10")&amp;"!"&amp;'Технический лист'!H380&amp;'Технический лист'!K138))+IF(ISBLANK(INDIRECT("A11")), 0, INDIRECT(INDIRECT("A11")&amp;"!"&amp;'Технический лист'!H380&amp;'Технический лист'!K138))+IF(ISBLANK(INDIRECT("A12")), 0, INDIRECT(INDIRECT("A12")&amp;"!"&amp;'Технический лист'!H380&amp;'Технический лист'!K138))</f>
        <v>0</v>
      </c>
      <c r="I147" s="51">
        <f>IF(ISBLANK(INDIRECT("A3")), 0, INDIRECT(INDIRECT("A3")&amp;"!"&amp;'Технический лист'!I380&amp;'Технический лист'!L138))+IF(ISBLANK(INDIRECT("A4")), 0, INDIRECT(INDIRECT("A4")&amp;"!"&amp;'Технический лист'!I380&amp;'Технический лист'!L138))+IF(ISBLANK(INDIRECT("A5")), 0, INDIRECT(INDIRECT("A5")&amp;"!"&amp;'Технический лист'!I380&amp;'Технический лист'!L138))+IF(ISBLANK(INDIRECT("A6")), 0, INDIRECT(INDIRECT("A6")&amp;"!"&amp;'Технический лист'!I380&amp;'Технический лист'!L138))+IF(ISBLANK(INDIRECT("A7")), 0, INDIRECT(INDIRECT("A7")&amp;"!"&amp;'Технический лист'!I380&amp;'Технический лист'!L138))+IF(ISBLANK(INDIRECT("A8")), 0, INDIRECT(INDIRECT("A8")&amp;"!"&amp;'Технический лист'!I380&amp;'Технический лист'!L138))+IF(ISBLANK(INDIRECT("A9")), 0, INDIRECT(INDIRECT("A9")&amp;"!"&amp;'Технический лист'!I380&amp;'Технический лист'!L138))+IF(ISBLANK(INDIRECT("A10")), 0, INDIRECT(INDIRECT("A10")&amp;"!"&amp;'Технический лист'!I380&amp;'Технический лист'!L138))+IF(ISBLANK(INDIRECT("A11")), 0, INDIRECT(INDIRECT("A11")&amp;"!"&amp;'Технический лист'!I380&amp;'Технический лист'!L138))+IF(ISBLANK(INDIRECT("A12")), 0, INDIRECT(INDIRECT("A12")&amp;"!"&amp;'Технический лист'!I380&amp;'Технический лист'!L138))</f>
        <v>0</v>
      </c>
      <c r="J147" s="51">
        <f>IF(ISBLANK(INDIRECT("A3")), 0, INDIRECT(INDIRECT("A3")&amp;"!"&amp;'Технический лист'!J380&amp;'Технический лист'!M138))+IF(ISBLANK(INDIRECT("A4")), 0, INDIRECT(INDIRECT("A4")&amp;"!"&amp;'Технический лист'!J380&amp;'Технический лист'!M138))+IF(ISBLANK(INDIRECT("A5")), 0, INDIRECT(INDIRECT("A5")&amp;"!"&amp;'Технический лист'!J380&amp;'Технический лист'!M138))+IF(ISBLANK(INDIRECT("A6")), 0, INDIRECT(INDIRECT("A6")&amp;"!"&amp;'Технический лист'!J380&amp;'Технический лист'!M138))+IF(ISBLANK(INDIRECT("A7")), 0, INDIRECT(INDIRECT("A7")&amp;"!"&amp;'Технический лист'!J380&amp;'Технический лист'!M138))+IF(ISBLANK(INDIRECT("A8")), 0, INDIRECT(INDIRECT("A8")&amp;"!"&amp;'Технический лист'!J380&amp;'Технический лист'!M138))+IF(ISBLANK(INDIRECT("A9")), 0, INDIRECT(INDIRECT("A9")&amp;"!"&amp;'Технический лист'!J380&amp;'Технический лист'!M138))+IF(ISBLANK(INDIRECT("A10")), 0, INDIRECT(INDIRECT("A10")&amp;"!"&amp;'Технический лист'!J380&amp;'Технический лист'!M138))+IF(ISBLANK(INDIRECT("A11")), 0, INDIRECT(INDIRECT("A11")&amp;"!"&amp;'Технический лист'!J380&amp;'Технический лист'!M138))+IF(ISBLANK(INDIRECT("A12")), 0, INDIRECT(INDIRECT("A12")&amp;"!"&amp;'Технический лист'!J380&amp;'Технический лист'!M138))</f>
        <v>0</v>
      </c>
      <c r="K147" s="51">
        <f>IF(ISBLANK(INDIRECT("A3")), 0, INDIRECT(INDIRECT("A3")&amp;"!"&amp;'Технический лист'!K380&amp;'Технический лист'!N138))+IF(ISBLANK(INDIRECT("A4")), 0, INDIRECT(INDIRECT("A4")&amp;"!"&amp;'Технический лист'!K380&amp;'Технический лист'!N138))+IF(ISBLANK(INDIRECT("A5")), 0, INDIRECT(INDIRECT("A5")&amp;"!"&amp;'Технический лист'!K380&amp;'Технический лист'!N138))+IF(ISBLANK(INDIRECT("A6")), 0, INDIRECT(INDIRECT("A6")&amp;"!"&amp;'Технический лист'!K380&amp;'Технический лист'!N138))+IF(ISBLANK(INDIRECT("A7")), 0, INDIRECT(INDIRECT("A7")&amp;"!"&amp;'Технический лист'!K380&amp;'Технический лист'!N138))+IF(ISBLANK(INDIRECT("A8")), 0, INDIRECT(INDIRECT("A8")&amp;"!"&amp;'Технический лист'!K380&amp;'Технический лист'!N138))+IF(ISBLANK(INDIRECT("A9")), 0, INDIRECT(INDIRECT("A9")&amp;"!"&amp;'Технический лист'!K380&amp;'Технический лист'!N138))+IF(ISBLANK(INDIRECT("A10")), 0, INDIRECT(INDIRECT("A10")&amp;"!"&amp;'Технический лист'!K380&amp;'Технический лист'!N138))+IF(ISBLANK(INDIRECT("A11")), 0, INDIRECT(INDIRECT("A11")&amp;"!"&amp;'Технический лист'!K380&amp;'Технический лист'!N138))+IF(ISBLANK(INDIRECT("A12")), 0, INDIRECT(INDIRECT("A12")&amp;"!"&amp;'Технический лист'!K380&amp;'Технический лист'!N138))</f>
        <v>0</v>
      </c>
      <c r="L147" s="51">
        <f>IF(ISBLANK(INDIRECT("A3")), 0, INDIRECT(INDIRECT("A3")&amp;"!"&amp;'Технический лист'!L380&amp;'Технический лист'!O138))+IF(ISBLANK(INDIRECT("A4")), 0, INDIRECT(INDIRECT("A4")&amp;"!"&amp;'Технический лист'!L380&amp;'Технический лист'!O138))+IF(ISBLANK(INDIRECT("A5")), 0, INDIRECT(INDIRECT("A5")&amp;"!"&amp;'Технический лист'!L380&amp;'Технический лист'!O138))+IF(ISBLANK(INDIRECT("A6")), 0, INDIRECT(INDIRECT("A6")&amp;"!"&amp;'Технический лист'!L380&amp;'Технический лист'!O138))+IF(ISBLANK(INDIRECT("A7")), 0, INDIRECT(INDIRECT("A7")&amp;"!"&amp;'Технический лист'!L380&amp;'Технический лист'!O138))+IF(ISBLANK(INDIRECT("A8")), 0, INDIRECT(INDIRECT("A8")&amp;"!"&amp;'Технический лист'!L380&amp;'Технический лист'!O138))+IF(ISBLANK(INDIRECT("A9")), 0, INDIRECT(INDIRECT("A9")&amp;"!"&amp;'Технический лист'!L380&amp;'Технический лист'!O138))+IF(ISBLANK(INDIRECT("A10")), 0, INDIRECT(INDIRECT("A10")&amp;"!"&amp;'Технический лист'!L380&amp;'Технический лист'!O138))+IF(ISBLANK(INDIRECT("A11")), 0, INDIRECT(INDIRECT("A11")&amp;"!"&amp;'Технический лист'!L380&amp;'Технический лист'!O138))+IF(ISBLANK(INDIRECT("A12")), 0, INDIRECT(INDIRECT("A12")&amp;"!"&amp;'Технический лист'!L380&amp;'Технический лист'!O138))</f>
        <v>0</v>
      </c>
      <c r="M147" s="53">
        <f>IF(ISBLANK(INDIRECT("A3")), 0, INDIRECT(INDIRECT("A3")&amp;"!"&amp;'Технический лист'!M380&amp;'Технический лист'!P138))+IF(ISBLANK(INDIRECT("A4")), 0, INDIRECT(INDIRECT("A4")&amp;"!"&amp;'Технический лист'!M380&amp;'Технический лист'!P138))+IF(ISBLANK(INDIRECT("A5")), 0, INDIRECT(INDIRECT("A5")&amp;"!"&amp;'Технический лист'!M380&amp;'Технический лист'!P138))+IF(ISBLANK(INDIRECT("A6")), 0, INDIRECT(INDIRECT("A6")&amp;"!"&amp;'Технический лист'!M380&amp;'Технический лист'!P138))+IF(ISBLANK(INDIRECT("A7")), 0, INDIRECT(INDIRECT("A7")&amp;"!"&amp;'Технический лист'!M380&amp;'Технический лист'!P138))+IF(ISBLANK(INDIRECT("A8")), 0, INDIRECT(INDIRECT("A8")&amp;"!"&amp;'Технический лист'!M380&amp;'Технический лист'!P138))+IF(ISBLANK(INDIRECT("A9")), 0, INDIRECT(INDIRECT("A9")&amp;"!"&amp;'Технический лист'!M380&amp;'Технический лист'!P138))+IF(ISBLANK(INDIRECT("A10")), 0, INDIRECT(INDIRECT("A10")&amp;"!"&amp;'Технический лист'!M380&amp;'Технический лист'!P138))+IF(ISBLANK(INDIRECT("A11")), 0, INDIRECT(INDIRECT("A11")&amp;"!"&amp;'Технический лист'!M380&amp;'Технический лист'!P138))+IF(ISBLANK(INDIRECT("A12")), 0, INDIRECT(INDIRECT("A12")&amp;"!"&amp;'Технический лист'!M380&amp;'Технический лист'!P138))</f>
        <v>0</v>
      </c>
    </row>
    <row r="148" hidden="1">
      <c r="A148" s="106"/>
      <c r="B148" s="51">
        <f>IF(ISBLANK(INDIRECT("A3")), 0, INDIRECT(INDIRECT("A3")&amp;"!"&amp;'Технический лист'!B381&amp;'Технический лист'!E139))+IF(ISBLANK(INDIRECT("A4")), 0, INDIRECT(INDIRECT("A4")&amp;"!"&amp;'Технический лист'!B381&amp;'Технический лист'!E139))+IF(ISBLANK(INDIRECT("A5")), 0, INDIRECT(INDIRECT("A5")&amp;"!"&amp;'Технический лист'!B381&amp;'Технический лист'!E139))+IF(ISBLANK(INDIRECT("A6")), 0, INDIRECT(INDIRECT("A6")&amp;"!"&amp;'Технический лист'!B381&amp;'Технический лист'!E139))+IF(ISBLANK(INDIRECT("A7")), 0, INDIRECT(INDIRECT("A7")&amp;"!"&amp;'Технический лист'!B381&amp;'Технический лист'!E139))+IF(ISBLANK(INDIRECT("A8")), 0, INDIRECT(INDIRECT("A8")&amp;"!"&amp;'Технический лист'!B381&amp;'Технический лист'!E139))+IF(ISBLANK(INDIRECT("A9")), 0, INDIRECT(INDIRECT("A9")&amp;"!"&amp;'Технический лист'!B381&amp;'Технический лист'!E139))+IF(ISBLANK(INDIRECT("A10")), 0, INDIRECT(INDIRECT("A10")&amp;"!"&amp;'Технический лист'!B381&amp;'Технический лист'!E139))+IF(ISBLANK(INDIRECT("A11")), 0, INDIRECT(INDIRECT("A11")&amp;"!"&amp;'Технический лист'!B381&amp;'Технический лист'!E139))+IF(ISBLANK(INDIRECT("A12")), 0, INDIRECT(INDIRECT("A12")&amp;"!"&amp;'Технический лист'!B381&amp;'Технический лист'!E139))</f>
        <v>0</v>
      </c>
      <c r="C148" s="51">
        <f>IF(ISBLANK(INDIRECT("A3")), 0, INDIRECT(INDIRECT("A3")&amp;"!"&amp;'Технический лист'!C381&amp;'Технический лист'!F139))+IF(ISBLANK(INDIRECT("A4")), 0, INDIRECT(INDIRECT("A4")&amp;"!"&amp;'Технический лист'!C381&amp;'Технический лист'!F139))+IF(ISBLANK(INDIRECT("A5")), 0, INDIRECT(INDIRECT("A5")&amp;"!"&amp;'Технический лист'!C381&amp;'Технический лист'!F139))+IF(ISBLANK(INDIRECT("A6")), 0, INDIRECT(INDIRECT("A6")&amp;"!"&amp;'Технический лист'!C381&amp;'Технический лист'!F139))+IF(ISBLANK(INDIRECT("A7")), 0, INDIRECT(INDIRECT("A7")&amp;"!"&amp;'Технический лист'!C381&amp;'Технический лист'!F139))+IF(ISBLANK(INDIRECT("A8")), 0, INDIRECT(INDIRECT("A8")&amp;"!"&amp;'Технический лист'!C381&amp;'Технический лист'!F139))+IF(ISBLANK(INDIRECT("A9")), 0, INDIRECT(INDIRECT("A9")&amp;"!"&amp;'Технический лист'!C381&amp;'Технический лист'!F139))+IF(ISBLANK(INDIRECT("A10")), 0, INDIRECT(INDIRECT("A10")&amp;"!"&amp;'Технический лист'!C381&amp;'Технический лист'!F139))+IF(ISBLANK(INDIRECT("A11")), 0, INDIRECT(INDIRECT("A11")&amp;"!"&amp;'Технический лист'!C381&amp;'Технический лист'!F139))+IF(ISBLANK(INDIRECT("A12")), 0, INDIRECT(INDIRECT("A12")&amp;"!"&amp;'Технический лист'!C381&amp;'Технический лист'!F139))</f>
        <v>0</v>
      </c>
      <c r="D148" s="51">
        <f>IF(ISBLANK(INDIRECT("A3")), 0, INDIRECT(INDIRECT("A3")&amp;"!"&amp;'Технический лист'!D381&amp;'Технический лист'!G139))+IF(ISBLANK(INDIRECT("A4")), 0, INDIRECT(INDIRECT("A4")&amp;"!"&amp;'Технический лист'!D381&amp;'Технический лист'!G139))+IF(ISBLANK(INDIRECT("A5")), 0, INDIRECT(INDIRECT("A5")&amp;"!"&amp;'Технический лист'!D381&amp;'Технический лист'!G139))+IF(ISBLANK(INDIRECT("A6")), 0, INDIRECT(INDIRECT("A6")&amp;"!"&amp;'Технический лист'!D381&amp;'Технический лист'!G139))+IF(ISBLANK(INDIRECT("A7")), 0, INDIRECT(INDIRECT("A7")&amp;"!"&amp;'Технический лист'!D381&amp;'Технический лист'!G139))+IF(ISBLANK(INDIRECT("A8")), 0, INDIRECT(INDIRECT("A8")&amp;"!"&amp;'Технический лист'!D381&amp;'Технический лист'!G139))+IF(ISBLANK(INDIRECT("A9")), 0, INDIRECT(INDIRECT("A9")&amp;"!"&amp;'Технический лист'!D381&amp;'Технический лист'!G139))+IF(ISBLANK(INDIRECT("A10")), 0, INDIRECT(INDIRECT("A10")&amp;"!"&amp;'Технический лист'!D381&amp;'Технический лист'!G139))+IF(ISBLANK(INDIRECT("A11")), 0, INDIRECT(INDIRECT("A11")&amp;"!"&amp;'Технический лист'!D381&amp;'Технический лист'!G139))+IF(ISBLANK(INDIRECT("A12")), 0, INDIRECT(INDIRECT("A12")&amp;"!"&amp;'Технический лист'!D381&amp;'Технический лист'!G139))</f>
        <v>0</v>
      </c>
      <c r="E148" s="51">
        <f>IF(ISBLANK(INDIRECT("A3")), 0, INDIRECT(INDIRECT("A3")&amp;"!"&amp;'Технический лист'!E381&amp;'Технический лист'!H139))+IF(ISBLANK(INDIRECT("A4")), 0, INDIRECT(INDIRECT("A4")&amp;"!"&amp;'Технический лист'!E381&amp;'Технический лист'!H139))+IF(ISBLANK(INDIRECT("A5")), 0, INDIRECT(INDIRECT("A5")&amp;"!"&amp;'Технический лист'!E381&amp;'Технический лист'!H139))+IF(ISBLANK(INDIRECT("A6")), 0, INDIRECT(INDIRECT("A6")&amp;"!"&amp;'Технический лист'!E381&amp;'Технический лист'!H139))+IF(ISBLANK(INDIRECT("A7")), 0, INDIRECT(INDIRECT("A7")&amp;"!"&amp;'Технический лист'!E381&amp;'Технический лист'!H139))+IF(ISBLANK(INDIRECT("A8")), 0, INDIRECT(INDIRECT("A8")&amp;"!"&amp;'Технический лист'!E381&amp;'Технический лист'!H139))+IF(ISBLANK(INDIRECT("A9")), 0, INDIRECT(INDIRECT("A9")&amp;"!"&amp;'Технический лист'!E381&amp;'Технический лист'!H139))+IF(ISBLANK(INDIRECT("A10")), 0, INDIRECT(INDIRECT("A10")&amp;"!"&amp;'Технический лист'!E381&amp;'Технический лист'!H139))+IF(ISBLANK(INDIRECT("A11")), 0, INDIRECT(INDIRECT("A11")&amp;"!"&amp;'Технический лист'!E381&amp;'Технический лист'!H139))+IF(ISBLANK(INDIRECT("A12")), 0, INDIRECT(INDIRECT("A12")&amp;"!"&amp;'Технический лист'!E381&amp;'Технический лист'!H139))</f>
        <v>0</v>
      </c>
      <c r="F148" s="51">
        <f>IF(ISBLANK(INDIRECT("A3")), 0, INDIRECT(INDIRECT("A3")&amp;"!"&amp;'Технический лист'!F381&amp;'Технический лист'!I139))+IF(ISBLANK(INDIRECT("A4")), 0, INDIRECT(INDIRECT("A4")&amp;"!"&amp;'Технический лист'!F381&amp;'Технический лист'!I139))+IF(ISBLANK(INDIRECT("A5")), 0, INDIRECT(INDIRECT("A5")&amp;"!"&amp;'Технический лист'!F381&amp;'Технический лист'!I139))+IF(ISBLANK(INDIRECT("A6")), 0, INDIRECT(INDIRECT("A6")&amp;"!"&amp;'Технический лист'!F381&amp;'Технический лист'!I139))+IF(ISBLANK(INDIRECT("A7")), 0, INDIRECT(INDIRECT("A7")&amp;"!"&amp;'Технический лист'!F381&amp;'Технический лист'!I139))+IF(ISBLANK(INDIRECT("A8")), 0, INDIRECT(INDIRECT("A8")&amp;"!"&amp;'Технический лист'!F381&amp;'Технический лист'!I139))+IF(ISBLANK(INDIRECT("A9")), 0, INDIRECT(INDIRECT("A9")&amp;"!"&amp;'Технический лист'!F381&amp;'Технический лист'!I139))+IF(ISBLANK(INDIRECT("A10")), 0, INDIRECT(INDIRECT("A10")&amp;"!"&amp;'Технический лист'!F381&amp;'Технический лист'!I139))+IF(ISBLANK(INDIRECT("A11")), 0, INDIRECT(INDIRECT("A11")&amp;"!"&amp;'Технический лист'!F381&amp;'Технический лист'!I139))+IF(ISBLANK(INDIRECT("A12")), 0, INDIRECT(INDIRECT("A12")&amp;"!"&amp;'Технический лист'!F381&amp;'Технический лист'!I139))</f>
        <v>0</v>
      </c>
      <c r="G148" s="51">
        <f>IF(ISBLANK(INDIRECT("A3")), 0, INDIRECT(INDIRECT("A3")&amp;"!"&amp;'Технический лист'!G381&amp;'Технический лист'!J139))+IF(ISBLANK(INDIRECT("A4")), 0, INDIRECT(INDIRECT("A4")&amp;"!"&amp;'Технический лист'!G381&amp;'Технический лист'!J139))+IF(ISBLANK(INDIRECT("A5")), 0, INDIRECT(INDIRECT("A5")&amp;"!"&amp;'Технический лист'!G381&amp;'Технический лист'!J139))+IF(ISBLANK(INDIRECT("A6")), 0, INDIRECT(INDIRECT("A6")&amp;"!"&amp;'Технический лист'!G381&amp;'Технический лист'!J139))+IF(ISBLANK(INDIRECT("A7")), 0, INDIRECT(INDIRECT("A7")&amp;"!"&amp;'Технический лист'!G381&amp;'Технический лист'!J139))+IF(ISBLANK(INDIRECT("A8")), 0, INDIRECT(INDIRECT("A8")&amp;"!"&amp;'Технический лист'!G381&amp;'Технический лист'!J139))+IF(ISBLANK(INDIRECT("A9")), 0, INDIRECT(INDIRECT("A9")&amp;"!"&amp;'Технический лист'!G381&amp;'Технический лист'!J139))+IF(ISBLANK(INDIRECT("A10")), 0, INDIRECT(INDIRECT("A10")&amp;"!"&amp;'Технический лист'!G381&amp;'Технический лист'!J139))+IF(ISBLANK(INDIRECT("A11")), 0, INDIRECT(INDIRECT("A11")&amp;"!"&amp;'Технический лист'!G381&amp;'Технический лист'!J139))+IF(ISBLANK(INDIRECT("A12")), 0, INDIRECT(INDIRECT("A12")&amp;"!"&amp;'Технический лист'!G381&amp;'Технический лист'!J139))</f>
        <v>0</v>
      </c>
      <c r="H148" s="51">
        <f>IF(ISBLANK(INDIRECT("A3")), 0, INDIRECT(INDIRECT("A3")&amp;"!"&amp;'Технический лист'!H381&amp;'Технический лист'!K139))+IF(ISBLANK(INDIRECT("A4")), 0, INDIRECT(INDIRECT("A4")&amp;"!"&amp;'Технический лист'!H381&amp;'Технический лист'!K139))+IF(ISBLANK(INDIRECT("A5")), 0, INDIRECT(INDIRECT("A5")&amp;"!"&amp;'Технический лист'!H381&amp;'Технический лист'!K139))+IF(ISBLANK(INDIRECT("A6")), 0, INDIRECT(INDIRECT("A6")&amp;"!"&amp;'Технический лист'!H381&amp;'Технический лист'!K139))+IF(ISBLANK(INDIRECT("A7")), 0, INDIRECT(INDIRECT("A7")&amp;"!"&amp;'Технический лист'!H381&amp;'Технический лист'!K139))+IF(ISBLANK(INDIRECT("A8")), 0, INDIRECT(INDIRECT("A8")&amp;"!"&amp;'Технический лист'!H381&amp;'Технический лист'!K139))+IF(ISBLANK(INDIRECT("A9")), 0, INDIRECT(INDIRECT("A9")&amp;"!"&amp;'Технический лист'!H381&amp;'Технический лист'!K139))+IF(ISBLANK(INDIRECT("A10")), 0, INDIRECT(INDIRECT("A10")&amp;"!"&amp;'Технический лист'!H381&amp;'Технический лист'!K139))+IF(ISBLANK(INDIRECT("A11")), 0, INDIRECT(INDIRECT("A11")&amp;"!"&amp;'Технический лист'!H381&amp;'Технический лист'!K139))+IF(ISBLANK(INDIRECT("A12")), 0, INDIRECT(INDIRECT("A12")&amp;"!"&amp;'Технический лист'!H381&amp;'Технический лист'!K139))</f>
        <v>0</v>
      </c>
      <c r="I148" s="51">
        <f>IF(ISBLANK(INDIRECT("A3")), 0, INDIRECT(INDIRECT("A3")&amp;"!"&amp;'Технический лист'!I381&amp;'Технический лист'!L139))+IF(ISBLANK(INDIRECT("A4")), 0, INDIRECT(INDIRECT("A4")&amp;"!"&amp;'Технический лист'!I381&amp;'Технический лист'!L139))+IF(ISBLANK(INDIRECT("A5")), 0, INDIRECT(INDIRECT("A5")&amp;"!"&amp;'Технический лист'!I381&amp;'Технический лист'!L139))+IF(ISBLANK(INDIRECT("A6")), 0, INDIRECT(INDIRECT("A6")&amp;"!"&amp;'Технический лист'!I381&amp;'Технический лист'!L139))+IF(ISBLANK(INDIRECT("A7")), 0, INDIRECT(INDIRECT("A7")&amp;"!"&amp;'Технический лист'!I381&amp;'Технический лист'!L139))+IF(ISBLANK(INDIRECT("A8")), 0, INDIRECT(INDIRECT("A8")&amp;"!"&amp;'Технический лист'!I381&amp;'Технический лист'!L139))+IF(ISBLANK(INDIRECT("A9")), 0, INDIRECT(INDIRECT("A9")&amp;"!"&amp;'Технический лист'!I381&amp;'Технический лист'!L139))+IF(ISBLANK(INDIRECT("A10")), 0, INDIRECT(INDIRECT("A10")&amp;"!"&amp;'Технический лист'!I381&amp;'Технический лист'!L139))+IF(ISBLANK(INDIRECT("A11")), 0, INDIRECT(INDIRECT("A11")&amp;"!"&amp;'Технический лист'!I381&amp;'Технический лист'!L139))+IF(ISBLANK(INDIRECT("A12")), 0, INDIRECT(INDIRECT("A12")&amp;"!"&amp;'Технический лист'!I381&amp;'Технический лист'!L139))</f>
        <v>0</v>
      </c>
      <c r="J148" s="51">
        <f>IF(ISBLANK(INDIRECT("A3")), 0, INDIRECT(INDIRECT("A3")&amp;"!"&amp;'Технический лист'!J381&amp;'Технический лист'!M139))+IF(ISBLANK(INDIRECT("A4")), 0, INDIRECT(INDIRECT("A4")&amp;"!"&amp;'Технический лист'!J381&amp;'Технический лист'!M139))+IF(ISBLANK(INDIRECT("A5")), 0, INDIRECT(INDIRECT("A5")&amp;"!"&amp;'Технический лист'!J381&amp;'Технический лист'!M139))+IF(ISBLANK(INDIRECT("A6")), 0, INDIRECT(INDIRECT("A6")&amp;"!"&amp;'Технический лист'!J381&amp;'Технический лист'!M139))+IF(ISBLANK(INDIRECT("A7")), 0, INDIRECT(INDIRECT("A7")&amp;"!"&amp;'Технический лист'!J381&amp;'Технический лист'!M139))+IF(ISBLANK(INDIRECT("A8")), 0, INDIRECT(INDIRECT("A8")&amp;"!"&amp;'Технический лист'!J381&amp;'Технический лист'!M139))+IF(ISBLANK(INDIRECT("A9")), 0, INDIRECT(INDIRECT("A9")&amp;"!"&amp;'Технический лист'!J381&amp;'Технический лист'!M139))+IF(ISBLANK(INDIRECT("A10")), 0, INDIRECT(INDIRECT("A10")&amp;"!"&amp;'Технический лист'!J381&amp;'Технический лист'!M139))+IF(ISBLANK(INDIRECT("A11")), 0, INDIRECT(INDIRECT("A11")&amp;"!"&amp;'Технический лист'!J381&amp;'Технический лист'!M139))+IF(ISBLANK(INDIRECT("A12")), 0, INDIRECT(INDIRECT("A12")&amp;"!"&amp;'Технический лист'!J381&amp;'Технический лист'!M139))</f>
        <v>0</v>
      </c>
      <c r="K148" s="51">
        <f>IF(ISBLANK(INDIRECT("A3")), 0, INDIRECT(INDIRECT("A3")&amp;"!"&amp;'Технический лист'!K381&amp;'Технический лист'!N139))+IF(ISBLANK(INDIRECT("A4")), 0, INDIRECT(INDIRECT("A4")&amp;"!"&amp;'Технический лист'!K381&amp;'Технический лист'!N139))+IF(ISBLANK(INDIRECT("A5")), 0, INDIRECT(INDIRECT("A5")&amp;"!"&amp;'Технический лист'!K381&amp;'Технический лист'!N139))+IF(ISBLANK(INDIRECT("A6")), 0, INDIRECT(INDIRECT("A6")&amp;"!"&amp;'Технический лист'!K381&amp;'Технический лист'!N139))+IF(ISBLANK(INDIRECT("A7")), 0, INDIRECT(INDIRECT("A7")&amp;"!"&amp;'Технический лист'!K381&amp;'Технический лист'!N139))+IF(ISBLANK(INDIRECT("A8")), 0, INDIRECT(INDIRECT("A8")&amp;"!"&amp;'Технический лист'!K381&amp;'Технический лист'!N139))+IF(ISBLANK(INDIRECT("A9")), 0, INDIRECT(INDIRECT("A9")&amp;"!"&amp;'Технический лист'!K381&amp;'Технический лист'!N139))+IF(ISBLANK(INDIRECT("A10")), 0, INDIRECT(INDIRECT("A10")&amp;"!"&amp;'Технический лист'!K381&amp;'Технический лист'!N139))+IF(ISBLANK(INDIRECT("A11")), 0, INDIRECT(INDIRECT("A11")&amp;"!"&amp;'Технический лист'!K381&amp;'Технический лист'!N139))+IF(ISBLANK(INDIRECT("A12")), 0, INDIRECT(INDIRECT("A12")&amp;"!"&amp;'Технический лист'!K381&amp;'Технический лист'!N139))</f>
        <v>0</v>
      </c>
      <c r="L148" s="51">
        <f>IF(ISBLANK(INDIRECT("A3")), 0, INDIRECT(INDIRECT("A3")&amp;"!"&amp;'Технический лист'!L381&amp;'Технический лист'!O139))+IF(ISBLANK(INDIRECT("A4")), 0, INDIRECT(INDIRECT("A4")&amp;"!"&amp;'Технический лист'!L381&amp;'Технический лист'!O139))+IF(ISBLANK(INDIRECT("A5")), 0, INDIRECT(INDIRECT("A5")&amp;"!"&amp;'Технический лист'!L381&amp;'Технический лист'!O139))+IF(ISBLANK(INDIRECT("A6")), 0, INDIRECT(INDIRECT("A6")&amp;"!"&amp;'Технический лист'!L381&amp;'Технический лист'!O139))+IF(ISBLANK(INDIRECT("A7")), 0, INDIRECT(INDIRECT("A7")&amp;"!"&amp;'Технический лист'!L381&amp;'Технический лист'!O139))+IF(ISBLANK(INDIRECT("A8")), 0, INDIRECT(INDIRECT("A8")&amp;"!"&amp;'Технический лист'!L381&amp;'Технический лист'!O139))+IF(ISBLANK(INDIRECT("A9")), 0, INDIRECT(INDIRECT("A9")&amp;"!"&amp;'Технический лист'!L381&amp;'Технический лист'!O139))+IF(ISBLANK(INDIRECT("A10")), 0, INDIRECT(INDIRECT("A10")&amp;"!"&amp;'Технический лист'!L381&amp;'Технический лист'!O139))+IF(ISBLANK(INDIRECT("A11")), 0, INDIRECT(INDIRECT("A11")&amp;"!"&amp;'Технический лист'!L381&amp;'Технический лист'!O139))+IF(ISBLANK(INDIRECT("A12")), 0, INDIRECT(INDIRECT("A12")&amp;"!"&amp;'Технический лист'!L381&amp;'Технический лист'!O139))</f>
        <v>0</v>
      </c>
      <c r="M148" s="53">
        <f>IF(ISBLANK(INDIRECT("A3")), 0, INDIRECT(INDIRECT("A3")&amp;"!"&amp;'Технический лист'!M381&amp;'Технический лист'!P139))+IF(ISBLANK(INDIRECT("A4")), 0, INDIRECT(INDIRECT("A4")&amp;"!"&amp;'Технический лист'!M381&amp;'Технический лист'!P139))+IF(ISBLANK(INDIRECT("A5")), 0, INDIRECT(INDIRECT("A5")&amp;"!"&amp;'Технический лист'!M381&amp;'Технический лист'!P139))+IF(ISBLANK(INDIRECT("A6")), 0, INDIRECT(INDIRECT("A6")&amp;"!"&amp;'Технический лист'!M381&amp;'Технический лист'!P139))+IF(ISBLANK(INDIRECT("A7")), 0, INDIRECT(INDIRECT("A7")&amp;"!"&amp;'Технический лист'!M381&amp;'Технический лист'!P139))+IF(ISBLANK(INDIRECT("A8")), 0, INDIRECT(INDIRECT("A8")&amp;"!"&amp;'Технический лист'!M381&amp;'Технический лист'!P139))+IF(ISBLANK(INDIRECT("A9")), 0, INDIRECT(INDIRECT("A9")&amp;"!"&amp;'Технический лист'!M381&amp;'Технический лист'!P139))+IF(ISBLANK(INDIRECT("A10")), 0, INDIRECT(INDIRECT("A10")&amp;"!"&amp;'Технический лист'!M381&amp;'Технический лист'!P139))+IF(ISBLANK(INDIRECT("A11")), 0, INDIRECT(INDIRECT("A11")&amp;"!"&amp;'Технический лист'!M381&amp;'Технический лист'!P139))+IF(ISBLANK(INDIRECT("A12")), 0, INDIRECT(INDIRECT("A12")&amp;"!"&amp;'Технический лист'!M381&amp;'Технический лист'!P139))</f>
        <v>0</v>
      </c>
    </row>
    <row r="149" hidden="1">
      <c r="A149" s="106"/>
      <c r="B149" s="51">
        <f>IF(ISBLANK(INDIRECT("A3")), 0, INDIRECT(INDIRECT("A3")&amp;"!"&amp;'Технический лист'!B382&amp;'Технический лист'!E140))+IF(ISBLANK(INDIRECT("A4")), 0, INDIRECT(INDIRECT("A4")&amp;"!"&amp;'Технический лист'!B382&amp;'Технический лист'!E140))+IF(ISBLANK(INDIRECT("A5")), 0, INDIRECT(INDIRECT("A5")&amp;"!"&amp;'Технический лист'!B382&amp;'Технический лист'!E140))+IF(ISBLANK(INDIRECT("A6")), 0, INDIRECT(INDIRECT("A6")&amp;"!"&amp;'Технический лист'!B382&amp;'Технический лист'!E140))+IF(ISBLANK(INDIRECT("A7")), 0, INDIRECT(INDIRECT("A7")&amp;"!"&amp;'Технический лист'!B382&amp;'Технический лист'!E140))+IF(ISBLANK(INDIRECT("A8")), 0, INDIRECT(INDIRECT("A8")&amp;"!"&amp;'Технический лист'!B382&amp;'Технический лист'!E140))+IF(ISBLANK(INDIRECT("A9")), 0, INDIRECT(INDIRECT("A9")&amp;"!"&amp;'Технический лист'!B382&amp;'Технический лист'!E140))+IF(ISBLANK(INDIRECT("A10")), 0, INDIRECT(INDIRECT("A10")&amp;"!"&amp;'Технический лист'!B382&amp;'Технический лист'!E140))+IF(ISBLANK(INDIRECT("A11")), 0, INDIRECT(INDIRECT("A11")&amp;"!"&amp;'Технический лист'!B382&amp;'Технический лист'!E140))+IF(ISBLANK(INDIRECT("A12")), 0, INDIRECT(INDIRECT("A12")&amp;"!"&amp;'Технический лист'!B382&amp;'Технический лист'!E140))</f>
        <v>0</v>
      </c>
      <c r="C149" s="51">
        <f>IF(ISBLANK(INDIRECT("A3")), 0, INDIRECT(INDIRECT("A3")&amp;"!"&amp;'Технический лист'!C382&amp;'Технический лист'!F140))+IF(ISBLANK(INDIRECT("A4")), 0, INDIRECT(INDIRECT("A4")&amp;"!"&amp;'Технический лист'!C382&amp;'Технический лист'!F140))+IF(ISBLANK(INDIRECT("A5")), 0, INDIRECT(INDIRECT("A5")&amp;"!"&amp;'Технический лист'!C382&amp;'Технический лист'!F140))+IF(ISBLANK(INDIRECT("A6")), 0, INDIRECT(INDIRECT("A6")&amp;"!"&amp;'Технический лист'!C382&amp;'Технический лист'!F140))+IF(ISBLANK(INDIRECT("A7")), 0, INDIRECT(INDIRECT("A7")&amp;"!"&amp;'Технический лист'!C382&amp;'Технический лист'!F140))+IF(ISBLANK(INDIRECT("A8")), 0, INDIRECT(INDIRECT("A8")&amp;"!"&amp;'Технический лист'!C382&amp;'Технический лист'!F140))+IF(ISBLANK(INDIRECT("A9")), 0, INDIRECT(INDIRECT("A9")&amp;"!"&amp;'Технический лист'!C382&amp;'Технический лист'!F140))+IF(ISBLANK(INDIRECT("A10")), 0, INDIRECT(INDIRECT("A10")&amp;"!"&amp;'Технический лист'!C382&amp;'Технический лист'!F140))+IF(ISBLANK(INDIRECT("A11")), 0, INDIRECT(INDIRECT("A11")&amp;"!"&amp;'Технический лист'!C382&amp;'Технический лист'!F140))+IF(ISBLANK(INDIRECT("A12")), 0, INDIRECT(INDIRECT("A12")&amp;"!"&amp;'Технический лист'!C382&amp;'Технический лист'!F140))</f>
        <v>0</v>
      </c>
      <c r="D149" s="51">
        <f>IF(ISBLANK(INDIRECT("A3")), 0, INDIRECT(INDIRECT("A3")&amp;"!"&amp;'Технический лист'!D382&amp;'Технический лист'!G140))+IF(ISBLANK(INDIRECT("A4")), 0, INDIRECT(INDIRECT("A4")&amp;"!"&amp;'Технический лист'!D382&amp;'Технический лист'!G140))+IF(ISBLANK(INDIRECT("A5")), 0, INDIRECT(INDIRECT("A5")&amp;"!"&amp;'Технический лист'!D382&amp;'Технический лист'!G140))+IF(ISBLANK(INDIRECT("A6")), 0, INDIRECT(INDIRECT("A6")&amp;"!"&amp;'Технический лист'!D382&amp;'Технический лист'!G140))+IF(ISBLANK(INDIRECT("A7")), 0, INDIRECT(INDIRECT("A7")&amp;"!"&amp;'Технический лист'!D382&amp;'Технический лист'!G140))+IF(ISBLANK(INDIRECT("A8")), 0, INDIRECT(INDIRECT("A8")&amp;"!"&amp;'Технический лист'!D382&amp;'Технический лист'!G140))+IF(ISBLANK(INDIRECT("A9")), 0, INDIRECT(INDIRECT("A9")&amp;"!"&amp;'Технический лист'!D382&amp;'Технический лист'!G140))+IF(ISBLANK(INDIRECT("A10")), 0, INDIRECT(INDIRECT("A10")&amp;"!"&amp;'Технический лист'!D382&amp;'Технический лист'!G140))+IF(ISBLANK(INDIRECT("A11")), 0, INDIRECT(INDIRECT("A11")&amp;"!"&amp;'Технический лист'!D382&amp;'Технический лист'!G140))+IF(ISBLANK(INDIRECT("A12")), 0, INDIRECT(INDIRECT("A12")&amp;"!"&amp;'Технический лист'!D382&amp;'Технический лист'!G140))</f>
        <v>0</v>
      </c>
      <c r="E149" s="51">
        <f>IF(ISBLANK(INDIRECT("A3")), 0, INDIRECT(INDIRECT("A3")&amp;"!"&amp;'Технический лист'!E382&amp;'Технический лист'!H140))+IF(ISBLANK(INDIRECT("A4")), 0, INDIRECT(INDIRECT("A4")&amp;"!"&amp;'Технический лист'!E382&amp;'Технический лист'!H140))+IF(ISBLANK(INDIRECT("A5")), 0, INDIRECT(INDIRECT("A5")&amp;"!"&amp;'Технический лист'!E382&amp;'Технический лист'!H140))+IF(ISBLANK(INDIRECT("A6")), 0, INDIRECT(INDIRECT("A6")&amp;"!"&amp;'Технический лист'!E382&amp;'Технический лист'!H140))+IF(ISBLANK(INDIRECT("A7")), 0, INDIRECT(INDIRECT("A7")&amp;"!"&amp;'Технический лист'!E382&amp;'Технический лист'!H140))+IF(ISBLANK(INDIRECT("A8")), 0, INDIRECT(INDIRECT("A8")&amp;"!"&amp;'Технический лист'!E382&amp;'Технический лист'!H140))+IF(ISBLANK(INDIRECT("A9")), 0, INDIRECT(INDIRECT("A9")&amp;"!"&amp;'Технический лист'!E382&amp;'Технический лист'!H140))+IF(ISBLANK(INDIRECT("A10")), 0, INDIRECT(INDIRECT("A10")&amp;"!"&amp;'Технический лист'!E382&amp;'Технический лист'!H140))+IF(ISBLANK(INDIRECT("A11")), 0, INDIRECT(INDIRECT("A11")&amp;"!"&amp;'Технический лист'!E382&amp;'Технический лист'!H140))+IF(ISBLANK(INDIRECT("A12")), 0, INDIRECT(INDIRECT("A12")&amp;"!"&amp;'Технический лист'!E382&amp;'Технический лист'!H140))</f>
        <v>0</v>
      </c>
      <c r="F149" s="51">
        <f>IF(ISBLANK(INDIRECT("A3")), 0, INDIRECT(INDIRECT("A3")&amp;"!"&amp;'Технический лист'!F382&amp;'Технический лист'!I140))+IF(ISBLANK(INDIRECT("A4")), 0, INDIRECT(INDIRECT("A4")&amp;"!"&amp;'Технический лист'!F382&amp;'Технический лист'!I140))+IF(ISBLANK(INDIRECT("A5")), 0, INDIRECT(INDIRECT("A5")&amp;"!"&amp;'Технический лист'!F382&amp;'Технический лист'!I140))+IF(ISBLANK(INDIRECT("A6")), 0, INDIRECT(INDIRECT("A6")&amp;"!"&amp;'Технический лист'!F382&amp;'Технический лист'!I140))+IF(ISBLANK(INDIRECT("A7")), 0, INDIRECT(INDIRECT("A7")&amp;"!"&amp;'Технический лист'!F382&amp;'Технический лист'!I140))+IF(ISBLANK(INDIRECT("A8")), 0, INDIRECT(INDIRECT("A8")&amp;"!"&amp;'Технический лист'!F382&amp;'Технический лист'!I140))+IF(ISBLANK(INDIRECT("A9")), 0, INDIRECT(INDIRECT("A9")&amp;"!"&amp;'Технический лист'!F382&amp;'Технический лист'!I140))+IF(ISBLANK(INDIRECT("A10")), 0, INDIRECT(INDIRECT("A10")&amp;"!"&amp;'Технический лист'!F382&amp;'Технический лист'!I140))+IF(ISBLANK(INDIRECT("A11")), 0, INDIRECT(INDIRECT("A11")&amp;"!"&amp;'Технический лист'!F382&amp;'Технический лист'!I140))+IF(ISBLANK(INDIRECT("A12")), 0, INDIRECT(INDIRECT("A12")&amp;"!"&amp;'Технический лист'!F382&amp;'Технический лист'!I140))</f>
        <v>0</v>
      </c>
      <c r="G149" s="51">
        <f>IF(ISBLANK(INDIRECT("A3")), 0, INDIRECT(INDIRECT("A3")&amp;"!"&amp;'Технический лист'!G382&amp;'Технический лист'!J140))+IF(ISBLANK(INDIRECT("A4")), 0, INDIRECT(INDIRECT("A4")&amp;"!"&amp;'Технический лист'!G382&amp;'Технический лист'!J140))+IF(ISBLANK(INDIRECT("A5")), 0, INDIRECT(INDIRECT("A5")&amp;"!"&amp;'Технический лист'!G382&amp;'Технический лист'!J140))+IF(ISBLANK(INDIRECT("A6")), 0, INDIRECT(INDIRECT("A6")&amp;"!"&amp;'Технический лист'!G382&amp;'Технический лист'!J140))+IF(ISBLANK(INDIRECT("A7")), 0, INDIRECT(INDIRECT("A7")&amp;"!"&amp;'Технический лист'!G382&amp;'Технический лист'!J140))+IF(ISBLANK(INDIRECT("A8")), 0, INDIRECT(INDIRECT("A8")&amp;"!"&amp;'Технический лист'!G382&amp;'Технический лист'!J140))+IF(ISBLANK(INDIRECT("A9")), 0, INDIRECT(INDIRECT("A9")&amp;"!"&amp;'Технический лист'!G382&amp;'Технический лист'!J140))+IF(ISBLANK(INDIRECT("A10")), 0, INDIRECT(INDIRECT("A10")&amp;"!"&amp;'Технический лист'!G382&amp;'Технический лист'!J140))+IF(ISBLANK(INDIRECT("A11")), 0, INDIRECT(INDIRECT("A11")&amp;"!"&amp;'Технический лист'!G382&amp;'Технический лист'!J140))+IF(ISBLANK(INDIRECT("A12")), 0, INDIRECT(INDIRECT("A12")&amp;"!"&amp;'Технический лист'!G382&amp;'Технический лист'!J140))</f>
        <v>0</v>
      </c>
      <c r="H149" s="51">
        <f>IF(ISBLANK(INDIRECT("A3")), 0, INDIRECT(INDIRECT("A3")&amp;"!"&amp;'Технический лист'!H382&amp;'Технический лист'!K140))+IF(ISBLANK(INDIRECT("A4")), 0, INDIRECT(INDIRECT("A4")&amp;"!"&amp;'Технический лист'!H382&amp;'Технический лист'!K140))+IF(ISBLANK(INDIRECT("A5")), 0, INDIRECT(INDIRECT("A5")&amp;"!"&amp;'Технический лист'!H382&amp;'Технический лист'!K140))+IF(ISBLANK(INDIRECT("A6")), 0, INDIRECT(INDIRECT("A6")&amp;"!"&amp;'Технический лист'!H382&amp;'Технический лист'!K140))+IF(ISBLANK(INDIRECT("A7")), 0, INDIRECT(INDIRECT("A7")&amp;"!"&amp;'Технический лист'!H382&amp;'Технический лист'!K140))+IF(ISBLANK(INDIRECT("A8")), 0, INDIRECT(INDIRECT("A8")&amp;"!"&amp;'Технический лист'!H382&amp;'Технический лист'!K140))+IF(ISBLANK(INDIRECT("A9")), 0, INDIRECT(INDIRECT("A9")&amp;"!"&amp;'Технический лист'!H382&amp;'Технический лист'!K140))+IF(ISBLANK(INDIRECT("A10")), 0, INDIRECT(INDIRECT("A10")&amp;"!"&amp;'Технический лист'!H382&amp;'Технический лист'!K140))+IF(ISBLANK(INDIRECT("A11")), 0, INDIRECT(INDIRECT("A11")&amp;"!"&amp;'Технический лист'!H382&amp;'Технический лист'!K140))+IF(ISBLANK(INDIRECT("A12")), 0, INDIRECT(INDIRECT("A12")&amp;"!"&amp;'Технический лист'!H382&amp;'Технический лист'!K140))</f>
        <v>0</v>
      </c>
      <c r="I149" s="51">
        <f>IF(ISBLANK(INDIRECT("A3")), 0, INDIRECT(INDIRECT("A3")&amp;"!"&amp;'Технический лист'!I382&amp;'Технический лист'!L140))+IF(ISBLANK(INDIRECT("A4")), 0, INDIRECT(INDIRECT("A4")&amp;"!"&amp;'Технический лист'!I382&amp;'Технический лист'!L140))+IF(ISBLANK(INDIRECT("A5")), 0, INDIRECT(INDIRECT("A5")&amp;"!"&amp;'Технический лист'!I382&amp;'Технический лист'!L140))+IF(ISBLANK(INDIRECT("A6")), 0, INDIRECT(INDIRECT("A6")&amp;"!"&amp;'Технический лист'!I382&amp;'Технический лист'!L140))+IF(ISBLANK(INDIRECT("A7")), 0, INDIRECT(INDIRECT("A7")&amp;"!"&amp;'Технический лист'!I382&amp;'Технический лист'!L140))+IF(ISBLANK(INDIRECT("A8")), 0, INDIRECT(INDIRECT("A8")&amp;"!"&amp;'Технический лист'!I382&amp;'Технический лист'!L140))+IF(ISBLANK(INDIRECT("A9")), 0, INDIRECT(INDIRECT("A9")&amp;"!"&amp;'Технический лист'!I382&amp;'Технический лист'!L140))+IF(ISBLANK(INDIRECT("A10")), 0, INDIRECT(INDIRECT("A10")&amp;"!"&amp;'Технический лист'!I382&amp;'Технический лист'!L140))+IF(ISBLANK(INDIRECT("A11")), 0, INDIRECT(INDIRECT("A11")&amp;"!"&amp;'Технический лист'!I382&amp;'Технический лист'!L140))+IF(ISBLANK(INDIRECT("A12")), 0, INDIRECT(INDIRECT("A12")&amp;"!"&amp;'Технический лист'!I382&amp;'Технический лист'!L140))</f>
        <v>0</v>
      </c>
      <c r="J149" s="51">
        <f>IF(ISBLANK(INDIRECT("A3")), 0, INDIRECT(INDIRECT("A3")&amp;"!"&amp;'Технический лист'!J382&amp;'Технический лист'!M140))+IF(ISBLANK(INDIRECT("A4")), 0, INDIRECT(INDIRECT("A4")&amp;"!"&amp;'Технический лист'!J382&amp;'Технический лист'!M140))+IF(ISBLANK(INDIRECT("A5")), 0, INDIRECT(INDIRECT("A5")&amp;"!"&amp;'Технический лист'!J382&amp;'Технический лист'!M140))+IF(ISBLANK(INDIRECT("A6")), 0, INDIRECT(INDIRECT("A6")&amp;"!"&amp;'Технический лист'!J382&amp;'Технический лист'!M140))+IF(ISBLANK(INDIRECT("A7")), 0, INDIRECT(INDIRECT("A7")&amp;"!"&amp;'Технический лист'!J382&amp;'Технический лист'!M140))+IF(ISBLANK(INDIRECT("A8")), 0, INDIRECT(INDIRECT("A8")&amp;"!"&amp;'Технический лист'!J382&amp;'Технический лист'!M140))+IF(ISBLANK(INDIRECT("A9")), 0, INDIRECT(INDIRECT("A9")&amp;"!"&amp;'Технический лист'!J382&amp;'Технический лист'!M140))+IF(ISBLANK(INDIRECT("A10")), 0, INDIRECT(INDIRECT("A10")&amp;"!"&amp;'Технический лист'!J382&amp;'Технический лист'!M140))+IF(ISBLANK(INDIRECT("A11")), 0, INDIRECT(INDIRECT("A11")&amp;"!"&amp;'Технический лист'!J382&amp;'Технический лист'!M140))+IF(ISBLANK(INDIRECT("A12")), 0, INDIRECT(INDIRECT("A12")&amp;"!"&amp;'Технический лист'!J382&amp;'Технический лист'!M140))</f>
        <v>0</v>
      </c>
      <c r="K149" s="51">
        <f>IF(ISBLANK(INDIRECT("A3")), 0, INDIRECT(INDIRECT("A3")&amp;"!"&amp;'Технический лист'!K382&amp;'Технический лист'!N140))+IF(ISBLANK(INDIRECT("A4")), 0, INDIRECT(INDIRECT("A4")&amp;"!"&amp;'Технический лист'!K382&amp;'Технический лист'!N140))+IF(ISBLANK(INDIRECT("A5")), 0, INDIRECT(INDIRECT("A5")&amp;"!"&amp;'Технический лист'!K382&amp;'Технический лист'!N140))+IF(ISBLANK(INDIRECT("A6")), 0, INDIRECT(INDIRECT("A6")&amp;"!"&amp;'Технический лист'!K382&amp;'Технический лист'!N140))+IF(ISBLANK(INDIRECT("A7")), 0, INDIRECT(INDIRECT("A7")&amp;"!"&amp;'Технический лист'!K382&amp;'Технический лист'!N140))+IF(ISBLANK(INDIRECT("A8")), 0, INDIRECT(INDIRECT("A8")&amp;"!"&amp;'Технический лист'!K382&amp;'Технический лист'!N140))+IF(ISBLANK(INDIRECT("A9")), 0, INDIRECT(INDIRECT("A9")&amp;"!"&amp;'Технический лист'!K382&amp;'Технический лист'!N140))+IF(ISBLANK(INDIRECT("A10")), 0, INDIRECT(INDIRECT("A10")&amp;"!"&amp;'Технический лист'!K382&amp;'Технический лист'!N140))+IF(ISBLANK(INDIRECT("A11")), 0, INDIRECT(INDIRECT("A11")&amp;"!"&amp;'Технический лист'!K382&amp;'Технический лист'!N140))+IF(ISBLANK(INDIRECT("A12")), 0, INDIRECT(INDIRECT("A12")&amp;"!"&amp;'Технический лист'!K382&amp;'Технический лист'!N140))</f>
        <v>0</v>
      </c>
      <c r="L149" s="51">
        <f>IF(ISBLANK(INDIRECT("A3")), 0, INDIRECT(INDIRECT("A3")&amp;"!"&amp;'Технический лист'!L382&amp;'Технический лист'!O140))+IF(ISBLANK(INDIRECT("A4")), 0, INDIRECT(INDIRECT("A4")&amp;"!"&amp;'Технический лист'!L382&amp;'Технический лист'!O140))+IF(ISBLANK(INDIRECT("A5")), 0, INDIRECT(INDIRECT("A5")&amp;"!"&amp;'Технический лист'!L382&amp;'Технический лист'!O140))+IF(ISBLANK(INDIRECT("A6")), 0, INDIRECT(INDIRECT("A6")&amp;"!"&amp;'Технический лист'!L382&amp;'Технический лист'!O140))+IF(ISBLANK(INDIRECT("A7")), 0, INDIRECT(INDIRECT("A7")&amp;"!"&amp;'Технический лист'!L382&amp;'Технический лист'!O140))+IF(ISBLANK(INDIRECT("A8")), 0, INDIRECT(INDIRECT("A8")&amp;"!"&amp;'Технический лист'!L382&amp;'Технический лист'!O140))+IF(ISBLANK(INDIRECT("A9")), 0, INDIRECT(INDIRECT("A9")&amp;"!"&amp;'Технический лист'!L382&amp;'Технический лист'!O140))+IF(ISBLANK(INDIRECT("A10")), 0, INDIRECT(INDIRECT("A10")&amp;"!"&amp;'Технический лист'!L382&amp;'Технический лист'!O140))+IF(ISBLANK(INDIRECT("A11")), 0, INDIRECT(INDIRECT("A11")&amp;"!"&amp;'Технический лист'!L382&amp;'Технический лист'!O140))+IF(ISBLANK(INDIRECT("A12")), 0, INDIRECT(INDIRECT("A12")&amp;"!"&amp;'Технический лист'!L382&amp;'Технический лист'!O140))</f>
        <v>0</v>
      </c>
      <c r="M149" s="53">
        <f>IF(ISBLANK(INDIRECT("A3")), 0, INDIRECT(INDIRECT("A3")&amp;"!"&amp;'Технический лист'!M382&amp;'Технический лист'!P140))+IF(ISBLANK(INDIRECT("A4")), 0, INDIRECT(INDIRECT("A4")&amp;"!"&amp;'Технический лист'!M382&amp;'Технический лист'!P140))+IF(ISBLANK(INDIRECT("A5")), 0, INDIRECT(INDIRECT("A5")&amp;"!"&amp;'Технический лист'!M382&amp;'Технический лист'!P140))+IF(ISBLANK(INDIRECT("A6")), 0, INDIRECT(INDIRECT("A6")&amp;"!"&amp;'Технический лист'!M382&amp;'Технический лист'!P140))+IF(ISBLANK(INDIRECT("A7")), 0, INDIRECT(INDIRECT("A7")&amp;"!"&amp;'Технический лист'!M382&amp;'Технический лист'!P140))+IF(ISBLANK(INDIRECT("A8")), 0, INDIRECT(INDIRECT("A8")&amp;"!"&amp;'Технический лист'!M382&amp;'Технический лист'!P140))+IF(ISBLANK(INDIRECT("A9")), 0, INDIRECT(INDIRECT("A9")&amp;"!"&amp;'Технический лист'!M382&amp;'Технический лист'!P140))+IF(ISBLANK(INDIRECT("A10")), 0, INDIRECT(INDIRECT("A10")&amp;"!"&amp;'Технический лист'!M382&amp;'Технический лист'!P140))+IF(ISBLANK(INDIRECT("A11")), 0, INDIRECT(INDIRECT("A11")&amp;"!"&amp;'Технический лист'!M382&amp;'Технический лист'!P140))+IF(ISBLANK(INDIRECT("A12")), 0, INDIRECT(INDIRECT("A12")&amp;"!"&amp;'Технический лист'!M382&amp;'Технический лист'!P140))</f>
        <v>0</v>
      </c>
    </row>
    <row r="150" hidden="1">
      <c r="A150" s="106"/>
      <c r="B150" s="51">
        <f>IF(ISBLANK(INDIRECT("A3")), 0, INDIRECT(INDIRECT("A3")&amp;"!"&amp;'Технический лист'!B383&amp;'Технический лист'!E141))+IF(ISBLANK(INDIRECT("A4")), 0, INDIRECT(INDIRECT("A4")&amp;"!"&amp;'Технический лист'!B383&amp;'Технический лист'!E141))+IF(ISBLANK(INDIRECT("A5")), 0, INDIRECT(INDIRECT("A5")&amp;"!"&amp;'Технический лист'!B383&amp;'Технический лист'!E141))+IF(ISBLANK(INDIRECT("A6")), 0, INDIRECT(INDIRECT("A6")&amp;"!"&amp;'Технический лист'!B383&amp;'Технический лист'!E141))+IF(ISBLANK(INDIRECT("A7")), 0, INDIRECT(INDIRECT("A7")&amp;"!"&amp;'Технический лист'!B383&amp;'Технический лист'!E141))+IF(ISBLANK(INDIRECT("A8")), 0, INDIRECT(INDIRECT("A8")&amp;"!"&amp;'Технический лист'!B383&amp;'Технический лист'!E141))+IF(ISBLANK(INDIRECT("A9")), 0, INDIRECT(INDIRECT("A9")&amp;"!"&amp;'Технический лист'!B383&amp;'Технический лист'!E141))+IF(ISBLANK(INDIRECT("A10")), 0, INDIRECT(INDIRECT("A10")&amp;"!"&amp;'Технический лист'!B383&amp;'Технический лист'!E141))+IF(ISBLANK(INDIRECT("A11")), 0, INDIRECT(INDIRECT("A11")&amp;"!"&amp;'Технический лист'!B383&amp;'Технический лист'!E141))+IF(ISBLANK(INDIRECT("A12")), 0, INDIRECT(INDIRECT("A12")&amp;"!"&amp;'Технический лист'!B383&amp;'Технический лист'!E141))</f>
        <v>0</v>
      </c>
      <c r="C150" s="51">
        <f>IF(ISBLANK(INDIRECT("A3")), 0, INDIRECT(INDIRECT("A3")&amp;"!"&amp;'Технический лист'!C383&amp;'Технический лист'!F141))+IF(ISBLANK(INDIRECT("A4")), 0, INDIRECT(INDIRECT("A4")&amp;"!"&amp;'Технический лист'!C383&amp;'Технический лист'!F141))+IF(ISBLANK(INDIRECT("A5")), 0, INDIRECT(INDIRECT("A5")&amp;"!"&amp;'Технический лист'!C383&amp;'Технический лист'!F141))+IF(ISBLANK(INDIRECT("A6")), 0, INDIRECT(INDIRECT("A6")&amp;"!"&amp;'Технический лист'!C383&amp;'Технический лист'!F141))+IF(ISBLANK(INDIRECT("A7")), 0, INDIRECT(INDIRECT("A7")&amp;"!"&amp;'Технический лист'!C383&amp;'Технический лист'!F141))+IF(ISBLANK(INDIRECT("A8")), 0, INDIRECT(INDIRECT("A8")&amp;"!"&amp;'Технический лист'!C383&amp;'Технический лист'!F141))+IF(ISBLANK(INDIRECT("A9")), 0, INDIRECT(INDIRECT("A9")&amp;"!"&amp;'Технический лист'!C383&amp;'Технический лист'!F141))+IF(ISBLANK(INDIRECT("A10")), 0, INDIRECT(INDIRECT("A10")&amp;"!"&amp;'Технический лист'!C383&amp;'Технический лист'!F141))+IF(ISBLANK(INDIRECT("A11")), 0, INDIRECT(INDIRECT("A11")&amp;"!"&amp;'Технический лист'!C383&amp;'Технический лист'!F141))+IF(ISBLANK(INDIRECT("A12")), 0, INDIRECT(INDIRECT("A12")&amp;"!"&amp;'Технический лист'!C383&amp;'Технический лист'!F141))</f>
        <v>0</v>
      </c>
      <c r="D150" s="51">
        <f>IF(ISBLANK(INDIRECT("A3")), 0, INDIRECT(INDIRECT("A3")&amp;"!"&amp;'Технический лист'!D383&amp;'Технический лист'!G141))+IF(ISBLANK(INDIRECT("A4")), 0, INDIRECT(INDIRECT("A4")&amp;"!"&amp;'Технический лист'!D383&amp;'Технический лист'!G141))+IF(ISBLANK(INDIRECT("A5")), 0, INDIRECT(INDIRECT("A5")&amp;"!"&amp;'Технический лист'!D383&amp;'Технический лист'!G141))+IF(ISBLANK(INDIRECT("A6")), 0, INDIRECT(INDIRECT("A6")&amp;"!"&amp;'Технический лист'!D383&amp;'Технический лист'!G141))+IF(ISBLANK(INDIRECT("A7")), 0, INDIRECT(INDIRECT("A7")&amp;"!"&amp;'Технический лист'!D383&amp;'Технический лист'!G141))+IF(ISBLANK(INDIRECT("A8")), 0, INDIRECT(INDIRECT("A8")&amp;"!"&amp;'Технический лист'!D383&amp;'Технический лист'!G141))+IF(ISBLANK(INDIRECT("A9")), 0, INDIRECT(INDIRECT("A9")&amp;"!"&amp;'Технический лист'!D383&amp;'Технический лист'!G141))+IF(ISBLANK(INDIRECT("A10")), 0, INDIRECT(INDIRECT("A10")&amp;"!"&amp;'Технический лист'!D383&amp;'Технический лист'!G141))+IF(ISBLANK(INDIRECT("A11")), 0, INDIRECT(INDIRECT("A11")&amp;"!"&amp;'Технический лист'!D383&amp;'Технический лист'!G141))+IF(ISBLANK(INDIRECT("A12")), 0, INDIRECT(INDIRECT("A12")&amp;"!"&amp;'Технический лист'!D383&amp;'Технический лист'!G141))</f>
        <v>0</v>
      </c>
      <c r="E150" s="51">
        <f>IF(ISBLANK(INDIRECT("A3")), 0, INDIRECT(INDIRECT("A3")&amp;"!"&amp;'Технический лист'!E383&amp;'Технический лист'!H141))+IF(ISBLANK(INDIRECT("A4")), 0, INDIRECT(INDIRECT("A4")&amp;"!"&amp;'Технический лист'!E383&amp;'Технический лист'!H141))+IF(ISBLANK(INDIRECT("A5")), 0, INDIRECT(INDIRECT("A5")&amp;"!"&amp;'Технический лист'!E383&amp;'Технический лист'!H141))+IF(ISBLANK(INDIRECT("A6")), 0, INDIRECT(INDIRECT("A6")&amp;"!"&amp;'Технический лист'!E383&amp;'Технический лист'!H141))+IF(ISBLANK(INDIRECT("A7")), 0, INDIRECT(INDIRECT("A7")&amp;"!"&amp;'Технический лист'!E383&amp;'Технический лист'!H141))+IF(ISBLANK(INDIRECT("A8")), 0, INDIRECT(INDIRECT("A8")&amp;"!"&amp;'Технический лист'!E383&amp;'Технический лист'!H141))+IF(ISBLANK(INDIRECT("A9")), 0, INDIRECT(INDIRECT("A9")&amp;"!"&amp;'Технический лист'!E383&amp;'Технический лист'!H141))+IF(ISBLANK(INDIRECT("A10")), 0, INDIRECT(INDIRECT("A10")&amp;"!"&amp;'Технический лист'!E383&amp;'Технический лист'!H141))+IF(ISBLANK(INDIRECT("A11")), 0, INDIRECT(INDIRECT("A11")&amp;"!"&amp;'Технический лист'!E383&amp;'Технический лист'!H141))+IF(ISBLANK(INDIRECT("A12")), 0, INDIRECT(INDIRECT("A12")&amp;"!"&amp;'Технический лист'!E383&amp;'Технический лист'!H141))</f>
        <v>0</v>
      </c>
      <c r="F150" s="51">
        <f>IF(ISBLANK(INDIRECT("A3")), 0, INDIRECT(INDIRECT("A3")&amp;"!"&amp;'Технический лист'!F383&amp;'Технический лист'!I141))+IF(ISBLANK(INDIRECT("A4")), 0, INDIRECT(INDIRECT("A4")&amp;"!"&amp;'Технический лист'!F383&amp;'Технический лист'!I141))+IF(ISBLANK(INDIRECT("A5")), 0, INDIRECT(INDIRECT("A5")&amp;"!"&amp;'Технический лист'!F383&amp;'Технический лист'!I141))+IF(ISBLANK(INDIRECT("A6")), 0, INDIRECT(INDIRECT("A6")&amp;"!"&amp;'Технический лист'!F383&amp;'Технический лист'!I141))+IF(ISBLANK(INDIRECT("A7")), 0, INDIRECT(INDIRECT("A7")&amp;"!"&amp;'Технический лист'!F383&amp;'Технический лист'!I141))+IF(ISBLANK(INDIRECT("A8")), 0, INDIRECT(INDIRECT("A8")&amp;"!"&amp;'Технический лист'!F383&amp;'Технический лист'!I141))+IF(ISBLANK(INDIRECT("A9")), 0, INDIRECT(INDIRECT("A9")&amp;"!"&amp;'Технический лист'!F383&amp;'Технический лист'!I141))+IF(ISBLANK(INDIRECT("A10")), 0, INDIRECT(INDIRECT("A10")&amp;"!"&amp;'Технический лист'!F383&amp;'Технический лист'!I141))+IF(ISBLANK(INDIRECT("A11")), 0, INDIRECT(INDIRECT("A11")&amp;"!"&amp;'Технический лист'!F383&amp;'Технический лист'!I141))+IF(ISBLANK(INDIRECT("A12")), 0, INDIRECT(INDIRECT("A12")&amp;"!"&amp;'Технический лист'!F383&amp;'Технический лист'!I141))</f>
        <v>0</v>
      </c>
      <c r="G150" s="51">
        <f>IF(ISBLANK(INDIRECT("A3")), 0, INDIRECT(INDIRECT("A3")&amp;"!"&amp;'Технический лист'!G383&amp;'Технический лист'!J141))+IF(ISBLANK(INDIRECT("A4")), 0, INDIRECT(INDIRECT("A4")&amp;"!"&amp;'Технический лист'!G383&amp;'Технический лист'!J141))+IF(ISBLANK(INDIRECT("A5")), 0, INDIRECT(INDIRECT("A5")&amp;"!"&amp;'Технический лист'!G383&amp;'Технический лист'!J141))+IF(ISBLANK(INDIRECT("A6")), 0, INDIRECT(INDIRECT("A6")&amp;"!"&amp;'Технический лист'!G383&amp;'Технический лист'!J141))+IF(ISBLANK(INDIRECT("A7")), 0, INDIRECT(INDIRECT("A7")&amp;"!"&amp;'Технический лист'!G383&amp;'Технический лист'!J141))+IF(ISBLANK(INDIRECT("A8")), 0, INDIRECT(INDIRECT("A8")&amp;"!"&amp;'Технический лист'!G383&amp;'Технический лист'!J141))+IF(ISBLANK(INDIRECT("A9")), 0, INDIRECT(INDIRECT("A9")&amp;"!"&amp;'Технический лист'!G383&amp;'Технический лист'!J141))+IF(ISBLANK(INDIRECT("A10")), 0, INDIRECT(INDIRECT("A10")&amp;"!"&amp;'Технический лист'!G383&amp;'Технический лист'!J141))+IF(ISBLANK(INDIRECT("A11")), 0, INDIRECT(INDIRECT("A11")&amp;"!"&amp;'Технический лист'!G383&amp;'Технический лист'!J141))+IF(ISBLANK(INDIRECT("A12")), 0, INDIRECT(INDIRECT("A12")&amp;"!"&amp;'Технический лист'!G383&amp;'Технический лист'!J141))</f>
        <v>0</v>
      </c>
      <c r="H150" s="51">
        <f>IF(ISBLANK(INDIRECT("A3")), 0, INDIRECT(INDIRECT("A3")&amp;"!"&amp;'Технический лист'!H383&amp;'Технический лист'!K141))+IF(ISBLANK(INDIRECT("A4")), 0, INDIRECT(INDIRECT("A4")&amp;"!"&amp;'Технический лист'!H383&amp;'Технический лист'!K141))+IF(ISBLANK(INDIRECT("A5")), 0, INDIRECT(INDIRECT("A5")&amp;"!"&amp;'Технический лист'!H383&amp;'Технический лист'!K141))+IF(ISBLANK(INDIRECT("A6")), 0, INDIRECT(INDIRECT("A6")&amp;"!"&amp;'Технический лист'!H383&amp;'Технический лист'!K141))+IF(ISBLANK(INDIRECT("A7")), 0, INDIRECT(INDIRECT("A7")&amp;"!"&amp;'Технический лист'!H383&amp;'Технический лист'!K141))+IF(ISBLANK(INDIRECT("A8")), 0, INDIRECT(INDIRECT("A8")&amp;"!"&amp;'Технический лист'!H383&amp;'Технический лист'!K141))+IF(ISBLANK(INDIRECT("A9")), 0, INDIRECT(INDIRECT("A9")&amp;"!"&amp;'Технический лист'!H383&amp;'Технический лист'!K141))+IF(ISBLANK(INDIRECT("A10")), 0, INDIRECT(INDIRECT("A10")&amp;"!"&amp;'Технический лист'!H383&amp;'Технический лист'!K141))+IF(ISBLANK(INDIRECT("A11")), 0, INDIRECT(INDIRECT("A11")&amp;"!"&amp;'Технический лист'!H383&amp;'Технический лист'!K141))+IF(ISBLANK(INDIRECT("A12")), 0, INDIRECT(INDIRECT("A12")&amp;"!"&amp;'Технический лист'!H383&amp;'Технический лист'!K141))</f>
        <v>0</v>
      </c>
      <c r="I150" s="51">
        <f>IF(ISBLANK(INDIRECT("A3")), 0, INDIRECT(INDIRECT("A3")&amp;"!"&amp;'Технический лист'!I383&amp;'Технический лист'!L141))+IF(ISBLANK(INDIRECT("A4")), 0, INDIRECT(INDIRECT("A4")&amp;"!"&amp;'Технический лист'!I383&amp;'Технический лист'!L141))+IF(ISBLANK(INDIRECT("A5")), 0, INDIRECT(INDIRECT("A5")&amp;"!"&amp;'Технический лист'!I383&amp;'Технический лист'!L141))+IF(ISBLANK(INDIRECT("A6")), 0, INDIRECT(INDIRECT("A6")&amp;"!"&amp;'Технический лист'!I383&amp;'Технический лист'!L141))+IF(ISBLANK(INDIRECT("A7")), 0, INDIRECT(INDIRECT("A7")&amp;"!"&amp;'Технический лист'!I383&amp;'Технический лист'!L141))+IF(ISBLANK(INDIRECT("A8")), 0, INDIRECT(INDIRECT("A8")&amp;"!"&amp;'Технический лист'!I383&amp;'Технический лист'!L141))+IF(ISBLANK(INDIRECT("A9")), 0, INDIRECT(INDIRECT("A9")&amp;"!"&amp;'Технический лист'!I383&amp;'Технический лист'!L141))+IF(ISBLANK(INDIRECT("A10")), 0, INDIRECT(INDIRECT("A10")&amp;"!"&amp;'Технический лист'!I383&amp;'Технический лист'!L141))+IF(ISBLANK(INDIRECT("A11")), 0, INDIRECT(INDIRECT("A11")&amp;"!"&amp;'Технический лист'!I383&amp;'Технический лист'!L141))+IF(ISBLANK(INDIRECT("A12")), 0, INDIRECT(INDIRECT("A12")&amp;"!"&amp;'Технический лист'!I383&amp;'Технический лист'!L141))</f>
        <v>0</v>
      </c>
      <c r="J150" s="51">
        <f>IF(ISBLANK(INDIRECT("A3")), 0, INDIRECT(INDIRECT("A3")&amp;"!"&amp;'Технический лист'!J383&amp;'Технический лист'!M141))+IF(ISBLANK(INDIRECT("A4")), 0, INDIRECT(INDIRECT("A4")&amp;"!"&amp;'Технический лист'!J383&amp;'Технический лист'!M141))+IF(ISBLANK(INDIRECT("A5")), 0, INDIRECT(INDIRECT("A5")&amp;"!"&amp;'Технический лист'!J383&amp;'Технический лист'!M141))+IF(ISBLANK(INDIRECT("A6")), 0, INDIRECT(INDIRECT("A6")&amp;"!"&amp;'Технический лист'!J383&amp;'Технический лист'!M141))+IF(ISBLANK(INDIRECT("A7")), 0, INDIRECT(INDIRECT("A7")&amp;"!"&amp;'Технический лист'!J383&amp;'Технический лист'!M141))+IF(ISBLANK(INDIRECT("A8")), 0, INDIRECT(INDIRECT("A8")&amp;"!"&amp;'Технический лист'!J383&amp;'Технический лист'!M141))+IF(ISBLANK(INDIRECT("A9")), 0, INDIRECT(INDIRECT("A9")&amp;"!"&amp;'Технический лист'!J383&amp;'Технический лист'!M141))+IF(ISBLANK(INDIRECT("A10")), 0, INDIRECT(INDIRECT("A10")&amp;"!"&amp;'Технический лист'!J383&amp;'Технический лист'!M141))+IF(ISBLANK(INDIRECT("A11")), 0, INDIRECT(INDIRECT("A11")&amp;"!"&amp;'Технический лист'!J383&amp;'Технический лист'!M141))+IF(ISBLANK(INDIRECT("A12")), 0, INDIRECT(INDIRECT("A12")&amp;"!"&amp;'Технический лист'!J383&amp;'Технический лист'!M141))</f>
        <v>0</v>
      </c>
      <c r="K150" s="51">
        <f>IF(ISBLANK(INDIRECT("A3")), 0, INDIRECT(INDIRECT("A3")&amp;"!"&amp;'Технический лист'!K383&amp;'Технический лист'!N141))+IF(ISBLANK(INDIRECT("A4")), 0, INDIRECT(INDIRECT("A4")&amp;"!"&amp;'Технический лист'!K383&amp;'Технический лист'!N141))+IF(ISBLANK(INDIRECT("A5")), 0, INDIRECT(INDIRECT("A5")&amp;"!"&amp;'Технический лист'!K383&amp;'Технический лист'!N141))+IF(ISBLANK(INDIRECT("A6")), 0, INDIRECT(INDIRECT("A6")&amp;"!"&amp;'Технический лист'!K383&amp;'Технический лист'!N141))+IF(ISBLANK(INDIRECT("A7")), 0, INDIRECT(INDIRECT("A7")&amp;"!"&amp;'Технический лист'!K383&amp;'Технический лист'!N141))+IF(ISBLANK(INDIRECT("A8")), 0, INDIRECT(INDIRECT("A8")&amp;"!"&amp;'Технический лист'!K383&amp;'Технический лист'!N141))+IF(ISBLANK(INDIRECT("A9")), 0, INDIRECT(INDIRECT("A9")&amp;"!"&amp;'Технический лист'!K383&amp;'Технический лист'!N141))+IF(ISBLANK(INDIRECT("A10")), 0, INDIRECT(INDIRECT("A10")&amp;"!"&amp;'Технический лист'!K383&amp;'Технический лист'!N141))+IF(ISBLANK(INDIRECT("A11")), 0, INDIRECT(INDIRECT("A11")&amp;"!"&amp;'Технический лист'!K383&amp;'Технический лист'!N141))+IF(ISBLANK(INDIRECT("A12")), 0, INDIRECT(INDIRECT("A12")&amp;"!"&amp;'Технический лист'!K383&amp;'Технический лист'!N141))</f>
        <v>0</v>
      </c>
      <c r="L150" s="51">
        <f>IF(ISBLANK(INDIRECT("A3")), 0, INDIRECT(INDIRECT("A3")&amp;"!"&amp;'Технический лист'!L383&amp;'Технический лист'!O141))+IF(ISBLANK(INDIRECT("A4")), 0, INDIRECT(INDIRECT("A4")&amp;"!"&amp;'Технический лист'!L383&amp;'Технический лист'!O141))+IF(ISBLANK(INDIRECT("A5")), 0, INDIRECT(INDIRECT("A5")&amp;"!"&amp;'Технический лист'!L383&amp;'Технический лист'!O141))+IF(ISBLANK(INDIRECT("A6")), 0, INDIRECT(INDIRECT("A6")&amp;"!"&amp;'Технический лист'!L383&amp;'Технический лист'!O141))+IF(ISBLANK(INDIRECT("A7")), 0, INDIRECT(INDIRECT("A7")&amp;"!"&amp;'Технический лист'!L383&amp;'Технический лист'!O141))+IF(ISBLANK(INDIRECT("A8")), 0, INDIRECT(INDIRECT("A8")&amp;"!"&amp;'Технический лист'!L383&amp;'Технический лист'!O141))+IF(ISBLANK(INDIRECT("A9")), 0, INDIRECT(INDIRECT("A9")&amp;"!"&amp;'Технический лист'!L383&amp;'Технический лист'!O141))+IF(ISBLANK(INDIRECT("A10")), 0, INDIRECT(INDIRECT("A10")&amp;"!"&amp;'Технический лист'!L383&amp;'Технический лист'!O141))+IF(ISBLANK(INDIRECT("A11")), 0, INDIRECT(INDIRECT("A11")&amp;"!"&amp;'Технический лист'!L383&amp;'Технический лист'!O141))+IF(ISBLANK(INDIRECT("A12")), 0, INDIRECT(INDIRECT("A12")&amp;"!"&amp;'Технический лист'!L383&amp;'Технический лист'!O141))</f>
        <v>0</v>
      </c>
      <c r="M150" s="53">
        <f>IF(ISBLANK(INDIRECT("A3")), 0, INDIRECT(INDIRECT("A3")&amp;"!"&amp;'Технический лист'!M383&amp;'Технический лист'!P141))+IF(ISBLANK(INDIRECT("A4")), 0, INDIRECT(INDIRECT("A4")&amp;"!"&amp;'Технический лист'!M383&amp;'Технический лист'!P141))+IF(ISBLANK(INDIRECT("A5")), 0, INDIRECT(INDIRECT("A5")&amp;"!"&amp;'Технический лист'!M383&amp;'Технический лист'!P141))+IF(ISBLANK(INDIRECT("A6")), 0, INDIRECT(INDIRECT("A6")&amp;"!"&amp;'Технический лист'!M383&amp;'Технический лист'!P141))+IF(ISBLANK(INDIRECT("A7")), 0, INDIRECT(INDIRECT("A7")&amp;"!"&amp;'Технический лист'!M383&amp;'Технический лист'!P141))+IF(ISBLANK(INDIRECT("A8")), 0, INDIRECT(INDIRECT("A8")&amp;"!"&amp;'Технический лист'!M383&amp;'Технический лист'!P141))+IF(ISBLANK(INDIRECT("A9")), 0, INDIRECT(INDIRECT("A9")&amp;"!"&amp;'Технический лист'!M383&amp;'Технический лист'!P141))+IF(ISBLANK(INDIRECT("A10")), 0, INDIRECT(INDIRECT("A10")&amp;"!"&amp;'Технический лист'!M383&amp;'Технический лист'!P141))+IF(ISBLANK(INDIRECT("A11")), 0, INDIRECT(INDIRECT("A11")&amp;"!"&amp;'Технический лист'!M383&amp;'Технический лист'!P141))+IF(ISBLANK(INDIRECT("A12")), 0, INDIRECT(INDIRECT("A12")&amp;"!"&amp;'Технический лист'!M383&amp;'Технический лист'!P141))</f>
        <v>0</v>
      </c>
    </row>
    <row r="151" hidden="1">
      <c r="A151" s="106"/>
      <c r="B151" s="51">
        <f>IF(ISBLANK(INDIRECT("A3")), 0, INDIRECT(INDIRECT("A3")&amp;"!"&amp;'Технический лист'!B384&amp;'Технический лист'!E142))+IF(ISBLANK(INDIRECT("A4")), 0, INDIRECT(INDIRECT("A4")&amp;"!"&amp;'Технический лист'!B384&amp;'Технический лист'!E142))+IF(ISBLANK(INDIRECT("A5")), 0, INDIRECT(INDIRECT("A5")&amp;"!"&amp;'Технический лист'!B384&amp;'Технический лист'!E142))+IF(ISBLANK(INDIRECT("A6")), 0, INDIRECT(INDIRECT("A6")&amp;"!"&amp;'Технический лист'!B384&amp;'Технический лист'!E142))+IF(ISBLANK(INDIRECT("A7")), 0, INDIRECT(INDIRECT("A7")&amp;"!"&amp;'Технический лист'!B384&amp;'Технический лист'!E142))+IF(ISBLANK(INDIRECT("A8")), 0, INDIRECT(INDIRECT("A8")&amp;"!"&amp;'Технический лист'!B384&amp;'Технический лист'!E142))+IF(ISBLANK(INDIRECT("A9")), 0, INDIRECT(INDIRECT("A9")&amp;"!"&amp;'Технический лист'!B384&amp;'Технический лист'!E142))+IF(ISBLANK(INDIRECT("A10")), 0, INDIRECT(INDIRECT("A10")&amp;"!"&amp;'Технический лист'!B384&amp;'Технический лист'!E142))+IF(ISBLANK(INDIRECT("A11")), 0, INDIRECT(INDIRECT("A11")&amp;"!"&amp;'Технический лист'!B384&amp;'Технический лист'!E142))+IF(ISBLANK(INDIRECT("A12")), 0, INDIRECT(INDIRECT("A12")&amp;"!"&amp;'Технический лист'!B384&amp;'Технический лист'!E142))</f>
        <v>0</v>
      </c>
      <c r="C151" s="51">
        <f>IF(ISBLANK(INDIRECT("A3")), 0, INDIRECT(INDIRECT("A3")&amp;"!"&amp;'Технический лист'!C384&amp;'Технический лист'!F142))+IF(ISBLANK(INDIRECT("A4")), 0, INDIRECT(INDIRECT("A4")&amp;"!"&amp;'Технический лист'!C384&amp;'Технический лист'!F142))+IF(ISBLANK(INDIRECT("A5")), 0, INDIRECT(INDIRECT("A5")&amp;"!"&amp;'Технический лист'!C384&amp;'Технический лист'!F142))+IF(ISBLANK(INDIRECT("A6")), 0, INDIRECT(INDIRECT("A6")&amp;"!"&amp;'Технический лист'!C384&amp;'Технический лист'!F142))+IF(ISBLANK(INDIRECT("A7")), 0, INDIRECT(INDIRECT("A7")&amp;"!"&amp;'Технический лист'!C384&amp;'Технический лист'!F142))+IF(ISBLANK(INDIRECT("A8")), 0, INDIRECT(INDIRECT("A8")&amp;"!"&amp;'Технический лист'!C384&amp;'Технический лист'!F142))+IF(ISBLANK(INDIRECT("A9")), 0, INDIRECT(INDIRECT("A9")&amp;"!"&amp;'Технический лист'!C384&amp;'Технический лист'!F142))+IF(ISBLANK(INDIRECT("A10")), 0, INDIRECT(INDIRECT("A10")&amp;"!"&amp;'Технический лист'!C384&amp;'Технический лист'!F142))+IF(ISBLANK(INDIRECT("A11")), 0, INDIRECT(INDIRECT("A11")&amp;"!"&amp;'Технический лист'!C384&amp;'Технический лист'!F142))+IF(ISBLANK(INDIRECT("A12")), 0, INDIRECT(INDIRECT("A12")&amp;"!"&amp;'Технический лист'!C384&amp;'Технический лист'!F142))</f>
        <v>0</v>
      </c>
      <c r="D151" s="51">
        <f>IF(ISBLANK(INDIRECT("A3")), 0, INDIRECT(INDIRECT("A3")&amp;"!"&amp;'Технический лист'!D384&amp;'Технический лист'!G142))+IF(ISBLANK(INDIRECT("A4")), 0, INDIRECT(INDIRECT("A4")&amp;"!"&amp;'Технический лист'!D384&amp;'Технический лист'!G142))+IF(ISBLANK(INDIRECT("A5")), 0, INDIRECT(INDIRECT("A5")&amp;"!"&amp;'Технический лист'!D384&amp;'Технический лист'!G142))+IF(ISBLANK(INDIRECT("A6")), 0, INDIRECT(INDIRECT("A6")&amp;"!"&amp;'Технический лист'!D384&amp;'Технический лист'!G142))+IF(ISBLANK(INDIRECT("A7")), 0, INDIRECT(INDIRECT("A7")&amp;"!"&amp;'Технический лист'!D384&amp;'Технический лист'!G142))+IF(ISBLANK(INDIRECT("A8")), 0, INDIRECT(INDIRECT("A8")&amp;"!"&amp;'Технический лист'!D384&amp;'Технический лист'!G142))+IF(ISBLANK(INDIRECT("A9")), 0, INDIRECT(INDIRECT("A9")&amp;"!"&amp;'Технический лист'!D384&amp;'Технический лист'!G142))+IF(ISBLANK(INDIRECT("A10")), 0, INDIRECT(INDIRECT("A10")&amp;"!"&amp;'Технический лист'!D384&amp;'Технический лист'!G142))+IF(ISBLANK(INDIRECT("A11")), 0, INDIRECT(INDIRECT("A11")&amp;"!"&amp;'Технический лист'!D384&amp;'Технический лист'!G142))+IF(ISBLANK(INDIRECT("A12")), 0, INDIRECT(INDIRECT("A12")&amp;"!"&amp;'Технический лист'!D384&amp;'Технический лист'!G142))</f>
        <v>0</v>
      </c>
      <c r="E151" s="51">
        <f>IF(ISBLANK(INDIRECT("A3")), 0, INDIRECT(INDIRECT("A3")&amp;"!"&amp;'Технический лист'!E384&amp;'Технический лист'!H142))+IF(ISBLANK(INDIRECT("A4")), 0, INDIRECT(INDIRECT("A4")&amp;"!"&amp;'Технический лист'!E384&amp;'Технический лист'!H142))+IF(ISBLANK(INDIRECT("A5")), 0, INDIRECT(INDIRECT("A5")&amp;"!"&amp;'Технический лист'!E384&amp;'Технический лист'!H142))+IF(ISBLANK(INDIRECT("A6")), 0, INDIRECT(INDIRECT("A6")&amp;"!"&amp;'Технический лист'!E384&amp;'Технический лист'!H142))+IF(ISBLANK(INDIRECT("A7")), 0, INDIRECT(INDIRECT("A7")&amp;"!"&amp;'Технический лист'!E384&amp;'Технический лист'!H142))+IF(ISBLANK(INDIRECT("A8")), 0, INDIRECT(INDIRECT("A8")&amp;"!"&amp;'Технический лист'!E384&amp;'Технический лист'!H142))+IF(ISBLANK(INDIRECT("A9")), 0, INDIRECT(INDIRECT("A9")&amp;"!"&amp;'Технический лист'!E384&amp;'Технический лист'!H142))+IF(ISBLANK(INDIRECT("A10")), 0, INDIRECT(INDIRECT("A10")&amp;"!"&amp;'Технический лист'!E384&amp;'Технический лист'!H142))+IF(ISBLANK(INDIRECT("A11")), 0, INDIRECT(INDIRECT("A11")&amp;"!"&amp;'Технический лист'!E384&amp;'Технический лист'!H142))+IF(ISBLANK(INDIRECT("A12")), 0, INDIRECT(INDIRECT("A12")&amp;"!"&amp;'Технический лист'!E384&amp;'Технический лист'!H142))</f>
        <v>0</v>
      </c>
      <c r="F151" s="51">
        <f>IF(ISBLANK(INDIRECT("A3")), 0, INDIRECT(INDIRECT("A3")&amp;"!"&amp;'Технический лист'!F384&amp;'Технический лист'!I142))+IF(ISBLANK(INDIRECT("A4")), 0, INDIRECT(INDIRECT("A4")&amp;"!"&amp;'Технический лист'!F384&amp;'Технический лист'!I142))+IF(ISBLANK(INDIRECT("A5")), 0, INDIRECT(INDIRECT("A5")&amp;"!"&amp;'Технический лист'!F384&amp;'Технический лист'!I142))+IF(ISBLANK(INDIRECT("A6")), 0, INDIRECT(INDIRECT("A6")&amp;"!"&amp;'Технический лист'!F384&amp;'Технический лист'!I142))+IF(ISBLANK(INDIRECT("A7")), 0, INDIRECT(INDIRECT("A7")&amp;"!"&amp;'Технический лист'!F384&amp;'Технический лист'!I142))+IF(ISBLANK(INDIRECT("A8")), 0, INDIRECT(INDIRECT("A8")&amp;"!"&amp;'Технический лист'!F384&amp;'Технический лист'!I142))+IF(ISBLANK(INDIRECT("A9")), 0, INDIRECT(INDIRECT("A9")&amp;"!"&amp;'Технический лист'!F384&amp;'Технический лист'!I142))+IF(ISBLANK(INDIRECT("A10")), 0, INDIRECT(INDIRECT("A10")&amp;"!"&amp;'Технический лист'!F384&amp;'Технический лист'!I142))+IF(ISBLANK(INDIRECT("A11")), 0, INDIRECT(INDIRECT("A11")&amp;"!"&amp;'Технический лист'!F384&amp;'Технический лист'!I142))+IF(ISBLANK(INDIRECT("A12")), 0, INDIRECT(INDIRECT("A12")&amp;"!"&amp;'Технический лист'!F384&amp;'Технический лист'!I142))</f>
        <v>0</v>
      </c>
      <c r="G151" s="51">
        <f>IF(ISBLANK(INDIRECT("A3")), 0, INDIRECT(INDIRECT("A3")&amp;"!"&amp;'Технический лист'!G384&amp;'Технический лист'!J142))+IF(ISBLANK(INDIRECT("A4")), 0, INDIRECT(INDIRECT("A4")&amp;"!"&amp;'Технический лист'!G384&amp;'Технический лист'!J142))+IF(ISBLANK(INDIRECT("A5")), 0, INDIRECT(INDIRECT("A5")&amp;"!"&amp;'Технический лист'!G384&amp;'Технический лист'!J142))+IF(ISBLANK(INDIRECT("A6")), 0, INDIRECT(INDIRECT("A6")&amp;"!"&amp;'Технический лист'!G384&amp;'Технический лист'!J142))+IF(ISBLANK(INDIRECT("A7")), 0, INDIRECT(INDIRECT("A7")&amp;"!"&amp;'Технический лист'!G384&amp;'Технический лист'!J142))+IF(ISBLANK(INDIRECT("A8")), 0, INDIRECT(INDIRECT("A8")&amp;"!"&amp;'Технический лист'!G384&amp;'Технический лист'!J142))+IF(ISBLANK(INDIRECT("A9")), 0, INDIRECT(INDIRECT("A9")&amp;"!"&amp;'Технический лист'!G384&amp;'Технический лист'!J142))+IF(ISBLANK(INDIRECT("A10")), 0, INDIRECT(INDIRECT("A10")&amp;"!"&amp;'Технический лист'!G384&amp;'Технический лист'!J142))+IF(ISBLANK(INDIRECT("A11")), 0, INDIRECT(INDIRECT("A11")&amp;"!"&amp;'Технический лист'!G384&amp;'Технический лист'!J142))+IF(ISBLANK(INDIRECT("A12")), 0, INDIRECT(INDIRECT("A12")&amp;"!"&amp;'Технический лист'!G384&amp;'Технический лист'!J142))</f>
        <v>0</v>
      </c>
      <c r="H151" s="51">
        <f>IF(ISBLANK(INDIRECT("A3")), 0, INDIRECT(INDIRECT("A3")&amp;"!"&amp;'Технический лист'!H384&amp;'Технический лист'!K142))+IF(ISBLANK(INDIRECT("A4")), 0, INDIRECT(INDIRECT("A4")&amp;"!"&amp;'Технический лист'!H384&amp;'Технический лист'!K142))+IF(ISBLANK(INDIRECT("A5")), 0, INDIRECT(INDIRECT("A5")&amp;"!"&amp;'Технический лист'!H384&amp;'Технический лист'!K142))+IF(ISBLANK(INDIRECT("A6")), 0, INDIRECT(INDIRECT("A6")&amp;"!"&amp;'Технический лист'!H384&amp;'Технический лист'!K142))+IF(ISBLANK(INDIRECT("A7")), 0, INDIRECT(INDIRECT("A7")&amp;"!"&amp;'Технический лист'!H384&amp;'Технический лист'!K142))+IF(ISBLANK(INDIRECT("A8")), 0, INDIRECT(INDIRECT("A8")&amp;"!"&amp;'Технический лист'!H384&amp;'Технический лист'!K142))+IF(ISBLANK(INDIRECT("A9")), 0, INDIRECT(INDIRECT("A9")&amp;"!"&amp;'Технический лист'!H384&amp;'Технический лист'!K142))+IF(ISBLANK(INDIRECT("A10")), 0, INDIRECT(INDIRECT("A10")&amp;"!"&amp;'Технический лист'!H384&amp;'Технический лист'!K142))+IF(ISBLANK(INDIRECT("A11")), 0, INDIRECT(INDIRECT("A11")&amp;"!"&amp;'Технический лист'!H384&amp;'Технический лист'!K142))+IF(ISBLANK(INDIRECT("A12")), 0, INDIRECT(INDIRECT("A12")&amp;"!"&amp;'Технический лист'!H384&amp;'Технический лист'!K142))</f>
        <v>0</v>
      </c>
      <c r="I151" s="51">
        <f>IF(ISBLANK(INDIRECT("A3")), 0, INDIRECT(INDIRECT("A3")&amp;"!"&amp;'Технический лист'!I384&amp;'Технический лист'!L142))+IF(ISBLANK(INDIRECT("A4")), 0, INDIRECT(INDIRECT("A4")&amp;"!"&amp;'Технический лист'!I384&amp;'Технический лист'!L142))+IF(ISBLANK(INDIRECT("A5")), 0, INDIRECT(INDIRECT("A5")&amp;"!"&amp;'Технический лист'!I384&amp;'Технический лист'!L142))+IF(ISBLANK(INDIRECT("A6")), 0, INDIRECT(INDIRECT("A6")&amp;"!"&amp;'Технический лист'!I384&amp;'Технический лист'!L142))+IF(ISBLANK(INDIRECT("A7")), 0, INDIRECT(INDIRECT("A7")&amp;"!"&amp;'Технический лист'!I384&amp;'Технический лист'!L142))+IF(ISBLANK(INDIRECT("A8")), 0, INDIRECT(INDIRECT("A8")&amp;"!"&amp;'Технический лист'!I384&amp;'Технический лист'!L142))+IF(ISBLANK(INDIRECT("A9")), 0, INDIRECT(INDIRECT("A9")&amp;"!"&amp;'Технический лист'!I384&amp;'Технический лист'!L142))+IF(ISBLANK(INDIRECT("A10")), 0, INDIRECT(INDIRECT("A10")&amp;"!"&amp;'Технический лист'!I384&amp;'Технический лист'!L142))+IF(ISBLANK(INDIRECT("A11")), 0, INDIRECT(INDIRECT("A11")&amp;"!"&amp;'Технический лист'!I384&amp;'Технический лист'!L142))+IF(ISBLANK(INDIRECT("A12")), 0, INDIRECT(INDIRECT("A12")&amp;"!"&amp;'Технический лист'!I384&amp;'Технический лист'!L142))</f>
        <v>0</v>
      </c>
      <c r="J151" s="51">
        <f>IF(ISBLANK(INDIRECT("A3")), 0, INDIRECT(INDIRECT("A3")&amp;"!"&amp;'Технический лист'!J384&amp;'Технический лист'!M142))+IF(ISBLANK(INDIRECT("A4")), 0, INDIRECT(INDIRECT("A4")&amp;"!"&amp;'Технический лист'!J384&amp;'Технический лист'!M142))+IF(ISBLANK(INDIRECT("A5")), 0, INDIRECT(INDIRECT("A5")&amp;"!"&amp;'Технический лист'!J384&amp;'Технический лист'!M142))+IF(ISBLANK(INDIRECT("A6")), 0, INDIRECT(INDIRECT("A6")&amp;"!"&amp;'Технический лист'!J384&amp;'Технический лист'!M142))+IF(ISBLANK(INDIRECT("A7")), 0, INDIRECT(INDIRECT("A7")&amp;"!"&amp;'Технический лист'!J384&amp;'Технический лист'!M142))+IF(ISBLANK(INDIRECT("A8")), 0, INDIRECT(INDIRECT("A8")&amp;"!"&amp;'Технический лист'!J384&amp;'Технический лист'!M142))+IF(ISBLANK(INDIRECT("A9")), 0, INDIRECT(INDIRECT("A9")&amp;"!"&amp;'Технический лист'!J384&amp;'Технический лист'!M142))+IF(ISBLANK(INDIRECT("A10")), 0, INDIRECT(INDIRECT("A10")&amp;"!"&amp;'Технический лист'!J384&amp;'Технический лист'!M142))+IF(ISBLANK(INDIRECT("A11")), 0, INDIRECT(INDIRECT("A11")&amp;"!"&amp;'Технический лист'!J384&amp;'Технический лист'!M142))+IF(ISBLANK(INDIRECT("A12")), 0, INDIRECT(INDIRECT("A12")&amp;"!"&amp;'Технический лист'!J384&amp;'Технический лист'!M142))</f>
        <v>0</v>
      </c>
      <c r="K151" s="51">
        <f>IF(ISBLANK(INDIRECT("A3")), 0, INDIRECT(INDIRECT("A3")&amp;"!"&amp;'Технический лист'!K384&amp;'Технический лист'!N142))+IF(ISBLANK(INDIRECT("A4")), 0, INDIRECT(INDIRECT("A4")&amp;"!"&amp;'Технический лист'!K384&amp;'Технический лист'!N142))+IF(ISBLANK(INDIRECT("A5")), 0, INDIRECT(INDIRECT("A5")&amp;"!"&amp;'Технический лист'!K384&amp;'Технический лист'!N142))+IF(ISBLANK(INDIRECT("A6")), 0, INDIRECT(INDIRECT("A6")&amp;"!"&amp;'Технический лист'!K384&amp;'Технический лист'!N142))+IF(ISBLANK(INDIRECT("A7")), 0, INDIRECT(INDIRECT("A7")&amp;"!"&amp;'Технический лист'!K384&amp;'Технический лист'!N142))+IF(ISBLANK(INDIRECT("A8")), 0, INDIRECT(INDIRECT("A8")&amp;"!"&amp;'Технический лист'!K384&amp;'Технический лист'!N142))+IF(ISBLANK(INDIRECT("A9")), 0, INDIRECT(INDIRECT("A9")&amp;"!"&amp;'Технический лист'!K384&amp;'Технический лист'!N142))+IF(ISBLANK(INDIRECT("A10")), 0, INDIRECT(INDIRECT("A10")&amp;"!"&amp;'Технический лист'!K384&amp;'Технический лист'!N142))+IF(ISBLANK(INDIRECT("A11")), 0, INDIRECT(INDIRECT("A11")&amp;"!"&amp;'Технический лист'!K384&amp;'Технический лист'!N142))+IF(ISBLANK(INDIRECT("A12")), 0, INDIRECT(INDIRECT("A12")&amp;"!"&amp;'Технический лист'!K384&amp;'Технический лист'!N142))</f>
        <v>0</v>
      </c>
      <c r="L151" s="51">
        <f>IF(ISBLANK(INDIRECT("A3")), 0, INDIRECT(INDIRECT("A3")&amp;"!"&amp;'Технический лист'!L384&amp;'Технический лист'!O142))+IF(ISBLANK(INDIRECT("A4")), 0, INDIRECT(INDIRECT("A4")&amp;"!"&amp;'Технический лист'!L384&amp;'Технический лист'!O142))+IF(ISBLANK(INDIRECT("A5")), 0, INDIRECT(INDIRECT("A5")&amp;"!"&amp;'Технический лист'!L384&amp;'Технический лист'!O142))+IF(ISBLANK(INDIRECT("A6")), 0, INDIRECT(INDIRECT("A6")&amp;"!"&amp;'Технический лист'!L384&amp;'Технический лист'!O142))+IF(ISBLANK(INDIRECT("A7")), 0, INDIRECT(INDIRECT("A7")&amp;"!"&amp;'Технический лист'!L384&amp;'Технический лист'!O142))+IF(ISBLANK(INDIRECT("A8")), 0, INDIRECT(INDIRECT("A8")&amp;"!"&amp;'Технический лист'!L384&amp;'Технический лист'!O142))+IF(ISBLANK(INDIRECT("A9")), 0, INDIRECT(INDIRECT("A9")&amp;"!"&amp;'Технический лист'!L384&amp;'Технический лист'!O142))+IF(ISBLANK(INDIRECT("A10")), 0, INDIRECT(INDIRECT("A10")&amp;"!"&amp;'Технический лист'!L384&amp;'Технический лист'!O142))+IF(ISBLANK(INDIRECT("A11")), 0, INDIRECT(INDIRECT("A11")&amp;"!"&amp;'Технический лист'!L384&amp;'Технический лист'!O142))+IF(ISBLANK(INDIRECT("A12")), 0, INDIRECT(INDIRECT("A12")&amp;"!"&amp;'Технический лист'!L384&amp;'Технический лист'!O142))</f>
        <v>0</v>
      </c>
      <c r="M151" s="53">
        <f>IF(ISBLANK(INDIRECT("A3")), 0, INDIRECT(INDIRECT("A3")&amp;"!"&amp;'Технический лист'!M384&amp;'Технический лист'!P142))+IF(ISBLANK(INDIRECT("A4")), 0, INDIRECT(INDIRECT("A4")&amp;"!"&amp;'Технический лист'!M384&amp;'Технический лист'!P142))+IF(ISBLANK(INDIRECT("A5")), 0, INDIRECT(INDIRECT("A5")&amp;"!"&amp;'Технический лист'!M384&amp;'Технический лист'!P142))+IF(ISBLANK(INDIRECT("A6")), 0, INDIRECT(INDIRECT("A6")&amp;"!"&amp;'Технический лист'!M384&amp;'Технический лист'!P142))+IF(ISBLANK(INDIRECT("A7")), 0, INDIRECT(INDIRECT("A7")&amp;"!"&amp;'Технический лист'!M384&amp;'Технический лист'!P142))+IF(ISBLANK(INDIRECT("A8")), 0, INDIRECT(INDIRECT("A8")&amp;"!"&amp;'Технический лист'!M384&amp;'Технический лист'!P142))+IF(ISBLANK(INDIRECT("A9")), 0, INDIRECT(INDIRECT("A9")&amp;"!"&amp;'Технический лист'!M384&amp;'Технический лист'!P142))+IF(ISBLANK(INDIRECT("A10")), 0, INDIRECT(INDIRECT("A10")&amp;"!"&amp;'Технический лист'!M384&amp;'Технический лист'!P142))+IF(ISBLANK(INDIRECT("A11")), 0, INDIRECT(INDIRECT("A11")&amp;"!"&amp;'Технический лист'!M384&amp;'Технический лист'!P142))+IF(ISBLANK(INDIRECT("A12")), 0, INDIRECT(INDIRECT("A12")&amp;"!"&amp;'Технический лист'!M384&amp;'Технический лист'!P142))</f>
        <v>0</v>
      </c>
    </row>
    <row r="152" hidden="1">
      <c r="A152" s="106"/>
      <c r="B152" s="51">
        <f>IF(ISBLANK(INDIRECT("A3")), 0, INDIRECT(INDIRECT("A3")&amp;"!"&amp;'Технический лист'!B385&amp;'Технический лист'!E143))+IF(ISBLANK(INDIRECT("A4")), 0, INDIRECT(INDIRECT("A4")&amp;"!"&amp;'Технический лист'!B385&amp;'Технический лист'!E143))+IF(ISBLANK(INDIRECT("A5")), 0, INDIRECT(INDIRECT("A5")&amp;"!"&amp;'Технический лист'!B385&amp;'Технический лист'!E143))+IF(ISBLANK(INDIRECT("A6")), 0, INDIRECT(INDIRECT("A6")&amp;"!"&amp;'Технический лист'!B385&amp;'Технический лист'!E143))+IF(ISBLANK(INDIRECT("A7")), 0, INDIRECT(INDIRECT("A7")&amp;"!"&amp;'Технический лист'!B385&amp;'Технический лист'!E143))+IF(ISBLANK(INDIRECT("A8")), 0, INDIRECT(INDIRECT("A8")&amp;"!"&amp;'Технический лист'!B385&amp;'Технический лист'!E143))+IF(ISBLANK(INDIRECT("A9")), 0, INDIRECT(INDIRECT("A9")&amp;"!"&amp;'Технический лист'!B385&amp;'Технический лист'!E143))+IF(ISBLANK(INDIRECT("A10")), 0, INDIRECT(INDIRECT("A10")&amp;"!"&amp;'Технический лист'!B385&amp;'Технический лист'!E143))+IF(ISBLANK(INDIRECT("A11")), 0, INDIRECT(INDIRECT("A11")&amp;"!"&amp;'Технический лист'!B385&amp;'Технический лист'!E143))+IF(ISBLANK(INDIRECT("A12")), 0, INDIRECT(INDIRECT("A12")&amp;"!"&amp;'Технический лист'!B385&amp;'Технический лист'!E143))</f>
        <v>0</v>
      </c>
      <c r="C152" s="51">
        <f>IF(ISBLANK(INDIRECT("A3")), 0, INDIRECT(INDIRECT("A3")&amp;"!"&amp;'Технический лист'!C385&amp;'Технический лист'!F143))+IF(ISBLANK(INDIRECT("A4")), 0, INDIRECT(INDIRECT("A4")&amp;"!"&amp;'Технический лист'!C385&amp;'Технический лист'!F143))+IF(ISBLANK(INDIRECT("A5")), 0, INDIRECT(INDIRECT("A5")&amp;"!"&amp;'Технический лист'!C385&amp;'Технический лист'!F143))+IF(ISBLANK(INDIRECT("A6")), 0, INDIRECT(INDIRECT("A6")&amp;"!"&amp;'Технический лист'!C385&amp;'Технический лист'!F143))+IF(ISBLANK(INDIRECT("A7")), 0, INDIRECT(INDIRECT("A7")&amp;"!"&amp;'Технический лист'!C385&amp;'Технический лист'!F143))+IF(ISBLANK(INDIRECT("A8")), 0, INDIRECT(INDIRECT("A8")&amp;"!"&amp;'Технический лист'!C385&amp;'Технический лист'!F143))+IF(ISBLANK(INDIRECT("A9")), 0, INDIRECT(INDIRECT("A9")&amp;"!"&amp;'Технический лист'!C385&amp;'Технический лист'!F143))+IF(ISBLANK(INDIRECT("A10")), 0, INDIRECT(INDIRECT("A10")&amp;"!"&amp;'Технический лист'!C385&amp;'Технический лист'!F143))+IF(ISBLANK(INDIRECT("A11")), 0, INDIRECT(INDIRECT("A11")&amp;"!"&amp;'Технический лист'!C385&amp;'Технический лист'!F143))+IF(ISBLANK(INDIRECT("A12")), 0, INDIRECT(INDIRECT("A12")&amp;"!"&amp;'Технический лист'!C385&amp;'Технический лист'!F143))</f>
        <v>0</v>
      </c>
      <c r="D152" s="51">
        <f>IF(ISBLANK(INDIRECT("A3")), 0, INDIRECT(INDIRECT("A3")&amp;"!"&amp;'Технический лист'!D385&amp;'Технический лист'!G143))+IF(ISBLANK(INDIRECT("A4")), 0, INDIRECT(INDIRECT("A4")&amp;"!"&amp;'Технический лист'!D385&amp;'Технический лист'!G143))+IF(ISBLANK(INDIRECT("A5")), 0, INDIRECT(INDIRECT("A5")&amp;"!"&amp;'Технический лист'!D385&amp;'Технический лист'!G143))+IF(ISBLANK(INDIRECT("A6")), 0, INDIRECT(INDIRECT("A6")&amp;"!"&amp;'Технический лист'!D385&amp;'Технический лист'!G143))+IF(ISBLANK(INDIRECT("A7")), 0, INDIRECT(INDIRECT("A7")&amp;"!"&amp;'Технический лист'!D385&amp;'Технический лист'!G143))+IF(ISBLANK(INDIRECT("A8")), 0, INDIRECT(INDIRECT("A8")&amp;"!"&amp;'Технический лист'!D385&amp;'Технический лист'!G143))+IF(ISBLANK(INDIRECT("A9")), 0, INDIRECT(INDIRECT("A9")&amp;"!"&amp;'Технический лист'!D385&amp;'Технический лист'!G143))+IF(ISBLANK(INDIRECT("A10")), 0, INDIRECT(INDIRECT("A10")&amp;"!"&amp;'Технический лист'!D385&amp;'Технический лист'!G143))+IF(ISBLANK(INDIRECT("A11")), 0, INDIRECT(INDIRECT("A11")&amp;"!"&amp;'Технический лист'!D385&amp;'Технический лист'!G143))+IF(ISBLANK(INDIRECT("A12")), 0, INDIRECT(INDIRECT("A12")&amp;"!"&amp;'Технический лист'!D385&amp;'Технический лист'!G143))</f>
        <v>0</v>
      </c>
      <c r="E152" s="51">
        <f>IF(ISBLANK(INDIRECT("A3")), 0, INDIRECT(INDIRECT("A3")&amp;"!"&amp;'Технический лист'!E385&amp;'Технический лист'!H143))+IF(ISBLANK(INDIRECT("A4")), 0, INDIRECT(INDIRECT("A4")&amp;"!"&amp;'Технический лист'!E385&amp;'Технический лист'!H143))+IF(ISBLANK(INDIRECT("A5")), 0, INDIRECT(INDIRECT("A5")&amp;"!"&amp;'Технический лист'!E385&amp;'Технический лист'!H143))+IF(ISBLANK(INDIRECT("A6")), 0, INDIRECT(INDIRECT("A6")&amp;"!"&amp;'Технический лист'!E385&amp;'Технический лист'!H143))+IF(ISBLANK(INDIRECT("A7")), 0, INDIRECT(INDIRECT("A7")&amp;"!"&amp;'Технический лист'!E385&amp;'Технический лист'!H143))+IF(ISBLANK(INDIRECT("A8")), 0, INDIRECT(INDIRECT("A8")&amp;"!"&amp;'Технический лист'!E385&amp;'Технический лист'!H143))+IF(ISBLANK(INDIRECT("A9")), 0, INDIRECT(INDIRECT("A9")&amp;"!"&amp;'Технический лист'!E385&amp;'Технический лист'!H143))+IF(ISBLANK(INDIRECT("A10")), 0, INDIRECT(INDIRECT("A10")&amp;"!"&amp;'Технический лист'!E385&amp;'Технический лист'!H143))+IF(ISBLANK(INDIRECT("A11")), 0, INDIRECT(INDIRECT("A11")&amp;"!"&amp;'Технический лист'!E385&amp;'Технический лист'!H143))+IF(ISBLANK(INDIRECT("A12")), 0, INDIRECT(INDIRECT("A12")&amp;"!"&amp;'Технический лист'!E385&amp;'Технический лист'!H143))</f>
        <v>0</v>
      </c>
      <c r="F152" s="51">
        <f>IF(ISBLANK(INDIRECT("A3")), 0, INDIRECT(INDIRECT("A3")&amp;"!"&amp;'Технический лист'!F385&amp;'Технический лист'!I143))+IF(ISBLANK(INDIRECT("A4")), 0, INDIRECT(INDIRECT("A4")&amp;"!"&amp;'Технический лист'!F385&amp;'Технический лист'!I143))+IF(ISBLANK(INDIRECT("A5")), 0, INDIRECT(INDIRECT("A5")&amp;"!"&amp;'Технический лист'!F385&amp;'Технический лист'!I143))+IF(ISBLANK(INDIRECT("A6")), 0, INDIRECT(INDIRECT("A6")&amp;"!"&amp;'Технический лист'!F385&amp;'Технический лист'!I143))+IF(ISBLANK(INDIRECT("A7")), 0, INDIRECT(INDIRECT("A7")&amp;"!"&amp;'Технический лист'!F385&amp;'Технический лист'!I143))+IF(ISBLANK(INDIRECT("A8")), 0, INDIRECT(INDIRECT("A8")&amp;"!"&amp;'Технический лист'!F385&amp;'Технический лист'!I143))+IF(ISBLANK(INDIRECT("A9")), 0, INDIRECT(INDIRECT("A9")&amp;"!"&amp;'Технический лист'!F385&amp;'Технический лист'!I143))+IF(ISBLANK(INDIRECT("A10")), 0, INDIRECT(INDIRECT("A10")&amp;"!"&amp;'Технический лист'!F385&amp;'Технический лист'!I143))+IF(ISBLANK(INDIRECT("A11")), 0, INDIRECT(INDIRECT("A11")&amp;"!"&amp;'Технический лист'!F385&amp;'Технический лист'!I143))+IF(ISBLANK(INDIRECT("A12")), 0, INDIRECT(INDIRECT("A12")&amp;"!"&amp;'Технический лист'!F385&amp;'Технический лист'!I143))</f>
        <v>0</v>
      </c>
      <c r="G152" s="51">
        <f>IF(ISBLANK(INDIRECT("A3")), 0, INDIRECT(INDIRECT("A3")&amp;"!"&amp;'Технический лист'!G385&amp;'Технический лист'!J143))+IF(ISBLANK(INDIRECT("A4")), 0, INDIRECT(INDIRECT("A4")&amp;"!"&amp;'Технический лист'!G385&amp;'Технический лист'!J143))+IF(ISBLANK(INDIRECT("A5")), 0, INDIRECT(INDIRECT("A5")&amp;"!"&amp;'Технический лист'!G385&amp;'Технический лист'!J143))+IF(ISBLANK(INDIRECT("A6")), 0, INDIRECT(INDIRECT("A6")&amp;"!"&amp;'Технический лист'!G385&amp;'Технический лист'!J143))+IF(ISBLANK(INDIRECT("A7")), 0, INDIRECT(INDIRECT("A7")&amp;"!"&amp;'Технический лист'!G385&amp;'Технический лист'!J143))+IF(ISBLANK(INDIRECT("A8")), 0, INDIRECT(INDIRECT("A8")&amp;"!"&amp;'Технический лист'!G385&amp;'Технический лист'!J143))+IF(ISBLANK(INDIRECT("A9")), 0, INDIRECT(INDIRECT("A9")&amp;"!"&amp;'Технический лист'!G385&amp;'Технический лист'!J143))+IF(ISBLANK(INDIRECT("A10")), 0, INDIRECT(INDIRECT("A10")&amp;"!"&amp;'Технический лист'!G385&amp;'Технический лист'!J143))+IF(ISBLANK(INDIRECT("A11")), 0, INDIRECT(INDIRECT("A11")&amp;"!"&amp;'Технический лист'!G385&amp;'Технический лист'!J143))+IF(ISBLANK(INDIRECT("A12")), 0, INDIRECT(INDIRECT("A12")&amp;"!"&amp;'Технический лист'!G385&amp;'Технический лист'!J143))</f>
        <v>0</v>
      </c>
      <c r="H152" s="51">
        <f>IF(ISBLANK(INDIRECT("A3")), 0, INDIRECT(INDIRECT("A3")&amp;"!"&amp;'Технический лист'!H385&amp;'Технический лист'!K143))+IF(ISBLANK(INDIRECT("A4")), 0, INDIRECT(INDIRECT("A4")&amp;"!"&amp;'Технический лист'!H385&amp;'Технический лист'!K143))+IF(ISBLANK(INDIRECT("A5")), 0, INDIRECT(INDIRECT("A5")&amp;"!"&amp;'Технический лист'!H385&amp;'Технический лист'!K143))+IF(ISBLANK(INDIRECT("A6")), 0, INDIRECT(INDIRECT("A6")&amp;"!"&amp;'Технический лист'!H385&amp;'Технический лист'!K143))+IF(ISBLANK(INDIRECT("A7")), 0, INDIRECT(INDIRECT("A7")&amp;"!"&amp;'Технический лист'!H385&amp;'Технический лист'!K143))+IF(ISBLANK(INDIRECT("A8")), 0, INDIRECT(INDIRECT("A8")&amp;"!"&amp;'Технический лист'!H385&amp;'Технический лист'!K143))+IF(ISBLANK(INDIRECT("A9")), 0, INDIRECT(INDIRECT("A9")&amp;"!"&amp;'Технический лист'!H385&amp;'Технический лист'!K143))+IF(ISBLANK(INDIRECT("A10")), 0, INDIRECT(INDIRECT("A10")&amp;"!"&amp;'Технический лист'!H385&amp;'Технический лист'!K143))+IF(ISBLANK(INDIRECT("A11")), 0, INDIRECT(INDIRECT("A11")&amp;"!"&amp;'Технический лист'!H385&amp;'Технический лист'!K143))+IF(ISBLANK(INDIRECT("A12")), 0, INDIRECT(INDIRECT("A12")&amp;"!"&amp;'Технический лист'!H385&amp;'Технический лист'!K143))</f>
        <v>0</v>
      </c>
      <c r="I152" s="51">
        <f>IF(ISBLANK(INDIRECT("A3")), 0, INDIRECT(INDIRECT("A3")&amp;"!"&amp;'Технический лист'!I385&amp;'Технический лист'!L143))+IF(ISBLANK(INDIRECT("A4")), 0, INDIRECT(INDIRECT("A4")&amp;"!"&amp;'Технический лист'!I385&amp;'Технический лист'!L143))+IF(ISBLANK(INDIRECT("A5")), 0, INDIRECT(INDIRECT("A5")&amp;"!"&amp;'Технический лист'!I385&amp;'Технический лист'!L143))+IF(ISBLANK(INDIRECT("A6")), 0, INDIRECT(INDIRECT("A6")&amp;"!"&amp;'Технический лист'!I385&amp;'Технический лист'!L143))+IF(ISBLANK(INDIRECT("A7")), 0, INDIRECT(INDIRECT("A7")&amp;"!"&amp;'Технический лист'!I385&amp;'Технический лист'!L143))+IF(ISBLANK(INDIRECT("A8")), 0, INDIRECT(INDIRECT("A8")&amp;"!"&amp;'Технический лист'!I385&amp;'Технический лист'!L143))+IF(ISBLANK(INDIRECT("A9")), 0, INDIRECT(INDIRECT("A9")&amp;"!"&amp;'Технический лист'!I385&amp;'Технический лист'!L143))+IF(ISBLANK(INDIRECT("A10")), 0, INDIRECT(INDIRECT("A10")&amp;"!"&amp;'Технический лист'!I385&amp;'Технический лист'!L143))+IF(ISBLANK(INDIRECT("A11")), 0, INDIRECT(INDIRECT("A11")&amp;"!"&amp;'Технический лист'!I385&amp;'Технический лист'!L143))+IF(ISBLANK(INDIRECT("A12")), 0, INDIRECT(INDIRECT("A12")&amp;"!"&amp;'Технический лист'!I385&amp;'Технический лист'!L143))</f>
        <v>0</v>
      </c>
      <c r="J152" s="51">
        <f>IF(ISBLANK(INDIRECT("A3")), 0, INDIRECT(INDIRECT("A3")&amp;"!"&amp;'Технический лист'!J385&amp;'Технический лист'!M143))+IF(ISBLANK(INDIRECT("A4")), 0, INDIRECT(INDIRECT("A4")&amp;"!"&amp;'Технический лист'!J385&amp;'Технический лист'!M143))+IF(ISBLANK(INDIRECT("A5")), 0, INDIRECT(INDIRECT("A5")&amp;"!"&amp;'Технический лист'!J385&amp;'Технический лист'!M143))+IF(ISBLANK(INDIRECT("A6")), 0, INDIRECT(INDIRECT("A6")&amp;"!"&amp;'Технический лист'!J385&amp;'Технический лист'!M143))+IF(ISBLANK(INDIRECT("A7")), 0, INDIRECT(INDIRECT("A7")&amp;"!"&amp;'Технический лист'!J385&amp;'Технический лист'!M143))+IF(ISBLANK(INDIRECT("A8")), 0, INDIRECT(INDIRECT("A8")&amp;"!"&amp;'Технический лист'!J385&amp;'Технический лист'!M143))+IF(ISBLANK(INDIRECT("A9")), 0, INDIRECT(INDIRECT("A9")&amp;"!"&amp;'Технический лист'!J385&amp;'Технический лист'!M143))+IF(ISBLANK(INDIRECT("A10")), 0, INDIRECT(INDIRECT("A10")&amp;"!"&amp;'Технический лист'!J385&amp;'Технический лист'!M143))+IF(ISBLANK(INDIRECT("A11")), 0, INDIRECT(INDIRECT("A11")&amp;"!"&amp;'Технический лист'!J385&amp;'Технический лист'!M143))+IF(ISBLANK(INDIRECT("A12")), 0, INDIRECT(INDIRECT("A12")&amp;"!"&amp;'Технический лист'!J385&amp;'Технический лист'!M143))</f>
        <v>0</v>
      </c>
      <c r="K152" s="51">
        <f>IF(ISBLANK(INDIRECT("A3")), 0, INDIRECT(INDIRECT("A3")&amp;"!"&amp;'Технический лист'!K385&amp;'Технический лист'!N143))+IF(ISBLANK(INDIRECT("A4")), 0, INDIRECT(INDIRECT("A4")&amp;"!"&amp;'Технический лист'!K385&amp;'Технический лист'!N143))+IF(ISBLANK(INDIRECT("A5")), 0, INDIRECT(INDIRECT("A5")&amp;"!"&amp;'Технический лист'!K385&amp;'Технический лист'!N143))+IF(ISBLANK(INDIRECT("A6")), 0, INDIRECT(INDIRECT("A6")&amp;"!"&amp;'Технический лист'!K385&amp;'Технический лист'!N143))+IF(ISBLANK(INDIRECT("A7")), 0, INDIRECT(INDIRECT("A7")&amp;"!"&amp;'Технический лист'!K385&amp;'Технический лист'!N143))+IF(ISBLANK(INDIRECT("A8")), 0, INDIRECT(INDIRECT("A8")&amp;"!"&amp;'Технический лист'!K385&amp;'Технический лист'!N143))+IF(ISBLANK(INDIRECT("A9")), 0, INDIRECT(INDIRECT("A9")&amp;"!"&amp;'Технический лист'!K385&amp;'Технический лист'!N143))+IF(ISBLANK(INDIRECT("A10")), 0, INDIRECT(INDIRECT("A10")&amp;"!"&amp;'Технический лист'!K385&amp;'Технический лист'!N143))+IF(ISBLANK(INDIRECT("A11")), 0, INDIRECT(INDIRECT("A11")&amp;"!"&amp;'Технический лист'!K385&amp;'Технический лист'!N143))+IF(ISBLANK(INDIRECT("A12")), 0, INDIRECT(INDIRECT("A12")&amp;"!"&amp;'Технический лист'!K385&amp;'Технический лист'!N143))</f>
        <v>0</v>
      </c>
      <c r="L152" s="51">
        <f>IF(ISBLANK(INDIRECT("A3")), 0, INDIRECT(INDIRECT("A3")&amp;"!"&amp;'Технический лист'!L385&amp;'Технический лист'!O143))+IF(ISBLANK(INDIRECT("A4")), 0, INDIRECT(INDIRECT("A4")&amp;"!"&amp;'Технический лист'!L385&amp;'Технический лист'!O143))+IF(ISBLANK(INDIRECT("A5")), 0, INDIRECT(INDIRECT("A5")&amp;"!"&amp;'Технический лист'!L385&amp;'Технический лист'!O143))+IF(ISBLANK(INDIRECT("A6")), 0, INDIRECT(INDIRECT("A6")&amp;"!"&amp;'Технический лист'!L385&amp;'Технический лист'!O143))+IF(ISBLANK(INDIRECT("A7")), 0, INDIRECT(INDIRECT("A7")&amp;"!"&amp;'Технический лист'!L385&amp;'Технический лист'!O143))+IF(ISBLANK(INDIRECT("A8")), 0, INDIRECT(INDIRECT("A8")&amp;"!"&amp;'Технический лист'!L385&amp;'Технический лист'!O143))+IF(ISBLANK(INDIRECT("A9")), 0, INDIRECT(INDIRECT("A9")&amp;"!"&amp;'Технический лист'!L385&amp;'Технический лист'!O143))+IF(ISBLANK(INDIRECT("A10")), 0, INDIRECT(INDIRECT("A10")&amp;"!"&amp;'Технический лист'!L385&amp;'Технический лист'!O143))+IF(ISBLANK(INDIRECT("A11")), 0, INDIRECT(INDIRECT("A11")&amp;"!"&amp;'Технический лист'!L385&amp;'Технический лист'!O143))+IF(ISBLANK(INDIRECT("A12")), 0, INDIRECT(INDIRECT("A12")&amp;"!"&amp;'Технический лист'!L385&amp;'Технический лист'!O143))</f>
        <v>0</v>
      </c>
      <c r="M152" s="53">
        <f>IF(ISBLANK(INDIRECT("A3")), 0, INDIRECT(INDIRECT("A3")&amp;"!"&amp;'Технический лист'!M385&amp;'Технический лист'!P143))+IF(ISBLANK(INDIRECT("A4")), 0, INDIRECT(INDIRECT("A4")&amp;"!"&amp;'Технический лист'!M385&amp;'Технический лист'!P143))+IF(ISBLANK(INDIRECT("A5")), 0, INDIRECT(INDIRECT("A5")&amp;"!"&amp;'Технический лист'!M385&amp;'Технический лист'!P143))+IF(ISBLANK(INDIRECT("A6")), 0, INDIRECT(INDIRECT("A6")&amp;"!"&amp;'Технический лист'!M385&amp;'Технический лист'!P143))+IF(ISBLANK(INDIRECT("A7")), 0, INDIRECT(INDIRECT("A7")&amp;"!"&amp;'Технический лист'!M385&amp;'Технический лист'!P143))+IF(ISBLANK(INDIRECT("A8")), 0, INDIRECT(INDIRECT("A8")&amp;"!"&amp;'Технический лист'!M385&amp;'Технический лист'!P143))+IF(ISBLANK(INDIRECT("A9")), 0, INDIRECT(INDIRECT("A9")&amp;"!"&amp;'Технический лист'!M385&amp;'Технический лист'!P143))+IF(ISBLANK(INDIRECT("A10")), 0, INDIRECT(INDIRECT("A10")&amp;"!"&amp;'Технический лист'!M385&amp;'Технический лист'!P143))+IF(ISBLANK(INDIRECT("A11")), 0, INDIRECT(INDIRECT("A11")&amp;"!"&amp;'Технический лист'!M385&amp;'Технический лист'!P143))+IF(ISBLANK(INDIRECT("A12")), 0, INDIRECT(INDIRECT("A12")&amp;"!"&amp;'Технический лист'!M385&amp;'Технический лист'!P143))</f>
        <v>0</v>
      </c>
    </row>
    <row r="153" hidden="1">
      <c r="A153" s="106"/>
      <c r="B153" s="51">
        <f>IF(ISBLANK(INDIRECT("A3")), 0, INDIRECT(INDIRECT("A3")&amp;"!"&amp;'Технический лист'!B386&amp;'Технический лист'!E144))+IF(ISBLANK(INDIRECT("A4")), 0, INDIRECT(INDIRECT("A4")&amp;"!"&amp;'Технический лист'!B386&amp;'Технический лист'!E144))+IF(ISBLANK(INDIRECT("A5")), 0, INDIRECT(INDIRECT("A5")&amp;"!"&amp;'Технический лист'!B386&amp;'Технический лист'!E144))+IF(ISBLANK(INDIRECT("A6")), 0, INDIRECT(INDIRECT("A6")&amp;"!"&amp;'Технический лист'!B386&amp;'Технический лист'!E144))+IF(ISBLANK(INDIRECT("A7")), 0, INDIRECT(INDIRECT("A7")&amp;"!"&amp;'Технический лист'!B386&amp;'Технический лист'!E144))+IF(ISBLANK(INDIRECT("A8")), 0, INDIRECT(INDIRECT("A8")&amp;"!"&amp;'Технический лист'!B386&amp;'Технический лист'!E144))+IF(ISBLANK(INDIRECT("A9")), 0, INDIRECT(INDIRECT("A9")&amp;"!"&amp;'Технический лист'!B386&amp;'Технический лист'!E144))+IF(ISBLANK(INDIRECT("A10")), 0, INDIRECT(INDIRECT("A10")&amp;"!"&amp;'Технический лист'!B386&amp;'Технический лист'!E144))+IF(ISBLANK(INDIRECT("A11")), 0, INDIRECT(INDIRECT("A11")&amp;"!"&amp;'Технический лист'!B386&amp;'Технический лист'!E144))+IF(ISBLANK(INDIRECT("A12")), 0, INDIRECT(INDIRECT("A12")&amp;"!"&amp;'Технический лист'!B386&amp;'Технический лист'!E144))</f>
        <v>0</v>
      </c>
      <c r="C153" s="51">
        <f>IF(ISBLANK(INDIRECT("A3")), 0, INDIRECT(INDIRECT("A3")&amp;"!"&amp;'Технический лист'!C386&amp;'Технический лист'!F144))+IF(ISBLANK(INDIRECT("A4")), 0, INDIRECT(INDIRECT("A4")&amp;"!"&amp;'Технический лист'!C386&amp;'Технический лист'!F144))+IF(ISBLANK(INDIRECT("A5")), 0, INDIRECT(INDIRECT("A5")&amp;"!"&amp;'Технический лист'!C386&amp;'Технический лист'!F144))+IF(ISBLANK(INDIRECT("A6")), 0, INDIRECT(INDIRECT("A6")&amp;"!"&amp;'Технический лист'!C386&amp;'Технический лист'!F144))+IF(ISBLANK(INDIRECT("A7")), 0, INDIRECT(INDIRECT("A7")&amp;"!"&amp;'Технический лист'!C386&amp;'Технический лист'!F144))+IF(ISBLANK(INDIRECT("A8")), 0, INDIRECT(INDIRECT("A8")&amp;"!"&amp;'Технический лист'!C386&amp;'Технический лист'!F144))+IF(ISBLANK(INDIRECT("A9")), 0, INDIRECT(INDIRECT("A9")&amp;"!"&amp;'Технический лист'!C386&amp;'Технический лист'!F144))+IF(ISBLANK(INDIRECT("A10")), 0, INDIRECT(INDIRECT("A10")&amp;"!"&amp;'Технический лист'!C386&amp;'Технический лист'!F144))+IF(ISBLANK(INDIRECT("A11")), 0, INDIRECT(INDIRECT("A11")&amp;"!"&amp;'Технический лист'!C386&amp;'Технический лист'!F144))+IF(ISBLANK(INDIRECT("A12")), 0, INDIRECT(INDIRECT("A12")&amp;"!"&amp;'Технический лист'!C386&amp;'Технический лист'!F144))</f>
        <v>0</v>
      </c>
      <c r="D153" s="51">
        <f>IF(ISBLANK(INDIRECT("A3")), 0, INDIRECT(INDIRECT("A3")&amp;"!"&amp;'Технический лист'!D386&amp;'Технический лист'!G144))+IF(ISBLANK(INDIRECT("A4")), 0, INDIRECT(INDIRECT("A4")&amp;"!"&amp;'Технический лист'!D386&amp;'Технический лист'!G144))+IF(ISBLANK(INDIRECT("A5")), 0, INDIRECT(INDIRECT("A5")&amp;"!"&amp;'Технический лист'!D386&amp;'Технический лист'!G144))+IF(ISBLANK(INDIRECT("A6")), 0, INDIRECT(INDIRECT("A6")&amp;"!"&amp;'Технический лист'!D386&amp;'Технический лист'!G144))+IF(ISBLANK(INDIRECT("A7")), 0, INDIRECT(INDIRECT("A7")&amp;"!"&amp;'Технический лист'!D386&amp;'Технический лист'!G144))+IF(ISBLANK(INDIRECT("A8")), 0, INDIRECT(INDIRECT("A8")&amp;"!"&amp;'Технический лист'!D386&amp;'Технический лист'!G144))+IF(ISBLANK(INDIRECT("A9")), 0, INDIRECT(INDIRECT("A9")&amp;"!"&amp;'Технический лист'!D386&amp;'Технический лист'!G144))+IF(ISBLANK(INDIRECT("A10")), 0, INDIRECT(INDIRECT("A10")&amp;"!"&amp;'Технический лист'!D386&amp;'Технический лист'!G144))+IF(ISBLANK(INDIRECT("A11")), 0, INDIRECT(INDIRECT("A11")&amp;"!"&amp;'Технический лист'!D386&amp;'Технический лист'!G144))+IF(ISBLANK(INDIRECT("A12")), 0, INDIRECT(INDIRECT("A12")&amp;"!"&amp;'Технический лист'!D386&amp;'Технический лист'!G144))</f>
        <v>0</v>
      </c>
      <c r="E153" s="51">
        <f>IF(ISBLANK(INDIRECT("A3")), 0, INDIRECT(INDIRECT("A3")&amp;"!"&amp;'Технический лист'!E386&amp;'Технический лист'!H144))+IF(ISBLANK(INDIRECT("A4")), 0, INDIRECT(INDIRECT("A4")&amp;"!"&amp;'Технический лист'!E386&amp;'Технический лист'!H144))+IF(ISBLANK(INDIRECT("A5")), 0, INDIRECT(INDIRECT("A5")&amp;"!"&amp;'Технический лист'!E386&amp;'Технический лист'!H144))+IF(ISBLANK(INDIRECT("A6")), 0, INDIRECT(INDIRECT("A6")&amp;"!"&amp;'Технический лист'!E386&amp;'Технический лист'!H144))+IF(ISBLANK(INDIRECT("A7")), 0, INDIRECT(INDIRECT("A7")&amp;"!"&amp;'Технический лист'!E386&amp;'Технический лист'!H144))+IF(ISBLANK(INDIRECT("A8")), 0, INDIRECT(INDIRECT("A8")&amp;"!"&amp;'Технический лист'!E386&amp;'Технический лист'!H144))+IF(ISBLANK(INDIRECT("A9")), 0, INDIRECT(INDIRECT("A9")&amp;"!"&amp;'Технический лист'!E386&amp;'Технический лист'!H144))+IF(ISBLANK(INDIRECT("A10")), 0, INDIRECT(INDIRECT("A10")&amp;"!"&amp;'Технический лист'!E386&amp;'Технический лист'!H144))+IF(ISBLANK(INDIRECT("A11")), 0, INDIRECT(INDIRECT("A11")&amp;"!"&amp;'Технический лист'!E386&amp;'Технический лист'!H144))+IF(ISBLANK(INDIRECT("A12")), 0, INDIRECT(INDIRECT("A12")&amp;"!"&amp;'Технический лист'!E386&amp;'Технический лист'!H144))</f>
        <v>0</v>
      </c>
      <c r="F153" s="51">
        <f>IF(ISBLANK(INDIRECT("A3")), 0, INDIRECT(INDIRECT("A3")&amp;"!"&amp;'Технический лист'!F386&amp;'Технический лист'!I144))+IF(ISBLANK(INDIRECT("A4")), 0, INDIRECT(INDIRECT("A4")&amp;"!"&amp;'Технический лист'!F386&amp;'Технический лист'!I144))+IF(ISBLANK(INDIRECT("A5")), 0, INDIRECT(INDIRECT("A5")&amp;"!"&amp;'Технический лист'!F386&amp;'Технический лист'!I144))+IF(ISBLANK(INDIRECT("A6")), 0, INDIRECT(INDIRECT("A6")&amp;"!"&amp;'Технический лист'!F386&amp;'Технический лист'!I144))+IF(ISBLANK(INDIRECT("A7")), 0, INDIRECT(INDIRECT("A7")&amp;"!"&amp;'Технический лист'!F386&amp;'Технический лист'!I144))+IF(ISBLANK(INDIRECT("A8")), 0, INDIRECT(INDIRECT("A8")&amp;"!"&amp;'Технический лист'!F386&amp;'Технический лист'!I144))+IF(ISBLANK(INDIRECT("A9")), 0, INDIRECT(INDIRECT("A9")&amp;"!"&amp;'Технический лист'!F386&amp;'Технический лист'!I144))+IF(ISBLANK(INDIRECT("A10")), 0, INDIRECT(INDIRECT("A10")&amp;"!"&amp;'Технический лист'!F386&amp;'Технический лист'!I144))+IF(ISBLANK(INDIRECT("A11")), 0, INDIRECT(INDIRECT("A11")&amp;"!"&amp;'Технический лист'!F386&amp;'Технический лист'!I144))+IF(ISBLANK(INDIRECT("A12")), 0, INDIRECT(INDIRECT("A12")&amp;"!"&amp;'Технический лист'!F386&amp;'Технический лист'!I144))</f>
        <v>0</v>
      </c>
      <c r="G153" s="51">
        <f>IF(ISBLANK(INDIRECT("A3")), 0, INDIRECT(INDIRECT("A3")&amp;"!"&amp;'Технический лист'!G386&amp;'Технический лист'!J144))+IF(ISBLANK(INDIRECT("A4")), 0, INDIRECT(INDIRECT("A4")&amp;"!"&amp;'Технический лист'!G386&amp;'Технический лист'!J144))+IF(ISBLANK(INDIRECT("A5")), 0, INDIRECT(INDIRECT("A5")&amp;"!"&amp;'Технический лист'!G386&amp;'Технический лист'!J144))+IF(ISBLANK(INDIRECT("A6")), 0, INDIRECT(INDIRECT("A6")&amp;"!"&amp;'Технический лист'!G386&amp;'Технический лист'!J144))+IF(ISBLANK(INDIRECT("A7")), 0, INDIRECT(INDIRECT("A7")&amp;"!"&amp;'Технический лист'!G386&amp;'Технический лист'!J144))+IF(ISBLANK(INDIRECT("A8")), 0, INDIRECT(INDIRECT("A8")&amp;"!"&amp;'Технический лист'!G386&amp;'Технический лист'!J144))+IF(ISBLANK(INDIRECT("A9")), 0, INDIRECT(INDIRECT("A9")&amp;"!"&amp;'Технический лист'!G386&amp;'Технический лист'!J144))+IF(ISBLANK(INDIRECT("A10")), 0, INDIRECT(INDIRECT("A10")&amp;"!"&amp;'Технический лист'!G386&amp;'Технический лист'!J144))+IF(ISBLANK(INDIRECT("A11")), 0, INDIRECT(INDIRECT("A11")&amp;"!"&amp;'Технический лист'!G386&amp;'Технический лист'!J144))+IF(ISBLANK(INDIRECT("A12")), 0, INDIRECT(INDIRECT("A12")&amp;"!"&amp;'Технический лист'!G386&amp;'Технический лист'!J144))</f>
        <v>0</v>
      </c>
      <c r="H153" s="51">
        <f>IF(ISBLANK(INDIRECT("A3")), 0, INDIRECT(INDIRECT("A3")&amp;"!"&amp;'Технический лист'!H386&amp;'Технический лист'!K144))+IF(ISBLANK(INDIRECT("A4")), 0, INDIRECT(INDIRECT("A4")&amp;"!"&amp;'Технический лист'!H386&amp;'Технический лист'!K144))+IF(ISBLANK(INDIRECT("A5")), 0, INDIRECT(INDIRECT("A5")&amp;"!"&amp;'Технический лист'!H386&amp;'Технический лист'!K144))+IF(ISBLANK(INDIRECT("A6")), 0, INDIRECT(INDIRECT("A6")&amp;"!"&amp;'Технический лист'!H386&amp;'Технический лист'!K144))+IF(ISBLANK(INDIRECT("A7")), 0, INDIRECT(INDIRECT("A7")&amp;"!"&amp;'Технический лист'!H386&amp;'Технический лист'!K144))+IF(ISBLANK(INDIRECT("A8")), 0, INDIRECT(INDIRECT("A8")&amp;"!"&amp;'Технический лист'!H386&amp;'Технический лист'!K144))+IF(ISBLANK(INDIRECT("A9")), 0, INDIRECT(INDIRECT("A9")&amp;"!"&amp;'Технический лист'!H386&amp;'Технический лист'!K144))+IF(ISBLANK(INDIRECT("A10")), 0, INDIRECT(INDIRECT("A10")&amp;"!"&amp;'Технический лист'!H386&amp;'Технический лист'!K144))+IF(ISBLANK(INDIRECT("A11")), 0, INDIRECT(INDIRECT("A11")&amp;"!"&amp;'Технический лист'!H386&amp;'Технический лист'!K144))+IF(ISBLANK(INDIRECT("A12")), 0, INDIRECT(INDIRECT("A12")&amp;"!"&amp;'Технический лист'!H386&amp;'Технический лист'!K144))</f>
        <v>0</v>
      </c>
      <c r="I153" s="51">
        <f>IF(ISBLANK(INDIRECT("A3")), 0, INDIRECT(INDIRECT("A3")&amp;"!"&amp;'Технический лист'!I386&amp;'Технический лист'!L144))+IF(ISBLANK(INDIRECT("A4")), 0, INDIRECT(INDIRECT("A4")&amp;"!"&amp;'Технический лист'!I386&amp;'Технический лист'!L144))+IF(ISBLANK(INDIRECT("A5")), 0, INDIRECT(INDIRECT("A5")&amp;"!"&amp;'Технический лист'!I386&amp;'Технический лист'!L144))+IF(ISBLANK(INDIRECT("A6")), 0, INDIRECT(INDIRECT("A6")&amp;"!"&amp;'Технический лист'!I386&amp;'Технический лист'!L144))+IF(ISBLANK(INDIRECT("A7")), 0, INDIRECT(INDIRECT("A7")&amp;"!"&amp;'Технический лист'!I386&amp;'Технический лист'!L144))+IF(ISBLANK(INDIRECT("A8")), 0, INDIRECT(INDIRECT("A8")&amp;"!"&amp;'Технический лист'!I386&amp;'Технический лист'!L144))+IF(ISBLANK(INDIRECT("A9")), 0, INDIRECT(INDIRECT("A9")&amp;"!"&amp;'Технический лист'!I386&amp;'Технический лист'!L144))+IF(ISBLANK(INDIRECT("A10")), 0, INDIRECT(INDIRECT("A10")&amp;"!"&amp;'Технический лист'!I386&amp;'Технический лист'!L144))+IF(ISBLANK(INDIRECT("A11")), 0, INDIRECT(INDIRECT("A11")&amp;"!"&amp;'Технический лист'!I386&amp;'Технический лист'!L144))+IF(ISBLANK(INDIRECT("A12")), 0, INDIRECT(INDIRECT("A12")&amp;"!"&amp;'Технический лист'!I386&amp;'Технический лист'!L144))</f>
        <v>0</v>
      </c>
      <c r="J153" s="51">
        <f>IF(ISBLANK(INDIRECT("A3")), 0, INDIRECT(INDIRECT("A3")&amp;"!"&amp;'Технический лист'!J386&amp;'Технический лист'!M144))+IF(ISBLANK(INDIRECT("A4")), 0, INDIRECT(INDIRECT("A4")&amp;"!"&amp;'Технический лист'!J386&amp;'Технический лист'!M144))+IF(ISBLANK(INDIRECT("A5")), 0, INDIRECT(INDIRECT("A5")&amp;"!"&amp;'Технический лист'!J386&amp;'Технический лист'!M144))+IF(ISBLANK(INDIRECT("A6")), 0, INDIRECT(INDIRECT("A6")&amp;"!"&amp;'Технический лист'!J386&amp;'Технический лист'!M144))+IF(ISBLANK(INDIRECT("A7")), 0, INDIRECT(INDIRECT("A7")&amp;"!"&amp;'Технический лист'!J386&amp;'Технический лист'!M144))+IF(ISBLANK(INDIRECT("A8")), 0, INDIRECT(INDIRECT("A8")&amp;"!"&amp;'Технический лист'!J386&amp;'Технический лист'!M144))+IF(ISBLANK(INDIRECT("A9")), 0, INDIRECT(INDIRECT("A9")&amp;"!"&amp;'Технический лист'!J386&amp;'Технический лист'!M144))+IF(ISBLANK(INDIRECT("A10")), 0, INDIRECT(INDIRECT("A10")&amp;"!"&amp;'Технический лист'!J386&amp;'Технический лист'!M144))+IF(ISBLANK(INDIRECT("A11")), 0, INDIRECT(INDIRECT("A11")&amp;"!"&amp;'Технический лист'!J386&amp;'Технический лист'!M144))+IF(ISBLANK(INDIRECT("A12")), 0, INDIRECT(INDIRECT("A12")&amp;"!"&amp;'Технический лист'!J386&amp;'Технический лист'!M144))</f>
        <v>0</v>
      </c>
      <c r="K153" s="51">
        <f>IF(ISBLANK(INDIRECT("A3")), 0, INDIRECT(INDIRECT("A3")&amp;"!"&amp;'Технический лист'!K386&amp;'Технический лист'!N144))+IF(ISBLANK(INDIRECT("A4")), 0, INDIRECT(INDIRECT("A4")&amp;"!"&amp;'Технический лист'!K386&amp;'Технический лист'!N144))+IF(ISBLANK(INDIRECT("A5")), 0, INDIRECT(INDIRECT("A5")&amp;"!"&amp;'Технический лист'!K386&amp;'Технический лист'!N144))+IF(ISBLANK(INDIRECT("A6")), 0, INDIRECT(INDIRECT("A6")&amp;"!"&amp;'Технический лист'!K386&amp;'Технический лист'!N144))+IF(ISBLANK(INDIRECT("A7")), 0, INDIRECT(INDIRECT("A7")&amp;"!"&amp;'Технический лист'!K386&amp;'Технический лист'!N144))+IF(ISBLANK(INDIRECT("A8")), 0, INDIRECT(INDIRECT("A8")&amp;"!"&amp;'Технический лист'!K386&amp;'Технический лист'!N144))+IF(ISBLANK(INDIRECT("A9")), 0, INDIRECT(INDIRECT("A9")&amp;"!"&amp;'Технический лист'!K386&amp;'Технический лист'!N144))+IF(ISBLANK(INDIRECT("A10")), 0, INDIRECT(INDIRECT("A10")&amp;"!"&amp;'Технический лист'!K386&amp;'Технический лист'!N144))+IF(ISBLANK(INDIRECT("A11")), 0, INDIRECT(INDIRECT("A11")&amp;"!"&amp;'Технический лист'!K386&amp;'Технический лист'!N144))+IF(ISBLANK(INDIRECT("A12")), 0, INDIRECT(INDIRECT("A12")&amp;"!"&amp;'Технический лист'!K386&amp;'Технический лист'!N144))</f>
        <v>0</v>
      </c>
      <c r="L153" s="51">
        <f>IF(ISBLANK(INDIRECT("A3")), 0, INDIRECT(INDIRECT("A3")&amp;"!"&amp;'Технический лист'!L386&amp;'Технический лист'!O144))+IF(ISBLANK(INDIRECT("A4")), 0, INDIRECT(INDIRECT("A4")&amp;"!"&amp;'Технический лист'!L386&amp;'Технический лист'!O144))+IF(ISBLANK(INDIRECT("A5")), 0, INDIRECT(INDIRECT("A5")&amp;"!"&amp;'Технический лист'!L386&amp;'Технический лист'!O144))+IF(ISBLANK(INDIRECT("A6")), 0, INDIRECT(INDIRECT("A6")&amp;"!"&amp;'Технический лист'!L386&amp;'Технический лист'!O144))+IF(ISBLANK(INDIRECT("A7")), 0, INDIRECT(INDIRECT("A7")&amp;"!"&amp;'Технический лист'!L386&amp;'Технический лист'!O144))+IF(ISBLANK(INDIRECT("A8")), 0, INDIRECT(INDIRECT("A8")&amp;"!"&amp;'Технический лист'!L386&amp;'Технический лист'!O144))+IF(ISBLANK(INDIRECT("A9")), 0, INDIRECT(INDIRECT("A9")&amp;"!"&amp;'Технический лист'!L386&amp;'Технический лист'!O144))+IF(ISBLANK(INDIRECT("A10")), 0, INDIRECT(INDIRECT("A10")&amp;"!"&amp;'Технический лист'!L386&amp;'Технический лист'!O144))+IF(ISBLANK(INDIRECT("A11")), 0, INDIRECT(INDIRECT("A11")&amp;"!"&amp;'Технический лист'!L386&amp;'Технический лист'!O144))+IF(ISBLANK(INDIRECT("A12")), 0, INDIRECT(INDIRECT("A12")&amp;"!"&amp;'Технический лист'!L386&amp;'Технический лист'!O144))</f>
        <v>0</v>
      </c>
      <c r="M153" s="53">
        <f>IF(ISBLANK(INDIRECT("A3")), 0, INDIRECT(INDIRECT("A3")&amp;"!"&amp;'Технический лист'!M386&amp;'Технический лист'!P144))+IF(ISBLANK(INDIRECT("A4")), 0, INDIRECT(INDIRECT("A4")&amp;"!"&amp;'Технический лист'!M386&amp;'Технический лист'!P144))+IF(ISBLANK(INDIRECT("A5")), 0, INDIRECT(INDIRECT("A5")&amp;"!"&amp;'Технический лист'!M386&amp;'Технический лист'!P144))+IF(ISBLANK(INDIRECT("A6")), 0, INDIRECT(INDIRECT("A6")&amp;"!"&amp;'Технический лист'!M386&amp;'Технический лист'!P144))+IF(ISBLANK(INDIRECT("A7")), 0, INDIRECT(INDIRECT("A7")&amp;"!"&amp;'Технический лист'!M386&amp;'Технический лист'!P144))+IF(ISBLANK(INDIRECT("A8")), 0, INDIRECT(INDIRECT("A8")&amp;"!"&amp;'Технический лист'!M386&amp;'Технический лист'!P144))+IF(ISBLANK(INDIRECT("A9")), 0, INDIRECT(INDIRECT("A9")&amp;"!"&amp;'Технический лист'!M386&amp;'Технический лист'!P144))+IF(ISBLANK(INDIRECT("A10")), 0, INDIRECT(INDIRECT("A10")&amp;"!"&amp;'Технический лист'!M386&amp;'Технический лист'!P144))+IF(ISBLANK(INDIRECT("A11")), 0, INDIRECT(INDIRECT("A11")&amp;"!"&amp;'Технический лист'!M386&amp;'Технический лист'!P144))+IF(ISBLANK(INDIRECT("A12")), 0, INDIRECT(INDIRECT("A12")&amp;"!"&amp;'Технический лист'!M386&amp;'Технический лист'!P144))</f>
        <v>0</v>
      </c>
    </row>
    <row r="154" hidden="1">
      <c r="A154" s="106"/>
      <c r="B154" s="51">
        <f>IF(ISBLANK(INDIRECT("A3")), 0, INDIRECT(INDIRECT("A3")&amp;"!"&amp;'Технический лист'!B387&amp;'Технический лист'!E145))+IF(ISBLANK(INDIRECT("A4")), 0, INDIRECT(INDIRECT("A4")&amp;"!"&amp;'Технический лист'!B387&amp;'Технический лист'!E145))+IF(ISBLANK(INDIRECT("A5")), 0, INDIRECT(INDIRECT("A5")&amp;"!"&amp;'Технический лист'!B387&amp;'Технический лист'!E145))+IF(ISBLANK(INDIRECT("A6")), 0, INDIRECT(INDIRECT("A6")&amp;"!"&amp;'Технический лист'!B387&amp;'Технический лист'!E145))+IF(ISBLANK(INDIRECT("A7")), 0, INDIRECT(INDIRECT("A7")&amp;"!"&amp;'Технический лист'!B387&amp;'Технический лист'!E145))+IF(ISBLANK(INDIRECT("A8")), 0, INDIRECT(INDIRECT("A8")&amp;"!"&amp;'Технический лист'!B387&amp;'Технический лист'!E145))+IF(ISBLANK(INDIRECT("A9")), 0, INDIRECT(INDIRECT("A9")&amp;"!"&amp;'Технический лист'!B387&amp;'Технический лист'!E145))+IF(ISBLANK(INDIRECT("A10")), 0, INDIRECT(INDIRECT("A10")&amp;"!"&amp;'Технический лист'!B387&amp;'Технический лист'!E145))+IF(ISBLANK(INDIRECT("A11")), 0, INDIRECT(INDIRECT("A11")&amp;"!"&amp;'Технический лист'!B387&amp;'Технический лист'!E145))+IF(ISBLANK(INDIRECT("A12")), 0, INDIRECT(INDIRECT("A12")&amp;"!"&amp;'Технический лист'!B387&amp;'Технический лист'!E145))</f>
        <v>0</v>
      </c>
      <c r="C154" s="51">
        <f>IF(ISBLANK(INDIRECT("A3")), 0, INDIRECT(INDIRECT("A3")&amp;"!"&amp;'Технический лист'!C387&amp;'Технический лист'!F145))+IF(ISBLANK(INDIRECT("A4")), 0, INDIRECT(INDIRECT("A4")&amp;"!"&amp;'Технический лист'!C387&amp;'Технический лист'!F145))+IF(ISBLANK(INDIRECT("A5")), 0, INDIRECT(INDIRECT("A5")&amp;"!"&amp;'Технический лист'!C387&amp;'Технический лист'!F145))+IF(ISBLANK(INDIRECT("A6")), 0, INDIRECT(INDIRECT("A6")&amp;"!"&amp;'Технический лист'!C387&amp;'Технический лист'!F145))+IF(ISBLANK(INDIRECT("A7")), 0, INDIRECT(INDIRECT("A7")&amp;"!"&amp;'Технический лист'!C387&amp;'Технический лист'!F145))+IF(ISBLANK(INDIRECT("A8")), 0, INDIRECT(INDIRECT("A8")&amp;"!"&amp;'Технический лист'!C387&amp;'Технический лист'!F145))+IF(ISBLANK(INDIRECT("A9")), 0, INDIRECT(INDIRECT("A9")&amp;"!"&amp;'Технический лист'!C387&amp;'Технический лист'!F145))+IF(ISBLANK(INDIRECT("A10")), 0, INDIRECT(INDIRECT("A10")&amp;"!"&amp;'Технический лист'!C387&amp;'Технический лист'!F145))+IF(ISBLANK(INDIRECT("A11")), 0, INDIRECT(INDIRECT("A11")&amp;"!"&amp;'Технический лист'!C387&amp;'Технический лист'!F145))+IF(ISBLANK(INDIRECT("A12")), 0, INDIRECT(INDIRECT("A12")&amp;"!"&amp;'Технический лист'!C387&amp;'Технический лист'!F145))</f>
        <v>0</v>
      </c>
      <c r="D154" s="51">
        <f>IF(ISBLANK(INDIRECT("A3")), 0, INDIRECT(INDIRECT("A3")&amp;"!"&amp;'Технический лист'!D387&amp;'Технический лист'!G145))+IF(ISBLANK(INDIRECT("A4")), 0, INDIRECT(INDIRECT("A4")&amp;"!"&amp;'Технический лист'!D387&amp;'Технический лист'!G145))+IF(ISBLANK(INDIRECT("A5")), 0, INDIRECT(INDIRECT("A5")&amp;"!"&amp;'Технический лист'!D387&amp;'Технический лист'!G145))+IF(ISBLANK(INDIRECT("A6")), 0, INDIRECT(INDIRECT("A6")&amp;"!"&amp;'Технический лист'!D387&amp;'Технический лист'!G145))+IF(ISBLANK(INDIRECT("A7")), 0, INDIRECT(INDIRECT("A7")&amp;"!"&amp;'Технический лист'!D387&amp;'Технический лист'!G145))+IF(ISBLANK(INDIRECT("A8")), 0, INDIRECT(INDIRECT("A8")&amp;"!"&amp;'Технический лист'!D387&amp;'Технический лист'!G145))+IF(ISBLANK(INDIRECT("A9")), 0, INDIRECT(INDIRECT("A9")&amp;"!"&amp;'Технический лист'!D387&amp;'Технический лист'!G145))+IF(ISBLANK(INDIRECT("A10")), 0, INDIRECT(INDIRECT("A10")&amp;"!"&amp;'Технический лист'!D387&amp;'Технический лист'!G145))+IF(ISBLANK(INDIRECT("A11")), 0, INDIRECT(INDIRECT("A11")&amp;"!"&amp;'Технический лист'!D387&amp;'Технический лист'!G145))+IF(ISBLANK(INDIRECT("A12")), 0, INDIRECT(INDIRECT("A12")&amp;"!"&amp;'Технический лист'!D387&amp;'Технический лист'!G145))</f>
        <v>0</v>
      </c>
      <c r="E154" s="51">
        <f>IF(ISBLANK(INDIRECT("A3")), 0, INDIRECT(INDIRECT("A3")&amp;"!"&amp;'Технический лист'!E387&amp;'Технический лист'!H145))+IF(ISBLANK(INDIRECT("A4")), 0, INDIRECT(INDIRECT("A4")&amp;"!"&amp;'Технический лист'!E387&amp;'Технический лист'!H145))+IF(ISBLANK(INDIRECT("A5")), 0, INDIRECT(INDIRECT("A5")&amp;"!"&amp;'Технический лист'!E387&amp;'Технический лист'!H145))+IF(ISBLANK(INDIRECT("A6")), 0, INDIRECT(INDIRECT("A6")&amp;"!"&amp;'Технический лист'!E387&amp;'Технический лист'!H145))+IF(ISBLANK(INDIRECT("A7")), 0, INDIRECT(INDIRECT("A7")&amp;"!"&amp;'Технический лист'!E387&amp;'Технический лист'!H145))+IF(ISBLANK(INDIRECT("A8")), 0, INDIRECT(INDIRECT("A8")&amp;"!"&amp;'Технический лист'!E387&amp;'Технический лист'!H145))+IF(ISBLANK(INDIRECT("A9")), 0, INDIRECT(INDIRECT("A9")&amp;"!"&amp;'Технический лист'!E387&amp;'Технический лист'!H145))+IF(ISBLANK(INDIRECT("A10")), 0, INDIRECT(INDIRECT("A10")&amp;"!"&amp;'Технический лист'!E387&amp;'Технический лист'!H145))+IF(ISBLANK(INDIRECT("A11")), 0, INDIRECT(INDIRECT("A11")&amp;"!"&amp;'Технический лист'!E387&amp;'Технический лист'!H145))+IF(ISBLANK(INDIRECT("A12")), 0, INDIRECT(INDIRECT("A12")&amp;"!"&amp;'Технический лист'!E387&amp;'Технический лист'!H145))</f>
        <v>0</v>
      </c>
      <c r="F154" s="51">
        <f>IF(ISBLANK(INDIRECT("A3")), 0, INDIRECT(INDIRECT("A3")&amp;"!"&amp;'Технический лист'!F387&amp;'Технический лист'!I145))+IF(ISBLANK(INDIRECT("A4")), 0, INDIRECT(INDIRECT("A4")&amp;"!"&amp;'Технический лист'!F387&amp;'Технический лист'!I145))+IF(ISBLANK(INDIRECT("A5")), 0, INDIRECT(INDIRECT("A5")&amp;"!"&amp;'Технический лист'!F387&amp;'Технический лист'!I145))+IF(ISBLANK(INDIRECT("A6")), 0, INDIRECT(INDIRECT("A6")&amp;"!"&amp;'Технический лист'!F387&amp;'Технический лист'!I145))+IF(ISBLANK(INDIRECT("A7")), 0, INDIRECT(INDIRECT("A7")&amp;"!"&amp;'Технический лист'!F387&amp;'Технический лист'!I145))+IF(ISBLANK(INDIRECT("A8")), 0, INDIRECT(INDIRECT("A8")&amp;"!"&amp;'Технический лист'!F387&amp;'Технический лист'!I145))+IF(ISBLANK(INDIRECT("A9")), 0, INDIRECT(INDIRECT("A9")&amp;"!"&amp;'Технический лист'!F387&amp;'Технический лист'!I145))+IF(ISBLANK(INDIRECT("A10")), 0, INDIRECT(INDIRECT("A10")&amp;"!"&amp;'Технический лист'!F387&amp;'Технический лист'!I145))+IF(ISBLANK(INDIRECT("A11")), 0, INDIRECT(INDIRECT("A11")&amp;"!"&amp;'Технический лист'!F387&amp;'Технический лист'!I145))+IF(ISBLANK(INDIRECT("A12")), 0, INDIRECT(INDIRECT("A12")&amp;"!"&amp;'Технический лист'!F387&amp;'Технический лист'!I145))</f>
        <v>0</v>
      </c>
      <c r="G154" s="51">
        <f>IF(ISBLANK(INDIRECT("A3")), 0, INDIRECT(INDIRECT("A3")&amp;"!"&amp;'Технический лист'!G387&amp;'Технический лист'!J145))+IF(ISBLANK(INDIRECT("A4")), 0, INDIRECT(INDIRECT("A4")&amp;"!"&amp;'Технический лист'!G387&amp;'Технический лист'!J145))+IF(ISBLANK(INDIRECT("A5")), 0, INDIRECT(INDIRECT("A5")&amp;"!"&amp;'Технический лист'!G387&amp;'Технический лист'!J145))+IF(ISBLANK(INDIRECT("A6")), 0, INDIRECT(INDIRECT("A6")&amp;"!"&amp;'Технический лист'!G387&amp;'Технический лист'!J145))+IF(ISBLANK(INDIRECT("A7")), 0, INDIRECT(INDIRECT("A7")&amp;"!"&amp;'Технический лист'!G387&amp;'Технический лист'!J145))+IF(ISBLANK(INDIRECT("A8")), 0, INDIRECT(INDIRECT("A8")&amp;"!"&amp;'Технический лист'!G387&amp;'Технический лист'!J145))+IF(ISBLANK(INDIRECT("A9")), 0, INDIRECT(INDIRECT("A9")&amp;"!"&amp;'Технический лист'!G387&amp;'Технический лист'!J145))+IF(ISBLANK(INDIRECT("A10")), 0, INDIRECT(INDIRECT("A10")&amp;"!"&amp;'Технический лист'!G387&amp;'Технический лист'!J145))+IF(ISBLANK(INDIRECT("A11")), 0, INDIRECT(INDIRECT("A11")&amp;"!"&amp;'Технический лист'!G387&amp;'Технический лист'!J145))+IF(ISBLANK(INDIRECT("A12")), 0, INDIRECT(INDIRECT("A12")&amp;"!"&amp;'Технический лист'!G387&amp;'Технический лист'!J145))</f>
        <v>0</v>
      </c>
      <c r="H154" s="51">
        <f>IF(ISBLANK(INDIRECT("A3")), 0, INDIRECT(INDIRECT("A3")&amp;"!"&amp;'Технический лист'!H387&amp;'Технический лист'!K145))+IF(ISBLANK(INDIRECT("A4")), 0, INDIRECT(INDIRECT("A4")&amp;"!"&amp;'Технический лист'!H387&amp;'Технический лист'!K145))+IF(ISBLANK(INDIRECT("A5")), 0, INDIRECT(INDIRECT("A5")&amp;"!"&amp;'Технический лист'!H387&amp;'Технический лист'!K145))+IF(ISBLANK(INDIRECT("A6")), 0, INDIRECT(INDIRECT("A6")&amp;"!"&amp;'Технический лист'!H387&amp;'Технический лист'!K145))+IF(ISBLANK(INDIRECT("A7")), 0, INDIRECT(INDIRECT("A7")&amp;"!"&amp;'Технический лист'!H387&amp;'Технический лист'!K145))+IF(ISBLANK(INDIRECT("A8")), 0, INDIRECT(INDIRECT("A8")&amp;"!"&amp;'Технический лист'!H387&amp;'Технический лист'!K145))+IF(ISBLANK(INDIRECT("A9")), 0, INDIRECT(INDIRECT("A9")&amp;"!"&amp;'Технический лист'!H387&amp;'Технический лист'!K145))+IF(ISBLANK(INDIRECT("A10")), 0, INDIRECT(INDIRECT("A10")&amp;"!"&amp;'Технический лист'!H387&amp;'Технический лист'!K145))+IF(ISBLANK(INDIRECT("A11")), 0, INDIRECT(INDIRECT("A11")&amp;"!"&amp;'Технический лист'!H387&amp;'Технический лист'!K145))+IF(ISBLANK(INDIRECT("A12")), 0, INDIRECT(INDIRECT("A12")&amp;"!"&amp;'Технический лист'!H387&amp;'Технический лист'!K145))</f>
        <v>0</v>
      </c>
      <c r="I154" s="51">
        <f>IF(ISBLANK(INDIRECT("A3")), 0, INDIRECT(INDIRECT("A3")&amp;"!"&amp;'Технический лист'!I387&amp;'Технический лист'!L145))+IF(ISBLANK(INDIRECT("A4")), 0, INDIRECT(INDIRECT("A4")&amp;"!"&amp;'Технический лист'!I387&amp;'Технический лист'!L145))+IF(ISBLANK(INDIRECT("A5")), 0, INDIRECT(INDIRECT("A5")&amp;"!"&amp;'Технический лист'!I387&amp;'Технический лист'!L145))+IF(ISBLANK(INDIRECT("A6")), 0, INDIRECT(INDIRECT("A6")&amp;"!"&amp;'Технический лист'!I387&amp;'Технический лист'!L145))+IF(ISBLANK(INDIRECT("A7")), 0, INDIRECT(INDIRECT("A7")&amp;"!"&amp;'Технический лист'!I387&amp;'Технический лист'!L145))+IF(ISBLANK(INDIRECT("A8")), 0, INDIRECT(INDIRECT("A8")&amp;"!"&amp;'Технический лист'!I387&amp;'Технический лист'!L145))+IF(ISBLANK(INDIRECT("A9")), 0, INDIRECT(INDIRECT("A9")&amp;"!"&amp;'Технический лист'!I387&amp;'Технический лист'!L145))+IF(ISBLANK(INDIRECT("A10")), 0, INDIRECT(INDIRECT("A10")&amp;"!"&amp;'Технический лист'!I387&amp;'Технический лист'!L145))+IF(ISBLANK(INDIRECT("A11")), 0, INDIRECT(INDIRECT("A11")&amp;"!"&amp;'Технический лист'!I387&amp;'Технический лист'!L145))+IF(ISBLANK(INDIRECT("A12")), 0, INDIRECT(INDIRECT("A12")&amp;"!"&amp;'Технический лист'!I387&amp;'Технический лист'!L145))</f>
        <v>0</v>
      </c>
      <c r="J154" s="51">
        <f>IF(ISBLANK(INDIRECT("A3")), 0, INDIRECT(INDIRECT("A3")&amp;"!"&amp;'Технический лист'!J387&amp;'Технический лист'!M145))+IF(ISBLANK(INDIRECT("A4")), 0, INDIRECT(INDIRECT("A4")&amp;"!"&amp;'Технический лист'!J387&amp;'Технический лист'!M145))+IF(ISBLANK(INDIRECT("A5")), 0, INDIRECT(INDIRECT("A5")&amp;"!"&amp;'Технический лист'!J387&amp;'Технический лист'!M145))+IF(ISBLANK(INDIRECT("A6")), 0, INDIRECT(INDIRECT("A6")&amp;"!"&amp;'Технический лист'!J387&amp;'Технический лист'!M145))+IF(ISBLANK(INDIRECT("A7")), 0, INDIRECT(INDIRECT("A7")&amp;"!"&amp;'Технический лист'!J387&amp;'Технический лист'!M145))+IF(ISBLANK(INDIRECT("A8")), 0, INDIRECT(INDIRECT("A8")&amp;"!"&amp;'Технический лист'!J387&amp;'Технический лист'!M145))+IF(ISBLANK(INDIRECT("A9")), 0, INDIRECT(INDIRECT("A9")&amp;"!"&amp;'Технический лист'!J387&amp;'Технический лист'!M145))+IF(ISBLANK(INDIRECT("A10")), 0, INDIRECT(INDIRECT("A10")&amp;"!"&amp;'Технический лист'!J387&amp;'Технический лист'!M145))+IF(ISBLANK(INDIRECT("A11")), 0, INDIRECT(INDIRECT("A11")&amp;"!"&amp;'Технический лист'!J387&amp;'Технический лист'!M145))+IF(ISBLANK(INDIRECT("A12")), 0, INDIRECT(INDIRECT("A12")&amp;"!"&amp;'Технический лист'!J387&amp;'Технический лист'!M145))</f>
        <v>0</v>
      </c>
      <c r="K154" s="51">
        <f>IF(ISBLANK(INDIRECT("A3")), 0, INDIRECT(INDIRECT("A3")&amp;"!"&amp;'Технический лист'!K387&amp;'Технический лист'!N145))+IF(ISBLANK(INDIRECT("A4")), 0, INDIRECT(INDIRECT("A4")&amp;"!"&amp;'Технический лист'!K387&amp;'Технический лист'!N145))+IF(ISBLANK(INDIRECT("A5")), 0, INDIRECT(INDIRECT("A5")&amp;"!"&amp;'Технический лист'!K387&amp;'Технический лист'!N145))+IF(ISBLANK(INDIRECT("A6")), 0, INDIRECT(INDIRECT("A6")&amp;"!"&amp;'Технический лист'!K387&amp;'Технический лист'!N145))+IF(ISBLANK(INDIRECT("A7")), 0, INDIRECT(INDIRECT("A7")&amp;"!"&amp;'Технический лист'!K387&amp;'Технический лист'!N145))+IF(ISBLANK(INDIRECT("A8")), 0, INDIRECT(INDIRECT("A8")&amp;"!"&amp;'Технический лист'!K387&amp;'Технический лист'!N145))+IF(ISBLANK(INDIRECT("A9")), 0, INDIRECT(INDIRECT("A9")&amp;"!"&amp;'Технический лист'!K387&amp;'Технический лист'!N145))+IF(ISBLANK(INDIRECT("A10")), 0, INDIRECT(INDIRECT("A10")&amp;"!"&amp;'Технический лист'!K387&amp;'Технический лист'!N145))+IF(ISBLANK(INDIRECT("A11")), 0, INDIRECT(INDIRECT("A11")&amp;"!"&amp;'Технический лист'!K387&amp;'Технический лист'!N145))+IF(ISBLANK(INDIRECT("A12")), 0, INDIRECT(INDIRECT("A12")&amp;"!"&amp;'Технический лист'!K387&amp;'Технический лист'!N145))</f>
        <v>0</v>
      </c>
      <c r="L154" s="51">
        <f>IF(ISBLANK(INDIRECT("A3")), 0, INDIRECT(INDIRECT("A3")&amp;"!"&amp;'Технический лист'!L387&amp;'Технический лист'!O145))+IF(ISBLANK(INDIRECT("A4")), 0, INDIRECT(INDIRECT("A4")&amp;"!"&amp;'Технический лист'!L387&amp;'Технический лист'!O145))+IF(ISBLANK(INDIRECT("A5")), 0, INDIRECT(INDIRECT("A5")&amp;"!"&amp;'Технический лист'!L387&amp;'Технический лист'!O145))+IF(ISBLANK(INDIRECT("A6")), 0, INDIRECT(INDIRECT("A6")&amp;"!"&amp;'Технический лист'!L387&amp;'Технический лист'!O145))+IF(ISBLANK(INDIRECT("A7")), 0, INDIRECT(INDIRECT("A7")&amp;"!"&amp;'Технический лист'!L387&amp;'Технический лист'!O145))+IF(ISBLANK(INDIRECT("A8")), 0, INDIRECT(INDIRECT("A8")&amp;"!"&amp;'Технический лист'!L387&amp;'Технический лист'!O145))+IF(ISBLANK(INDIRECT("A9")), 0, INDIRECT(INDIRECT("A9")&amp;"!"&amp;'Технический лист'!L387&amp;'Технический лист'!O145))+IF(ISBLANK(INDIRECT("A10")), 0, INDIRECT(INDIRECT("A10")&amp;"!"&amp;'Технический лист'!L387&amp;'Технический лист'!O145))+IF(ISBLANK(INDIRECT("A11")), 0, INDIRECT(INDIRECT("A11")&amp;"!"&amp;'Технический лист'!L387&amp;'Технический лист'!O145))+IF(ISBLANK(INDIRECT("A12")), 0, INDIRECT(INDIRECT("A12")&amp;"!"&amp;'Технический лист'!L387&amp;'Технический лист'!O145))</f>
        <v>0</v>
      </c>
      <c r="M154" s="53">
        <f>IF(ISBLANK(INDIRECT("A3")), 0, INDIRECT(INDIRECT("A3")&amp;"!"&amp;'Технический лист'!M387&amp;'Технический лист'!P145))+IF(ISBLANK(INDIRECT("A4")), 0, INDIRECT(INDIRECT("A4")&amp;"!"&amp;'Технический лист'!M387&amp;'Технический лист'!P145))+IF(ISBLANK(INDIRECT("A5")), 0, INDIRECT(INDIRECT("A5")&amp;"!"&amp;'Технический лист'!M387&amp;'Технический лист'!P145))+IF(ISBLANK(INDIRECT("A6")), 0, INDIRECT(INDIRECT("A6")&amp;"!"&amp;'Технический лист'!M387&amp;'Технический лист'!P145))+IF(ISBLANK(INDIRECT("A7")), 0, INDIRECT(INDIRECT("A7")&amp;"!"&amp;'Технический лист'!M387&amp;'Технический лист'!P145))+IF(ISBLANK(INDIRECT("A8")), 0, INDIRECT(INDIRECT("A8")&amp;"!"&amp;'Технический лист'!M387&amp;'Технический лист'!P145))+IF(ISBLANK(INDIRECT("A9")), 0, INDIRECT(INDIRECT("A9")&amp;"!"&amp;'Технический лист'!M387&amp;'Технический лист'!P145))+IF(ISBLANK(INDIRECT("A10")), 0, INDIRECT(INDIRECT("A10")&amp;"!"&amp;'Технический лист'!M387&amp;'Технический лист'!P145))+IF(ISBLANK(INDIRECT("A11")), 0, INDIRECT(INDIRECT("A11")&amp;"!"&amp;'Технический лист'!M387&amp;'Технический лист'!P145))+IF(ISBLANK(INDIRECT("A12")), 0, INDIRECT(INDIRECT("A12")&amp;"!"&amp;'Технический лист'!M387&amp;'Технический лист'!P145))</f>
        <v>0</v>
      </c>
    </row>
    <row r="155" hidden="1">
      <c r="A155" s="106"/>
      <c r="B155" s="51">
        <f>IF(ISBLANK(INDIRECT("A3")), 0, INDIRECT(INDIRECT("A3")&amp;"!"&amp;'Технический лист'!B388&amp;'Технический лист'!E146))+IF(ISBLANK(INDIRECT("A4")), 0, INDIRECT(INDIRECT("A4")&amp;"!"&amp;'Технический лист'!B388&amp;'Технический лист'!E146))+IF(ISBLANK(INDIRECT("A5")), 0, INDIRECT(INDIRECT("A5")&amp;"!"&amp;'Технический лист'!B388&amp;'Технический лист'!E146))+IF(ISBLANK(INDIRECT("A6")), 0, INDIRECT(INDIRECT("A6")&amp;"!"&amp;'Технический лист'!B388&amp;'Технический лист'!E146))+IF(ISBLANK(INDIRECT("A7")), 0, INDIRECT(INDIRECT("A7")&amp;"!"&amp;'Технический лист'!B388&amp;'Технический лист'!E146))+IF(ISBLANK(INDIRECT("A8")), 0, INDIRECT(INDIRECT("A8")&amp;"!"&amp;'Технический лист'!B388&amp;'Технический лист'!E146))+IF(ISBLANK(INDIRECT("A9")), 0, INDIRECT(INDIRECT("A9")&amp;"!"&amp;'Технический лист'!B388&amp;'Технический лист'!E146))+IF(ISBLANK(INDIRECT("A10")), 0, INDIRECT(INDIRECT("A10")&amp;"!"&amp;'Технический лист'!B388&amp;'Технический лист'!E146))+IF(ISBLANK(INDIRECT("A11")), 0, INDIRECT(INDIRECT("A11")&amp;"!"&amp;'Технический лист'!B388&amp;'Технический лист'!E146))+IF(ISBLANK(INDIRECT("A12")), 0, INDIRECT(INDIRECT("A12")&amp;"!"&amp;'Технический лист'!B388&amp;'Технический лист'!E146))</f>
        <v>0</v>
      </c>
      <c r="C155" s="51">
        <f>IF(ISBLANK(INDIRECT("A3")), 0, INDIRECT(INDIRECT("A3")&amp;"!"&amp;'Технический лист'!C388&amp;'Технический лист'!F146))+IF(ISBLANK(INDIRECT("A4")), 0, INDIRECT(INDIRECT("A4")&amp;"!"&amp;'Технический лист'!C388&amp;'Технический лист'!F146))+IF(ISBLANK(INDIRECT("A5")), 0, INDIRECT(INDIRECT("A5")&amp;"!"&amp;'Технический лист'!C388&amp;'Технический лист'!F146))+IF(ISBLANK(INDIRECT("A6")), 0, INDIRECT(INDIRECT("A6")&amp;"!"&amp;'Технический лист'!C388&amp;'Технический лист'!F146))+IF(ISBLANK(INDIRECT("A7")), 0, INDIRECT(INDIRECT("A7")&amp;"!"&amp;'Технический лист'!C388&amp;'Технический лист'!F146))+IF(ISBLANK(INDIRECT("A8")), 0, INDIRECT(INDIRECT("A8")&amp;"!"&amp;'Технический лист'!C388&amp;'Технический лист'!F146))+IF(ISBLANK(INDIRECT("A9")), 0, INDIRECT(INDIRECT("A9")&amp;"!"&amp;'Технический лист'!C388&amp;'Технический лист'!F146))+IF(ISBLANK(INDIRECT("A10")), 0, INDIRECT(INDIRECT("A10")&amp;"!"&amp;'Технический лист'!C388&amp;'Технический лист'!F146))+IF(ISBLANK(INDIRECT("A11")), 0, INDIRECT(INDIRECT("A11")&amp;"!"&amp;'Технический лист'!C388&amp;'Технический лист'!F146))+IF(ISBLANK(INDIRECT("A12")), 0, INDIRECT(INDIRECT("A12")&amp;"!"&amp;'Технический лист'!C388&amp;'Технический лист'!F146))</f>
        <v>0</v>
      </c>
      <c r="D155" s="51">
        <f>IF(ISBLANK(INDIRECT("A3")), 0, INDIRECT(INDIRECT("A3")&amp;"!"&amp;'Технический лист'!D388&amp;'Технический лист'!G146))+IF(ISBLANK(INDIRECT("A4")), 0, INDIRECT(INDIRECT("A4")&amp;"!"&amp;'Технический лист'!D388&amp;'Технический лист'!G146))+IF(ISBLANK(INDIRECT("A5")), 0, INDIRECT(INDIRECT("A5")&amp;"!"&amp;'Технический лист'!D388&amp;'Технический лист'!G146))+IF(ISBLANK(INDIRECT("A6")), 0, INDIRECT(INDIRECT("A6")&amp;"!"&amp;'Технический лист'!D388&amp;'Технический лист'!G146))+IF(ISBLANK(INDIRECT("A7")), 0, INDIRECT(INDIRECT("A7")&amp;"!"&amp;'Технический лист'!D388&amp;'Технический лист'!G146))+IF(ISBLANK(INDIRECT("A8")), 0, INDIRECT(INDIRECT("A8")&amp;"!"&amp;'Технический лист'!D388&amp;'Технический лист'!G146))+IF(ISBLANK(INDIRECT("A9")), 0, INDIRECT(INDIRECT("A9")&amp;"!"&amp;'Технический лист'!D388&amp;'Технический лист'!G146))+IF(ISBLANK(INDIRECT("A10")), 0, INDIRECT(INDIRECT("A10")&amp;"!"&amp;'Технический лист'!D388&amp;'Технический лист'!G146))+IF(ISBLANK(INDIRECT("A11")), 0, INDIRECT(INDIRECT("A11")&amp;"!"&amp;'Технический лист'!D388&amp;'Технический лист'!G146))+IF(ISBLANK(INDIRECT("A12")), 0, INDIRECT(INDIRECT("A12")&amp;"!"&amp;'Технический лист'!D388&amp;'Технический лист'!G146))</f>
        <v>0</v>
      </c>
      <c r="E155" s="51">
        <f>IF(ISBLANK(INDIRECT("A3")), 0, INDIRECT(INDIRECT("A3")&amp;"!"&amp;'Технический лист'!E388&amp;'Технический лист'!H146))+IF(ISBLANK(INDIRECT("A4")), 0, INDIRECT(INDIRECT("A4")&amp;"!"&amp;'Технический лист'!E388&amp;'Технический лист'!H146))+IF(ISBLANK(INDIRECT("A5")), 0, INDIRECT(INDIRECT("A5")&amp;"!"&amp;'Технический лист'!E388&amp;'Технический лист'!H146))+IF(ISBLANK(INDIRECT("A6")), 0, INDIRECT(INDIRECT("A6")&amp;"!"&amp;'Технический лист'!E388&amp;'Технический лист'!H146))+IF(ISBLANK(INDIRECT("A7")), 0, INDIRECT(INDIRECT("A7")&amp;"!"&amp;'Технический лист'!E388&amp;'Технический лист'!H146))+IF(ISBLANK(INDIRECT("A8")), 0, INDIRECT(INDIRECT("A8")&amp;"!"&amp;'Технический лист'!E388&amp;'Технический лист'!H146))+IF(ISBLANK(INDIRECT("A9")), 0, INDIRECT(INDIRECT("A9")&amp;"!"&amp;'Технический лист'!E388&amp;'Технический лист'!H146))+IF(ISBLANK(INDIRECT("A10")), 0, INDIRECT(INDIRECT("A10")&amp;"!"&amp;'Технический лист'!E388&amp;'Технический лист'!H146))+IF(ISBLANK(INDIRECT("A11")), 0, INDIRECT(INDIRECT("A11")&amp;"!"&amp;'Технический лист'!E388&amp;'Технический лист'!H146))+IF(ISBLANK(INDIRECT("A12")), 0, INDIRECT(INDIRECT("A12")&amp;"!"&amp;'Технический лист'!E388&amp;'Технический лист'!H146))</f>
        <v>0</v>
      </c>
      <c r="F155" s="51">
        <f>IF(ISBLANK(INDIRECT("A3")), 0, INDIRECT(INDIRECT("A3")&amp;"!"&amp;'Технический лист'!F388&amp;'Технический лист'!I146))+IF(ISBLANK(INDIRECT("A4")), 0, INDIRECT(INDIRECT("A4")&amp;"!"&amp;'Технический лист'!F388&amp;'Технический лист'!I146))+IF(ISBLANK(INDIRECT("A5")), 0, INDIRECT(INDIRECT("A5")&amp;"!"&amp;'Технический лист'!F388&amp;'Технический лист'!I146))+IF(ISBLANK(INDIRECT("A6")), 0, INDIRECT(INDIRECT("A6")&amp;"!"&amp;'Технический лист'!F388&amp;'Технический лист'!I146))+IF(ISBLANK(INDIRECT("A7")), 0, INDIRECT(INDIRECT("A7")&amp;"!"&amp;'Технический лист'!F388&amp;'Технический лист'!I146))+IF(ISBLANK(INDIRECT("A8")), 0, INDIRECT(INDIRECT("A8")&amp;"!"&amp;'Технический лист'!F388&amp;'Технический лист'!I146))+IF(ISBLANK(INDIRECT("A9")), 0, INDIRECT(INDIRECT("A9")&amp;"!"&amp;'Технический лист'!F388&amp;'Технический лист'!I146))+IF(ISBLANK(INDIRECT("A10")), 0, INDIRECT(INDIRECT("A10")&amp;"!"&amp;'Технический лист'!F388&amp;'Технический лист'!I146))+IF(ISBLANK(INDIRECT("A11")), 0, INDIRECT(INDIRECT("A11")&amp;"!"&amp;'Технический лист'!F388&amp;'Технический лист'!I146))+IF(ISBLANK(INDIRECT("A12")), 0, INDIRECT(INDIRECT("A12")&amp;"!"&amp;'Технический лист'!F388&amp;'Технический лист'!I146))</f>
        <v>0</v>
      </c>
      <c r="G155" s="51">
        <f>IF(ISBLANK(INDIRECT("A3")), 0, INDIRECT(INDIRECT("A3")&amp;"!"&amp;'Технический лист'!G388&amp;'Технический лист'!J146))+IF(ISBLANK(INDIRECT("A4")), 0, INDIRECT(INDIRECT("A4")&amp;"!"&amp;'Технический лист'!G388&amp;'Технический лист'!J146))+IF(ISBLANK(INDIRECT("A5")), 0, INDIRECT(INDIRECT("A5")&amp;"!"&amp;'Технический лист'!G388&amp;'Технический лист'!J146))+IF(ISBLANK(INDIRECT("A6")), 0, INDIRECT(INDIRECT("A6")&amp;"!"&amp;'Технический лист'!G388&amp;'Технический лист'!J146))+IF(ISBLANK(INDIRECT("A7")), 0, INDIRECT(INDIRECT("A7")&amp;"!"&amp;'Технический лист'!G388&amp;'Технический лист'!J146))+IF(ISBLANK(INDIRECT("A8")), 0, INDIRECT(INDIRECT("A8")&amp;"!"&amp;'Технический лист'!G388&amp;'Технический лист'!J146))+IF(ISBLANK(INDIRECT("A9")), 0, INDIRECT(INDIRECT("A9")&amp;"!"&amp;'Технический лист'!G388&amp;'Технический лист'!J146))+IF(ISBLANK(INDIRECT("A10")), 0, INDIRECT(INDIRECT("A10")&amp;"!"&amp;'Технический лист'!G388&amp;'Технический лист'!J146))+IF(ISBLANK(INDIRECT("A11")), 0, INDIRECT(INDIRECT("A11")&amp;"!"&amp;'Технический лист'!G388&amp;'Технический лист'!J146))+IF(ISBLANK(INDIRECT("A12")), 0, INDIRECT(INDIRECT("A12")&amp;"!"&amp;'Технический лист'!G388&amp;'Технический лист'!J146))</f>
        <v>0</v>
      </c>
      <c r="H155" s="51">
        <f>IF(ISBLANK(INDIRECT("A3")), 0, INDIRECT(INDIRECT("A3")&amp;"!"&amp;'Технический лист'!H388&amp;'Технический лист'!K146))+IF(ISBLANK(INDIRECT("A4")), 0, INDIRECT(INDIRECT("A4")&amp;"!"&amp;'Технический лист'!H388&amp;'Технический лист'!K146))+IF(ISBLANK(INDIRECT("A5")), 0, INDIRECT(INDIRECT("A5")&amp;"!"&amp;'Технический лист'!H388&amp;'Технический лист'!K146))+IF(ISBLANK(INDIRECT("A6")), 0, INDIRECT(INDIRECT("A6")&amp;"!"&amp;'Технический лист'!H388&amp;'Технический лист'!K146))+IF(ISBLANK(INDIRECT("A7")), 0, INDIRECT(INDIRECT("A7")&amp;"!"&amp;'Технический лист'!H388&amp;'Технический лист'!K146))+IF(ISBLANK(INDIRECT("A8")), 0, INDIRECT(INDIRECT("A8")&amp;"!"&amp;'Технический лист'!H388&amp;'Технический лист'!K146))+IF(ISBLANK(INDIRECT("A9")), 0, INDIRECT(INDIRECT("A9")&amp;"!"&amp;'Технический лист'!H388&amp;'Технический лист'!K146))+IF(ISBLANK(INDIRECT("A10")), 0, INDIRECT(INDIRECT("A10")&amp;"!"&amp;'Технический лист'!H388&amp;'Технический лист'!K146))+IF(ISBLANK(INDIRECT("A11")), 0, INDIRECT(INDIRECT("A11")&amp;"!"&amp;'Технический лист'!H388&amp;'Технический лист'!K146))+IF(ISBLANK(INDIRECT("A12")), 0, INDIRECT(INDIRECT("A12")&amp;"!"&amp;'Технический лист'!H388&amp;'Технический лист'!K146))</f>
        <v>0</v>
      </c>
      <c r="I155" s="51">
        <f>IF(ISBLANK(INDIRECT("A3")), 0, INDIRECT(INDIRECT("A3")&amp;"!"&amp;'Технический лист'!I388&amp;'Технический лист'!L146))+IF(ISBLANK(INDIRECT("A4")), 0, INDIRECT(INDIRECT("A4")&amp;"!"&amp;'Технический лист'!I388&amp;'Технический лист'!L146))+IF(ISBLANK(INDIRECT("A5")), 0, INDIRECT(INDIRECT("A5")&amp;"!"&amp;'Технический лист'!I388&amp;'Технический лист'!L146))+IF(ISBLANK(INDIRECT("A6")), 0, INDIRECT(INDIRECT("A6")&amp;"!"&amp;'Технический лист'!I388&amp;'Технический лист'!L146))+IF(ISBLANK(INDIRECT("A7")), 0, INDIRECT(INDIRECT("A7")&amp;"!"&amp;'Технический лист'!I388&amp;'Технический лист'!L146))+IF(ISBLANK(INDIRECT("A8")), 0, INDIRECT(INDIRECT("A8")&amp;"!"&amp;'Технический лист'!I388&amp;'Технический лист'!L146))+IF(ISBLANK(INDIRECT("A9")), 0, INDIRECT(INDIRECT("A9")&amp;"!"&amp;'Технический лист'!I388&amp;'Технический лист'!L146))+IF(ISBLANK(INDIRECT("A10")), 0, INDIRECT(INDIRECT("A10")&amp;"!"&amp;'Технический лист'!I388&amp;'Технический лист'!L146))+IF(ISBLANK(INDIRECT("A11")), 0, INDIRECT(INDIRECT("A11")&amp;"!"&amp;'Технический лист'!I388&amp;'Технический лист'!L146))+IF(ISBLANK(INDIRECT("A12")), 0, INDIRECT(INDIRECT("A12")&amp;"!"&amp;'Технический лист'!I388&amp;'Технический лист'!L146))</f>
        <v>0</v>
      </c>
      <c r="J155" s="51">
        <f>IF(ISBLANK(INDIRECT("A3")), 0, INDIRECT(INDIRECT("A3")&amp;"!"&amp;'Технический лист'!J388&amp;'Технический лист'!M146))+IF(ISBLANK(INDIRECT("A4")), 0, INDIRECT(INDIRECT("A4")&amp;"!"&amp;'Технический лист'!J388&amp;'Технический лист'!M146))+IF(ISBLANK(INDIRECT("A5")), 0, INDIRECT(INDIRECT("A5")&amp;"!"&amp;'Технический лист'!J388&amp;'Технический лист'!M146))+IF(ISBLANK(INDIRECT("A6")), 0, INDIRECT(INDIRECT("A6")&amp;"!"&amp;'Технический лист'!J388&amp;'Технический лист'!M146))+IF(ISBLANK(INDIRECT("A7")), 0, INDIRECT(INDIRECT("A7")&amp;"!"&amp;'Технический лист'!J388&amp;'Технический лист'!M146))+IF(ISBLANK(INDIRECT("A8")), 0, INDIRECT(INDIRECT("A8")&amp;"!"&amp;'Технический лист'!J388&amp;'Технический лист'!M146))+IF(ISBLANK(INDIRECT("A9")), 0, INDIRECT(INDIRECT("A9")&amp;"!"&amp;'Технический лист'!J388&amp;'Технический лист'!M146))+IF(ISBLANK(INDIRECT("A10")), 0, INDIRECT(INDIRECT("A10")&amp;"!"&amp;'Технический лист'!J388&amp;'Технический лист'!M146))+IF(ISBLANK(INDIRECT("A11")), 0, INDIRECT(INDIRECT("A11")&amp;"!"&amp;'Технический лист'!J388&amp;'Технический лист'!M146))+IF(ISBLANK(INDIRECT("A12")), 0, INDIRECT(INDIRECT("A12")&amp;"!"&amp;'Технический лист'!J388&amp;'Технический лист'!M146))</f>
        <v>0</v>
      </c>
      <c r="K155" s="51">
        <f>IF(ISBLANK(INDIRECT("A3")), 0, INDIRECT(INDIRECT("A3")&amp;"!"&amp;'Технический лист'!K388&amp;'Технический лист'!N146))+IF(ISBLANK(INDIRECT("A4")), 0, INDIRECT(INDIRECT("A4")&amp;"!"&amp;'Технический лист'!K388&amp;'Технический лист'!N146))+IF(ISBLANK(INDIRECT("A5")), 0, INDIRECT(INDIRECT("A5")&amp;"!"&amp;'Технический лист'!K388&amp;'Технический лист'!N146))+IF(ISBLANK(INDIRECT("A6")), 0, INDIRECT(INDIRECT("A6")&amp;"!"&amp;'Технический лист'!K388&amp;'Технический лист'!N146))+IF(ISBLANK(INDIRECT("A7")), 0, INDIRECT(INDIRECT("A7")&amp;"!"&amp;'Технический лист'!K388&amp;'Технический лист'!N146))+IF(ISBLANK(INDIRECT("A8")), 0, INDIRECT(INDIRECT("A8")&amp;"!"&amp;'Технический лист'!K388&amp;'Технический лист'!N146))+IF(ISBLANK(INDIRECT("A9")), 0, INDIRECT(INDIRECT("A9")&amp;"!"&amp;'Технический лист'!K388&amp;'Технический лист'!N146))+IF(ISBLANK(INDIRECT("A10")), 0, INDIRECT(INDIRECT("A10")&amp;"!"&amp;'Технический лист'!K388&amp;'Технический лист'!N146))+IF(ISBLANK(INDIRECT("A11")), 0, INDIRECT(INDIRECT("A11")&amp;"!"&amp;'Технический лист'!K388&amp;'Технический лист'!N146))+IF(ISBLANK(INDIRECT("A12")), 0, INDIRECT(INDIRECT("A12")&amp;"!"&amp;'Технический лист'!K388&amp;'Технический лист'!N146))</f>
        <v>0</v>
      </c>
      <c r="L155" s="51">
        <f>IF(ISBLANK(INDIRECT("A3")), 0, INDIRECT(INDIRECT("A3")&amp;"!"&amp;'Технический лист'!L388&amp;'Технический лист'!O146))+IF(ISBLANK(INDIRECT("A4")), 0, INDIRECT(INDIRECT("A4")&amp;"!"&amp;'Технический лист'!L388&amp;'Технический лист'!O146))+IF(ISBLANK(INDIRECT("A5")), 0, INDIRECT(INDIRECT("A5")&amp;"!"&amp;'Технический лист'!L388&amp;'Технический лист'!O146))+IF(ISBLANK(INDIRECT("A6")), 0, INDIRECT(INDIRECT("A6")&amp;"!"&amp;'Технический лист'!L388&amp;'Технический лист'!O146))+IF(ISBLANK(INDIRECT("A7")), 0, INDIRECT(INDIRECT("A7")&amp;"!"&amp;'Технический лист'!L388&amp;'Технический лист'!O146))+IF(ISBLANK(INDIRECT("A8")), 0, INDIRECT(INDIRECT("A8")&amp;"!"&amp;'Технический лист'!L388&amp;'Технический лист'!O146))+IF(ISBLANK(INDIRECT("A9")), 0, INDIRECT(INDIRECT("A9")&amp;"!"&amp;'Технический лист'!L388&amp;'Технический лист'!O146))+IF(ISBLANK(INDIRECT("A10")), 0, INDIRECT(INDIRECT("A10")&amp;"!"&amp;'Технический лист'!L388&amp;'Технический лист'!O146))+IF(ISBLANK(INDIRECT("A11")), 0, INDIRECT(INDIRECT("A11")&amp;"!"&amp;'Технический лист'!L388&amp;'Технический лист'!O146))+IF(ISBLANK(INDIRECT("A12")), 0, INDIRECT(INDIRECT("A12")&amp;"!"&amp;'Технический лист'!L388&amp;'Технический лист'!O146))</f>
        <v>0</v>
      </c>
      <c r="M155" s="53">
        <f>IF(ISBLANK(INDIRECT("A3")), 0, INDIRECT(INDIRECT("A3")&amp;"!"&amp;'Технический лист'!M388&amp;'Технический лист'!P146))+IF(ISBLANK(INDIRECT("A4")), 0, INDIRECT(INDIRECT("A4")&amp;"!"&amp;'Технический лист'!M388&amp;'Технический лист'!P146))+IF(ISBLANK(INDIRECT("A5")), 0, INDIRECT(INDIRECT("A5")&amp;"!"&amp;'Технический лист'!M388&amp;'Технический лист'!P146))+IF(ISBLANK(INDIRECT("A6")), 0, INDIRECT(INDIRECT("A6")&amp;"!"&amp;'Технический лист'!M388&amp;'Технический лист'!P146))+IF(ISBLANK(INDIRECT("A7")), 0, INDIRECT(INDIRECT("A7")&amp;"!"&amp;'Технический лист'!M388&amp;'Технический лист'!P146))+IF(ISBLANK(INDIRECT("A8")), 0, INDIRECT(INDIRECT("A8")&amp;"!"&amp;'Технический лист'!M388&amp;'Технический лист'!P146))+IF(ISBLANK(INDIRECT("A9")), 0, INDIRECT(INDIRECT("A9")&amp;"!"&amp;'Технический лист'!M388&amp;'Технический лист'!P146))+IF(ISBLANK(INDIRECT("A10")), 0, INDIRECT(INDIRECT("A10")&amp;"!"&amp;'Технический лист'!M388&amp;'Технический лист'!P146))+IF(ISBLANK(INDIRECT("A11")), 0, INDIRECT(INDIRECT("A11")&amp;"!"&amp;'Технический лист'!M388&amp;'Технический лист'!P146))+IF(ISBLANK(INDIRECT("A12")), 0, INDIRECT(INDIRECT("A12")&amp;"!"&amp;'Технический лист'!M388&amp;'Технический лист'!P146))</f>
        <v>0</v>
      </c>
    </row>
    <row r="156" hidden="1">
      <c r="A156" s="106"/>
      <c r="B156" s="51">
        <f>IF(ISBLANK(INDIRECT("A3")), 0, INDIRECT(INDIRECT("A3")&amp;"!"&amp;'Технический лист'!B389&amp;'Технический лист'!E147))+IF(ISBLANK(INDIRECT("A4")), 0, INDIRECT(INDIRECT("A4")&amp;"!"&amp;'Технический лист'!B389&amp;'Технический лист'!E147))+IF(ISBLANK(INDIRECT("A5")), 0, INDIRECT(INDIRECT("A5")&amp;"!"&amp;'Технический лист'!B389&amp;'Технический лист'!E147))+IF(ISBLANK(INDIRECT("A6")), 0, INDIRECT(INDIRECT("A6")&amp;"!"&amp;'Технический лист'!B389&amp;'Технический лист'!E147))+IF(ISBLANK(INDIRECT("A7")), 0, INDIRECT(INDIRECT("A7")&amp;"!"&amp;'Технический лист'!B389&amp;'Технический лист'!E147))+IF(ISBLANK(INDIRECT("A8")), 0, INDIRECT(INDIRECT("A8")&amp;"!"&amp;'Технический лист'!B389&amp;'Технический лист'!E147))+IF(ISBLANK(INDIRECT("A9")), 0, INDIRECT(INDIRECT("A9")&amp;"!"&amp;'Технический лист'!B389&amp;'Технический лист'!E147))+IF(ISBLANK(INDIRECT("A10")), 0, INDIRECT(INDIRECT("A10")&amp;"!"&amp;'Технический лист'!B389&amp;'Технический лист'!E147))+IF(ISBLANK(INDIRECT("A11")), 0, INDIRECT(INDIRECT("A11")&amp;"!"&amp;'Технический лист'!B389&amp;'Технический лист'!E147))+IF(ISBLANK(INDIRECT("A12")), 0, INDIRECT(INDIRECT("A12")&amp;"!"&amp;'Технический лист'!B389&amp;'Технический лист'!E147))</f>
        <v>0</v>
      </c>
      <c r="C156" s="51">
        <f>IF(ISBLANK(INDIRECT("A3")), 0, INDIRECT(INDIRECT("A3")&amp;"!"&amp;'Технический лист'!C389&amp;'Технический лист'!F147))+IF(ISBLANK(INDIRECT("A4")), 0, INDIRECT(INDIRECT("A4")&amp;"!"&amp;'Технический лист'!C389&amp;'Технический лист'!F147))+IF(ISBLANK(INDIRECT("A5")), 0, INDIRECT(INDIRECT("A5")&amp;"!"&amp;'Технический лист'!C389&amp;'Технический лист'!F147))+IF(ISBLANK(INDIRECT("A6")), 0, INDIRECT(INDIRECT("A6")&amp;"!"&amp;'Технический лист'!C389&amp;'Технический лист'!F147))+IF(ISBLANK(INDIRECT("A7")), 0, INDIRECT(INDIRECT("A7")&amp;"!"&amp;'Технический лист'!C389&amp;'Технический лист'!F147))+IF(ISBLANK(INDIRECT("A8")), 0, INDIRECT(INDIRECT("A8")&amp;"!"&amp;'Технический лист'!C389&amp;'Технический лист'!F147))+IF(ISBLANK(INDIRECT("A9")), 0, INDIRECT(INDIRECT("A9")&amp;"!"&amp;'Технический лист'!C389&amp;'Технический лист'!F147))+IF(ISBLANK(INDIRECT("A10")), 0, INDIRECT(INDIRECT("A10")&amp;"!"&amp;'Технический лист'!C389&amp;'Технический лист'!F147))+IF(ISBLANK(INDIRECT("A11")), 0, INDIRECT(INDIRECT("A11")&amp;"!"&amp;'Технический лист'!C389&amp;'Технический лист'!F147))+IF(ISBLANK(INDIRECT("A12")), 0, INDIRECT(INDIRECT("A12")&amp;"!"&amp;'Технический лист'!C389&amp;'Технический лист'!F147))</f>
        <v>0</v>
      </c>
      <c r="D156" s="51">
        <f>IF(ISBLANK(INDIRECT("A3")), 0, INDIRECT(INDIRECT("A3")&amp;"!"&amp;'Технический лист'!D389&amp;'Технический лист'!G147))+IF(ISBLANK(INDIRECT("A4")), 0, INDIRECT(INDIRECT("A4")&amp;"!"&amp;'Технический лист'!D389&amp;'Технический лист'!G147))+IF(ISBLANK(INDIRECT("A5")), 0, INDIRECT(INDIRECT("A5")&amp;"!"&amp;'Технический лист'!D389&amp;'Технический лист'!G147))+IF(ISBLANK(INDIRECT("A6")), 0, INDIRECT(INDIRECT("A6")&amp;"!"&amp;'Технический лист'!D389&amp;'Технический лист'!G147))+IF(ISBLANK(INDIRECT("A7")), 0, INDIRECT(INDIRECT("A7")&amp;"!"&amp;'Технический лист'!D389&amp;'Технический лист'!G147))+IF(ISBLANK(INDIRECT("A8")), 0, INDIRECT(INDIRECT("A8")&amp;"!"&amp;'Технический лист'!D389&amp;'Технический лист'!G147))+IF(ISBLANK(INDIRECT("A9")), 0, INDIRECT(INDIRECT("A9")&amp;"!"&amp;'Технический лист'!D389&amp;'Технический лист'!G147))+IF(ISBLANK(INDIRECT("A10")), 0, INDIRECT(INDIRECT("A10")&amp;"!"&amp;'Технический лист'!D389&amp;'Технический лист'!G147))+IF(ISBLANK(INDIRECT("A11")), 0, INDIRECT(INDIRECT("A11")&amp;"!"&amp;'Технический лист'!D389&amp;'Технический лист'!G147))+IF(ISBLANK(INDIRECT("A12")), 0, INDIRECT(INDIRECT("A12")&amp;"!"&amp;'Технический лист'!D389&amp;'Технический лист'!G147))</f>
        <v>0</v>
      </c>
      <c r="E156" s="51">
        <f>IF(ISBLANK(INDIRECT("A3")), 0, INDIRECT(INDIRECT("A3")&amp;"!"&amp;'Технический лист'!E389&amp;'Технический лист'!H147))+IF(ISBLANK(INDIRECT("A4")), 0, INDIRECT(INDIRECT("A4")&amp;"!"&amp;'Технический лист'!E389&amp;'Технический лист'!H147))+IF(ISBLANK(INDIRECT("A5")), 0, INDIRECT(INDIRECT("A5")&amp;"!"&amp;'Технический лист'!E389&amp;'Технический лист'!H147))+IF(ISBLANK(INDIRECT("A6")), 0, INDIRECT(INDIRECT("A6")&amp;"!"&amp;'Технический лист'!E389&amp;'Технический лист'!H147))+IF(ISBLANK(INDIRECT("A7")), 0, INDIRECT(INDIRECT("A7")&amp;"!"&amp;'Технический лист'!E389&amp;'Технический лист'!H147))+IF(ISBLANK(INDIRECT("A8")), 0, INDIRECT(INDIRECT("A8")&amp;"!"&amp;'Технический лист'!E389&amp;'Технический лист'!H147))+IF(ISBLANK(INDIRECT("A9")), 0, INDIRECT(INDIRECT("A9")&amp;"!"&amp;'Технический лист'!E389&amp;'Технический лист'!H147))+IF(ISBLANK(INDIRECT("A10")), 0, INDIRECT(INDIRECT("A10")&amp;"!"&amp;'Технический лист'!E389&amp;'Технический лист'!H147))+IF(ISBLANK(INDIRECT("A11")), 0, INDIRECT(INDIRECT("A11")&amp;"!"&amp;'Технический лист'!E389&amp;'Технический лист'!H147))+IF(ISBLANK(INDIRECT("A12")), 0, INDIRECT(INDIRECT("A12")&amp;"!"&amp;'Технический лист'!E389&amp;'Технический лист'!H147))</f>
        <v>0</v>
      </c>
      <c r="F156" s="51">
        <f>IF(ISBLANK(INDIRECT("A3")), 0, INDIRECT(INDIRECT("A3")&amp;"!"&amp;'Технический лист'!F389&amp;'Технический лист'!I147))+IF(ISBLANK(INDIRECT("A4")), 0, INDIRECT(INDIRECT("A4")&amp;"!"&amp;'Технический лист'!F389&amp;'Технический лист'!I147))+IF(ISBLANK(INDIRECT("A5")), 0, INDIRECT(INDIRECT("A5")&amp;"!"&amp;'Технический лист'!F389&amp;'Технический лист'!I147))+IF(ISBLANK(INDIRECT("A6")), 0, INDIRECT(INDIRECT("A6")&amp;"!"&amp;'Технический лист'!F389&amp;'Технический лист'!I147))+IF(ISBLANK(INDIRECT("A7")), 0, INDIRECT(INDIRECT("A7")&amp;"!"&amp;'Технический лист'!F389&amp;'Технический лист'!I147))+IF(ISBLANK(INDIRECT("A8")), 0, INDIRECT(INDIRECT("A8")&amp;"!"&amp;'Технический лист'!F389&amp;'Технический лист'!I147))+IF(ISBLANK(INDIRECT("A9")), 0, INDIRECT(INDIRECT("A9")&amp;"!"&amp;'Технический лист'!F389&amp;'Технический лист'!I147))+IF(ISBLANK(INDIRECT("A10")), 0, INDIRECT(INDIRECT("A10")&amp;"!"&amp;'Технический лист'!F389&amp;'Технический лист'!I147))+IF(ISBLANK(INDIRECT("A11")), 0, INDIRECT(INDIRECT("A11")&amp;"!"&amp;'Технический лист'!F389&amp;'Технический лист'!I147))+IF(ISBLANK(INDIRECT("A12")), 0, INDIRECT(INDIRECT("A12")&amp;"!"&amp;'Технический лист'!F389&amp;'Технический лист'!I147))</f>
        <v>0</v>
      </c>
      <c r="G156" s="51">
        <f>IF(ISBLANK(INDIRECT("A3")), 0, INDIRECT(INDIRECT("A3")&amp;"!"&amp;'Технический лист'!G389&amp;'Технический лист'!J147))+IF(ISBLANK(INDIRECT("A4")), 0, INDIRECT(INDIRECT("A4")&amp;"!"&amp;'Технический лист'!G389&amp;'Технический лист'!J147))+IF(ISBLANK(INDIRECT("A5")), 0, INDIRECT(INDIRECT("A5")&amp;"!"&amp;'Технический лист'!G389&amp;'Технический лист'!J147))+IF(ISBLANK(INDIRECT("A6")), 0, INDIRECT(INDIRECT("A6")&amp;"!"&amp;'Технический лист'!G389&amp;'Технический лист'!J147))+IF(ISBLANK(INDIRECT("A7")), 0, INDIRECT(INDIRECT("A7")&amp;"!"&amp;'Технический лист'!G389&amp;'Технический лист'!J147))+IF(ISBLANK(INDIRECT("A8")), 0, INDIRECT(INDIRECT("A8")&amp;"!"&amp;'Технический лист'!G389&amp;'Технический лист'!J147))+IF(ISBLANK(INDIRECT("A9")), 0, INDIRECT(INDIRECT("A9")&amp;"!"&amp;'Технический лист'!G389&amp;'Технический лист'!J147))+IF(ISBLANK(INDIRECT("A10")), 0, INDIRECT(INDIRECT("A10")&amp;"!"&amp;'Технический лист'!G389&amp;'Технический лист'!J147))+IF(ISBLANK(INDIRECT("A11")), 0, INDIRECT(INDIRECT("A11")&amp;"!"&amp;'Технический лист'!G389&amp;'Технический лист'!J147))+IF(ISBLANK(INDIRECT("A12")), 0, INDIRECT(INDIRECT("A12")&amp;"!"&amp;'Технический лист'!G389&amp;'Технический лист'!J147))</f>
        <v>0</v>
      </c>
      <c r="H156" s="51">
        <f>IF(ISBLANK(INDIRECT("A3")), 0, INDIRECT(INDIRECT("A3")&amp;"!"&amp;'Технический лист'!H389&amp;'Технический лист'!K147))+IF(ISBLANK(INDIRECT("A4")), 0, INDIRECT(INDIRECT("A4")&amp;"!"&amp;'Технический лист'!H389&amp;'Технический лист'!K147))+IF(ISBLANK(INDIRECT("A5")), 0, INDIRECT(INDIRECT("A5")&amp;"!"&amp;'Технический лист'!H389&amp;'Технический лист'!K147))+IF(ISBLANK(INDIRECT("A6")), 0, INDIRECT(INDIRECT("A6")&amp;"!"&amp;'Технический лист'!H389&amp;'Технический лист'!K147))+IF(ISBLANK(INDIRECT("A7")), 0, INDIRECT(INDIRECT("A7")&amp;"!"&amp;'Технический лист'!H389&amp;'Технический лист'!K147))+IF(ISBLANK(INDIRECT("A8")), 0, INDIRECT(INDIRECT("A8")&amp;"!"&amp;'Технический лист'!H389&amp;'Технический лист'!K147))+IF(ISBLANK(INDIRECT("A9")), 0, INDIRECT(INDIRECT("A9")&amp;"!"&amp;'Технический лист'!H389&amp;'Технический лист'!K147))+IF(ISBLANK(INDIRECT("A10")), 0, INDIRECT(INDIRECT("A10")&amp;"!"&amp;'Технический лист'!H389&amp;'Технический лист'!K147))+IF(ISBLANK(INDIRECT("A11")), 0, INDIRECT(INDIRECT("A11")&amp;"!"&amp;'Технический лист'!H389&amp;'Технический лист'!K147))+IF(ISBLANK(INDIRECT("A12")), 0, INDIRECT(INDIRECT("A12")&amp;"!"&amp;'Технический лист'!H389&amp;'Технический лист'!K147))</f>
        <v>0</v>
      </c>
      <c r="I156" s="51">
        <f>IF(ISBLANK(INDIRECT("A3")), 0, INDIRECT(INDIRECT("A3")&amp;"!"&amp;'Технический лист'!I389&amp;'Технический лист'!L147))+IF(ISBLANK(INDIRECT("A4")), 0, INDIRECT(INDIRECT("A4")&amp;"!"&amp;'Технический лист'!I389&amp;'Технический лист'!L147))+IF(ISBLANK(INDIRECT("A5")), 0, INDIRECT(INDIRECT("A5")&amp;"!"&amp;'Технический лист'!I389&amp;'Технический лист'!L147))+IF(ISBLANK(INDIRECT("A6")), 0, INDIRECT(INDIRECT("A6")&amp;"!"&amp;'Технический лист'!I389&amp;'Технический лист'!L147))+IF(ISBLANK(INDIRECT("A7")), 0, INDIRECT(INDIRECT("A7")&amp;"!"&amp;'Технический лист'!I389&amp;'Технический лист'!L147))+IF(ISBLANK(INDIRECT("A8")), 0, INDIRECT(INDIRECT("A8")&amp;"!"&amp;'Технический лист'!I389&amp;'Технический лист'!L147))+IF(ISBLANK(INDIRECT("A9")), 0, INDIRECT(INDIRECT("A9")&amp;"!"&amp;'Технический лист'!I389&amp;'Технический лист'!L147))+IF(ISBLANK(INDIRECT("A10")), 0, INDIRECT(INDIRECT("A10")&amp;"!"&amp;'Технический лист'!I389&amp;'Технический лист'!L147))+IF(ISBLANK(INDIRECT("A11")), 0, INDIRECT(INDIRECT("A11")&amp;"!"&amp;'Технический лист'!I389&amp;'Технический лист'!L147))+IF(ISBLANK(INDIRECT("A12")), 0, INDIRECT(INDIRECT("A12")&amp;"!"&amp;'Технический лист'!I389&amp;'Технический лист'!L147))</f>
        <v>0</v>
      </c>
      <c r="J156" s="51">
        <f>IF(ISBLANK(INDIRECT("A3")), 0, INDIRECT(INDIRECT("A3")&amp;"!"&amp;'Технический лист'!J389&amp;'Технический лист'!M147))+IF(ISBLANK(INDIRECT("A4")), 0, INDIRECT(INDIRECT("A4")&amp;"!"&amp;'Технический лист'!J389&amp;'Технический лист'!M147))+IF(ISBLANK(INDIRECT("A5")), 0, INDIRECT(INDIRECT("A5")&amp;"!"&amp;'Технический лист'!J389&amp;'Технический лист'!M147))+IF(ISBLANK(INDIRECT("A6")), 0, INDIRECT(INDIRECT("A6")&amp;"!"&amp;'Технический лист'!J389&amp;'Технический лист'!M147))+IF(ISBLANK(INDIRECT("A7")), 0, INDIRECT(INDIRECT("A7")&amp;"!"&amp;'Технический лист'!J389&amp;'Технический лист'!M147))+IF(ISBLANK(INDIRECT("A8")), 0, INDIRECT(INDIRECT("A8")&amp;"!"&amp;'Технический лист'!J389&amp;'Технический лист'!M147))+IF(ISBLANK(INDIRECT("A9")), 0, INDIRECT(INDIRECT("A9")&amp;"!"&amp;'Технический лист'!J389&amp;'Технический лист'!M147))+IF(ISBLANK(INDIRECT("A10")), 0, INDIRECT(INDIRECT("A10")&amp;"!"&amp;'Технический лист'!J389&amp;'Технический лист'!M147))+IF(ISBLANK(INDIRECT("A11")), 0, INDIRECT(INDIRECT("A11")&amp;"!"&amp;'Технический лист'!J389&amp;'Технический лист'!M147))+IF(ISBLANK(INDIRECT("A12")), 0, INDIRECT(INDIRECT("A12")&amp;"!"&amp;'Технический лист'!J389&amp;'Технический лист'!M147))</f>
        <v>0</v>
      </c>
      <c r="K156" s="51">
        <f>IF(ISBLANK(INDIRECT("A3")), 0, INDIRECT(INDIRECT("A3")&amp;"!"&amp;'Технический лист'!K389&amp;'Технический лист'!N147))+IF(ISBLANK(INDIRECT("A4")), 0, INDIRECT(INDIRECT("A4")&amp;"!"&amp;'Технический лист'!K389&amp;'Технический лист'!N147))+IF(ISBLANK(INDIRECT("A5")), 0, INDIRECT(INDIRECT("A5")&amp;"!"&amp;'Технический лист'!K389&amp;'Технический лист'!N147))+IF(ISBLANK(INDIRECT("A6")), 0, INDIRECT(INDIRECT("A6")&amp;"!"&amp;'Технический лист'!K389&amp;'Технический лист'!N147))+IF(ISBLANK(INDIRECT("A7")), 0, INDIRECT(INDIRECT("A7")&amp;"!"&amp;'Технический лист'!K389&amp;'Технический лист'!N147))+IF(ISBLANK(INDIRECT("A8")), 0, INDIRECT(INDIRECT("A8")&amp;"!"&amp;'Технический лист'!K389&amp;'Технический лист'!N147))+IF(ISBLANK(INDIRECT("A9")), 0, INDIRECT(INDIRECT("A9")&amp;"!"&amp;'Технический лист'!K389&amp;'Технический лист'!N147))+IF(ISBLANK(INDIRECT("A10")), 0, INDIRECT(INDIRECT("A10")&amp;"!"&amp;'Технический лист'!K389&amp;'Технический лист'!N147))+IF(ISBLANK(INDIRECT("A11")), 0, INDIRECT(INDIRECT("A11")&amp;"!"&amp;'Технический лист'!K389&amp;'Технический лист'!N147))+IF(ISBLANK(INDIRECT("A12")), 0, INDIRECT(INDIRECT("A12")&amp;"!"&amp;'Технический лист'!K389&amp;'Технический лист'!N147))</f>
        <v>0</v>
      </c>
      <c r="L156" s="51">
        <f>IF(ISBLANK(INDIRECT("A3")), 0, INDIRECT(INDIRECT("A3")&amp;"!"&amp;'Технический лист'!L389&amp;'Технический лист'!O147))+IF(ISBLANK(INDIRECT("A4")), 0, INDIRECT(INDIRECT("A4")&amp;"!"&amp;'Технический лист'!L389&amp;'Технический лист'!O147))+IF(ISBLANK(INDIRECT("A5")), 0, INDIRECT(INDIRECT("A5")&amp;"!"&amp;'Технический лист'!L389&amp;'Технический лист'!O147))+IF(ISBLANK(INDIRECT("A6")), 0, INDIRECT(INDIRECT("A6")&amp;"!"&amp;'Технический лист'!L389&amp;'Технический лист'!O147))+IF(ISBLANK(INDIRECT("A7")), 0, INDIRECT(INDIRECT("A7")&amp;"!"&amp;'Технический лист'!L389&amp;'Технический лист'!O147))+IF(ISBLANK(INDIRECT("A8")), 0, INDIRECT(INDIRECT("A8")&amp;"!"&amp;'Технический лист'!L389&amp;'Технический лист'!O147))+IF(ISBLANK(INDIRECT("A9")), 0, INDIRECT(INDIRECT("A9")&amp;"!"&amp;'Технический лист'!L389&amp;'Технический лист'!O147))+IF(ISBLANK(INDIRECT("A10")), 0, INDIRECT(INDIRECT("A10")&amp;"!"&amp;'Технический лист'!L389&amp;'Технический лист'!O147))+IF(ISBLANK(INDIRECT("A11")), 0, INDIRECT(INDIRECT("A11")&amp;"!"&amp;'Технический лист'!L389&amp;'Технический лист'!O147))+IF(ISBLANK(INDIRECT("A12")), 0, INDIRECT(INDIRECT("A12")&amp;"!"&amp;'Технический лист'!L389&amp;'Технический лист'!O147))</f>
        <v>0</v>
      </c>
      <c r="M156" s="53">
        <f>IF(ISBLANK(INDIRECT("A3")), 0, INDIRECT(INDIRECT("A3")&amp;"!"&amp;'Технический лист'!M389&amp;'Технический лист'!P147))+IF(ISBLANK(INDIRECT("A4")), 0, INDIRECT(INDIRECT("A4")&amp;"!"&amp;'Технический лист'!M389&amp;'Технический лист'!P147))+IF(ISBLANK(INDIRECT("A5")), 0, INDIRECT(INDIRECT("A5")&amp;"!"&amp;'Технический лист'!M389&amp;'Технический лист'!P147))+IF(ISBLANK(INDIRECT("A6")), 0, INDIRECT(INDIRECT("A6")&amp;"!"&amp;'Технический лист'!M389&amp;'Технический лист'!P147))+IF(ISBLANK(INDIRECT("A7")), 0, INDIRECT(INDIRECT("A7")&amp;"!"&amp;'Технический лист'!M389&amp;'Технический лист'!P147))+IF(ISBLANK(INDIRECT("A8")), 0, INDIRECT(INDIRECT("A8")&amp;"!"&amp;'Технический лист'!M389&amp;'Технический лист'!P147))+IF(ISBLANK(INDIRECT("A9")), 0, INDIRECT(INDIRECT("A9")&amp;"!"&amp;'Технический лист'!M389&amp;'Технический лист'!P147))+IF(ISBLANK(INDIRECT("A10")), 0, INDIRECT(INDIRECT("A10")&amp;"!"&amp;'Технический лист'!M389&amp;'Технический лист'!P147))+IF(ISBLANK(INDIRECT("A11")), 0, INDIRECT(INDIRECT("A11")&amp;"!"&amp;'Технический лист'!M389&amp;'Технический лист'!P147))+IF(ISBLANK(INDIRECT("A12")), 0, INDIRECT(INDIRECT("A12")&amp;"!"&amp;'Технический лист'!M389&amp;'Технический лист'!P147))</f>
        <v>0</v>
      </c>
    </row>
    <row r="157" hidden="1">
      <c r="A157" s="106"/>
      <c r="B157" s="51">
        <f>IF(ISBLANK(INDIRECT("A3")), 0, INDIRECT(INDIRECT("A3")&amp;"!"&amp;'Технический лист'!B390&amp;'Технический лист'!E148))+IF(ISBLANK(INDIRECT("A4")), 0, INDIRECT(INDIRECT("A4")&amp;"!"&amp;'Технический лист'!B390&amp;'Технический лист'!E148))+IF(ISBLANK(INDIRECT("A5")), 0, INDIRECT(INDIRECT("A5")&amp;"!"&amp;'Технический лист'!B390&amp;'Технический лист'!E148))+IF(ISBLANK(INDIRECT("A6")), 0, INDIRECT(INDIRECT("A6")&amp;"!"&amp;'Технический лист'!B390&amp;'Технический лист'!E148))+IF(ISBLANK(INDIRECT("A7")), 0, INDIRECT(INDIRECT("A7")&amp;"!"&amp;'Технический лист'!B390&amp;'Технический лист'!E148))+IF(ISBLANK(INDIRECT("A8")), 0, INDIRECT(INDIRECT("A8")&amp;"!"&amp;'Технический лист'!B390&amp;'Технический лист'!E148))+IF(ISBLANK(INDIRECT("A9")), 0, INDIRECT(INDIRECT("A9")&amp;"!"&amp;'Технический лист'!B390&amp;'Технический лист'!E148))+IF(ISBLANK(INDIRECT("A10")), 0, INDIRECT(INDIRECT("A10")&amp;"!"&amp;'Технический лист'!B390&amp;'Технический лист'!E148))+IF(ISBLANK(INDIRECT("A11")), 0, INDIRECT(INDIRECT("A11")&amp;"!"&amp;'Технический лист'!B390&amp;'Технический лист'!E148))+IF(ISBLANK(INDIRECT("A12")), 0, INDIRECT(INDIRECT("A12")&amp;"!"&amp;'Технический лист'!B390&amp;'Технический лист'!E148))</f>
        <v>0</v>
      </c>
      <c r="C157" s="51">
        <f>IF(ISBLANK(INDIRECT("A3")), 0, INDIRECT(INDIRECT("A3")&amp;"!"&amp;'Технический лист'!C390&amp;'Технический лист'!F148))+IF(ISBLANK(INDIRECT("A4")), 0, INDIRECT(INDIRECT("A4")&amp;"!"&amp;'Технический лист'!C390&amp;'Технический лист'!F148))+IF(ISBLANK(INDIRECT("A5")), 0, INDIRECT(INDIRECT("A5")&amp;"!"&amp;'Технический лист'!C390&amp;'Технический лист'!F148))+IF(ISBLANK(INDIRECT("A6")), 0, INDIRECT(INDIRECT("A6")&amp;"!"&amp;'Технический лист'!C390&amp;'Технический лист'!F148))+IF(ISBLANK(INDIRECT("A7")), 0, INDIRECT(INDIRECT("A7")&amp;"!"&amp;'Технический лист'!C390&amp;'Технический лист'!F148))+IF(ISBLANK(INDIRECT("A8")), 0, INDIRECT(INDIRECT("A8")&amp;"!"&amp;'Технический лист'!C390&amp;'Технический лист'!F148))+IF(ISBLANK(INDIRECT("A9")), 0, INDIRECT(INDIRECT("A9")&amp;"!"&amp;'Технический лист'!C390&amp;'Технический лист'!F148))+IF(ISBLANK(INDIRECT("A10")), 0, INDIRECT(INDIRECT("A10")&amp;"!"&amp;'Технический лист'!C390&amp;'Технический лист'!F148))+IF(ISBLANK(INDIRECT("A11")), 0, INDIRECT(INDIRECT("A11")&amp;"!"&amp;'Технический лист'!C390&amp;'Технический лист'!F148))+IF(ISBLANK(INDIRECT("A12")), 0, INDIRECT(INDIRECT("A12")&amp;"!"&amp;'Технический лист'!C390&amp;'Технический лист'!F148))</f>
        <v>0</v>
      </c>
      <c r="D157" s="51">
        <f>IF(ISBLANK(INDIRECT("A3")), 0, INDIRECT(INDIRECT("A3")&amp;"!"&amp;'Технический лист'!D390&amp;'Технический лист'!G148))+IF(ISBLANK(INDIRECT("A4")), 0, INDIRECT(INDIRECT("A4")&amp;"!"&amp;'Технический лист'!D390&amp;'Технический лист'!G148))+IF(ISBLANK(INDIRECT("A5")), 0, INDIRECT(INDIRECT("A5")&amp;"!"&amp;'Технический лист'!D390&amp;'Технический лист'!G148))+IF(ISBLANK(INDIRECT("A6")), 0, INDIRECT(INDIRECT("A6")&amp;"!"&amp;'Технический лист'!D390&amp;'Технический лист'!G148))+IF(ISBLANK(INDIRECT("A7")), 0, INDIRECT(INDIRECT("A7")&amp;"!"&amp;'Технический лист'!D390&amp;'Технический лист'!G148))+IF(ISBLANK(INDIRECT("A8")), 0, INDIRECT(INDIRECT("A8")&amp;"!"&amp;'Технический лист'!D390&amp;'Технический лист'!G148))+IF(ISBLANK(INDIRECT("A9")), 0, INDIRECT(INDIRECT("A9")&amp;"!"&amp;'Технический лист'!D390&amp;'Технический лист'!G148))+IF(ISBLANK(INDIRECT("A10")), 0, INDIRECT(INDIRECT("A10")&amp;"!"&amp;'Технический лист'!D390&amp;'Технический лист'!G148))+IF(ISBLANK(INDIRECT("A11")), 0, INDIRECT(INDIRECT("A11")&amp;"!"&amp;'Технический лист'!D390&amp;'Технический лист'!G148))+IF(ISBLANK(INDIRECT("A12")), 0, INDIRECT(INDIRECT("A12")&amp;"!"&amp;'Технический лист'!D390&amp;'Технический лист'!G148))</f>
        <v>0</v>
      </c>
      <c r="E157" s="51">
        <f>IF(ISBLANK(INDIRECT("A3")), 0, INDIRECT(INDIRECT("A3")&amp;"!"&amp;'Технический лист'!E390&amp;'Технический лист'!H148))+IF(ISBLANK(INDIRECT("A4")), 0, INDIRECT(INDIRECT("A4")&amp;"!"&amp;'Технический лист'!E390&amp;'Технический лист'!H148))+IF(ISBLANK(INDIRECT("A5")), 0, INDIRECT(INDIRECT("A5")&amp;"!"&amp;'Технический лист'!E390&amp;'Технический лист'!H148))+IF(ISBLANK(INDIRECT("A6")), 0, INDIRECT(INDIRECT("A6")&amp;"!"&amp;'Технический лист'!E390&amp;'Технический лист'!H148))+IF(ISBLANK(INDIRECT("A7")), 0, INDIRECT(INDIRECT("A7")&amp;"!"&amp;'Технический лист'!E390&amp;'Технический лист'!H148))+IF(ISBLANK(INDIRECT("A8")), 0, INDIRECT(INDIRECT("A8")&amp;"!"&amp;'Технический лист'!E390&amp;'Технический лист'!H148))+IF(ISBLANK(INDIRECT("A9")), 0, INDIRECT(INDIRECT("A9")&amp;"!"&amp;'Технический лист'!E390&amp;'Технический лист'!H148))+IF(ISBLANK(INDIRECT("A10")), 0, INDIRECT(INDIRECT("A10")&amp;"!"&amp;'Технический лист'!E390&amp;'Технический лист'!H148))+IF(ISBLANK(INDIRECT("A11")), 0, INDIRECT(INDIRECT("A11")&amp;"!"&amp;'Технический лист'!E390&amp;'Технический лист'!H148))+IF(ISBLANK(INDIRECT("A12")), 0, INDIRECT(INDIRECT("A12")&amp;"!"&amp;'Технический лист'!E390&amp;'Технический лист'!H148))</f>
        <v>0</v>
      </c>
      <c r="F157" s="51">
        <f>IF(ISBLANK(INDIRECT("A3")), 0, INDIRECT(INDIRECT("A3")&amp;"!"&amp;'Технический лист'!F390&amp;'Технический лист'!I148))+IF(ISBLANK(INDIRECT("A4")), 0, INDIRECT(INDIRECT("A4")&amp;"!"&amp;'Технический лист'!F390&amp;'Технический лист'!I148))+IF(ISBLANK(INDIRECT("A5")), 0, INDIRECT(INDIRECT("A5")&amp;"!"&amp;'Технический лист'!F390&amp;'Технический лист'!I148))+IF(ISBLANK(INDIRECT("A6")), 0, INDIRECT(INDIRECT("A6")&amp;"!"&amp;'Технический лист'!F390&amp;'Технический лист'!I148))+IF(ISBLANK(INDIRECT("A7")), 0, INDIRECT(INDIRECT("A7")&amp;"!"&amp;'Технический лист'!F390&amp;'Технический лист'!I148))+IF(ISBLANK(INDIRECT("A8")), 0, INDIRECT(INDIRECT("A8")&amp;"!"&amp;'Технический лист'!F390&amp;'Технический лист'!I148))+IF(ISBLANK(INDIRECT("A9")), 0, INDIRECT(INDIRECT("A9")&amp;"!"&amp;'Технический лист'!F390&amp;'Технический лист'!I148))+IF(ISBLANK(INDIRECT("A10")), 0, INDIRECT(INDIRECT("A10")&amp;"!"&amp;'Технический лист'!F390&amp;'Технический лист'!I148))+IF(ISBLANK(INDIRECT("A11")), 0, INDIRECT(INDIRECT("A11")&amp;"!"&amp;'Технический лист'!F390&amp;'Технический лист'!I148))+IF(ISBLANK(INDIRECT("A12")), 0, INDIRECT(INDIRECT("A12")&amp;"!"&amp;'Технический лист'!F390&amp;'Технический лист'!I148))</f>
        <v>0</v>
      </c>
      <c r="G157" s="51">
        <f>IF(ISBLANK(INDIRECT("A3")), 0, INDIRECT(INDIRECT("A3")&amp;"!"&amp;'Технический лист'!G390&amp;'Технический лист'!J148))+IF(ISBLANK(INDIRECT("A4")), 0, INDIRECT(INDIRECT("A4")&amp;"!"&amp;'Технический лист'!G390&amp;'Технический лист'!J148))+IF(ISBLANK(INDIRECT("A5")), 0, INDIRECT(INDIRECT("A5")&amp;"!"&amp;'Технический лист'!G390&amp;'Технический лист'!J148))+IF(ISBLANK(INDIRECT("A6")), 0, INDIRECT(INDIRECT("A6")&amp;"!"&amp;'Технический лист'!G390&amp;'Технический лист'!J148))+IF(ISBLANK(INDIRECT("A7")), 0, INDIRECT(INDIRECT("A7")&amp;"!"&amp;'Технический лист'!G390&amp;'Технический лист'!J148))+IF(ISBLANK(INDIRECT("A8")), 0, INDIRECT(INDIRECT("A8")&amp;"!"&amp;'Технический лист'!G390&amp;'Технический лист'!J148))+IF(ISBLANK(INDIRECT("A9")), 0, INDIRECT(INDIRECT("A9")&amp;"!"&amp;'Технический лист'!G390&amp;'Технический лист'!J148))+IF(ISBLANK(INDIRECT("A10")), 0, INDIRECT(INDIRECT("A10")&amp;"!"&amp;'Технический лист'!G390&amp;'Технический лист'!J148))+IF(ISBLANK(INDIRECT("A11")), 0, INDIRECT(INDIRECT("A11")&amp;"!"&amp;'Технический лист'!G390&amp;'Технический лист'!J148))+IF(ISBLANK(INDIRECT("A12")), 0, INDIRECT(INDIRECT("A12")&amp;"!"&amp;'Технический лист'!G390&amp;'Технический лист'!J148))</f>
        <v>0</v>
      </c>
      <c r="H157" s="51">
        <f>IF(ISBLANK(INDIRECT("A3")), 0, INDIRECT(INDIRECT("A3")&amp;"!"&amp;'Технический лист'!H390&amp;'Технический лист'!K148))+IF(ISBLANK(INDIRECT("A4")), 0, INDIRECT(INDIRECT("A4")&amp;"!"&amp;'Технический лист'!H390&amp;'Технический лист'!K148))+IF(ISBLANK(INDIRECT("A5")), 0, INDIRECT(INDIRECT("A5")&amp;"!"&amp;'Технический лист'!H390&amp;'Технический лист'!K148))+IF(ISBLANK(INDIRECT("A6")), 0, INDIRECT(INDIRECT("A6")&amp;"!"&amp;'Технический лист'!H390&amp;'Технический лист'!K148))+IF(ISBLANK(INDIRECT("A7")), 0, INDIRECT(INDIRECT("A7")&amp;"!"&amp;'Технический лист'!H390&amp;'Технический лист'!K148))+IF(ISBLANK(INDIRECT("A8")), 0, INDIRECT(INDIRECT("A8")&amp;"!"&amp;'Технический лист'!H390&amp;'Технический лист'!K148))+IF(ISBLANK(INDIRECT("A9")), 0, INDIRECT(INDIRECT("A9")&amp;"!"&amp;'Технический лист'!H390&amp;'Технический лист'!K148))+IF(ISBLANK(INDIRECT("A10")), 0, INDIRECT(INDIRECT("A10")&amp;"!"&amp;'Технический лист'!H390&amp;'Технический лист'!K148))+IF(ISBLANK(INDIRECT("A11")), 0, INDIRECT(INDIRECT("A11")&amp;"!"&amp;'Технический лист'!H390&amp;'Технический лист'!K148))+IF(ISBLANK(INDIRECT("A12")), 0, INDIRECT(INDIRECT("A12")&amp;"!"&amp;'Технический лист'!H390&amp;'Технический лист'!K148))</f>
        <v>0</v>
      </c>
      <c r="I157" s="51">
        <f>IF(ISBLANK(INDIRECT("A3")), 0, INDIRECT(INDIRECT("A3")&amp;"!"&amp;'Технический лист'!I390&amp;'Технический лист'!L148))+IF(ISBLANK(INDIRECT("A4")), 0, INDIRECT(INDIRECT("A4")&amp;"!"&amp;'Технический лист'!I390&amp;'Технический лист'!L148))+IF(ISBLANK(INDIRECT("A5")), 0, INDIRECT(INDIRECT("A5")&amp;"!"&amp;'Технический лист'!I390&amp;'Технический лист'!L148))+IF(ISBLANK(INDIRECT("A6")), 0, INDIRECT(INDIRECT("A6")&amp;"!"&amp;'Технический лист'!I390&amp;'Технический лист'!L148))+IF(ISBLANK(INDIRECT("A7")), 0, INDIRECT(INDIRECT("A7")&amp;"!"&amp;'Технический лист'!I390&amp;'Технический лист'!L148))+IF(ISBLANK(INDIRECT("A8")), 0, INDIRECT(INDIRECT("A8")&amp;"!"&amp;'Технический лист'!I390&amp;'Технический лист'!L148))+IF(ISBLANK(INDIRECT("A9")), 0, INDIRECT(INDIRECT("A9")&amp;"!"&amp;'Технический лист'!I390&amp;'Технический лист'!L148))+IF(ISBLANK(INDIRECT("A10")), 0, INDIRECT(INDIRECT("A10")&amp;"!"&amp;'Технический лист'!I390&amp;'Технический лист'!L148))+IF(ISBLANK(INDIRECT("A11")), 0, INDIRECT(INDIRECT("A11")&amp;"!"&amp;'Технический лист'!I390&amp;'Технический лист'!L148))+IF(ISBLANK(INDIRECT("A12")), 0, INDIRECT(INDIRECT("A12")&amp;"!"&amp;'Технический лист'!I390&amp;'Технический лист'!L148))</f>
        <v>0</v>
      </c>
      <c r="J157" s="51">
        <f>IF(ISBLANK(INDIRECT("A3")), 0, INDIRECT(INDIRECT("A3")&amp;"!"&amp;'Технический лист'!J390&amp;'Технический лист'!M148))+IF(ISBLANK(INDIRECT("A4")), 0, INDIRECT(INDIRECT("A4")&amp;"!"&amp;'Технический лист'!J390&amp;'Технический лист'!M148))+IF(ISBLANK(INDIRECT("A5")), 0, INDIRECT(INDIRECT("A5")&amp;"!"&amp;'Технический лист'!J390&amp;'Технический лист'!M148))+IF(ISBLANK(INDIRECT("A6")), 0, INDIRECT(INDIRECT("A6")&amp;"!"&amp;'Технический лист'!J390&amp;'Технический лист'!M148))+IF(ISBLANK(INDIRECT("A7")), 0, INDIRECT(INDIRECT("A7")&amp;"!"&amp;'Технический лист'!J390&amp;'Технический лист'!M148))+IF(ISBLANK(INDIRECT("A8")), 0, INDIRECT(INDIRECT("A8")&amp;"!"&amp;'Технический лист'!J390&amp;'Технический лист'!M148))+IF(ISBLANK(INDIRECT("A9")), 0, INDIRECT(INDIRECT("A9")&amp;"!"&amp;'Технический лист'!J390&amp;'Технический лист'!M148))+IF(ISBLANK(INDIRECT("A10")), 0, INDIRECT(INDIRECT("A10")&amp;"!"&amp;'Технический лист'!J390&amp;'Технический лист'!M148))+IF(ISBLANK(INDIRECT("A11")), 0, INDIRECT(INDIRECT("A11")&amp;"!"&amp;'Технический лист'!J390&amp;'Технический лист'!M148))+IF(ISBLANK(INDIRECT("A12")), 0, INDIRECT(INDIRECT("A12")&amp;"!"&amp;'Технический лист'!J390&amp;'Технический лист'!M148))</f>
        <v>0</v>
      </c>
      <c r="K157" s="51">
        <f>IF(ISBLANK(INDIRECT("A3")), 0, INDIRECT(INDIRECT("A3")&amp;"!"&amp;'Технический лист'!K390&amp;'Технический лист'!N148))+IF(ISBLANK(INDIRECT("A4")), 0, INDIRECT(INDIRECT("A4")&amp;"!"&amp;'Технический лист'!K390&amp;'Технический лист'!N148))+IF(ISBLANK(INDIRECT("A5")), 0, INDIRECT(INDIRECT("A5")&amp;"!"&amp;'Технический лист'!K390&amp;'Технический лист'!N148))+IF(ISBLANK(INDIRECT("A6")), 0, INDIRECT(INDIRECT("A6")&amp;"!"&amp;'Технический лист'!K390&amp;'Технический лист'!N148))+IF(ISBLANK(INDIRECT("A7")), 0, INDIRECT(INDIRECT("A7")&amp;"!"&amp;'Технический лист'!K390&amp;'Технический лист'!N148))+IF(ISBLANK(INDIRECT("A8")), 0, INDIRECT(INDIRECT("A8")&amp;"!"&amp;'Технический лист'!K390&amp;'Технический лист'!N148))+IF(ISBLANK(INDIRECT("A9")), 0, INDIRECT(INDIRECT("A9")&amp;"!"&amp;'Технический лист'!K390&amp;'Технический лист'!N148))+IF(ISBLANK(INDIRECT("A10")), 0, INDIRECT(INDIRECT("A10")&amp;"!"&amp;'Технический лист'!K390&amp;'Технический лист'!N148))+IF(ISBLANK(INDIRECT("A11")), 0, INDIRECT(INDIRECT("A11")&amp;"!"&amp;'Технический лист'!K390&amp;'Технический лист'!N148))+IF(ISBLANK(INDIRECT("A12")), 0, INDIRECT(INDIRECT("A12")&amp;"!"&amp;'Технический лист'!K390&amp;'Технический лист'!N148))</f>
        <v>0</v>
      </c>
      <c r="L157" s="51">
        <f>IF(ISBLANK(INDIRECT("A3")), 0, INDIRECT(INDIRECT("A3")&amp;"!"&amp;'Технический лист'!L390&amp;'Технический лист'!O148))+IF(ISBLANK(INDIRECT("A4")), 0, INDIRECT(INDIRECT("A4")&amp;"!"&amp;'Технический лист'!L390&amp;'Технический лист'!O148))+IF(ISBLANK(INDIRECT("A5")), 0, INDIRECT(INDIRECT("A5")&amp;"!"&amp;'Технический лист'!L390&amp;'Технический лист'!O148))+IF(ISBLANK(INDIRECT("A6")), 0, INDIRECT(INDIRECT("A6")&amp;"!"&amp;'Технический лист'!L390&amp;'Технический лист'!O148))+IF(ISBLANK(INDIRECT("A7")), 0, INDIRECT(INDIRECT("A7")&amp;"!"&amp;'Технический лист'!L390&amp;'Технический лист'!O148))+IF(ISBLANK(INDIRECT("A8")), 0, INDIRECT(INDIRECT("A8")&amp;"!"&amp;'Технический лист'!L390&amp;'Технический лист'!O148))+IF(ISBLANK(INDIRECT("A9")), 0, INDIRECT(INDIRECT("A9")&amp;"!"&amp;'Технический лист'!L390&amp;'Технический лист'!O148))+IF(ISBLANK(INDIRECT("A10")), 0, INDIRECT(INDIRECT("A10")&amp;"!"&amp;'Технический лист'!L390&amp;'Технический лист'!O148))+IF(ISBLANK(INDIRECT("A11")), 0, INDIRECT(INDIRECT("A11")&amp;"!"&amp;'Технический лист'!L390&amp;'Технический лист'!O148))+IF(ISBLANK(INDIRECT("A12")), 0, INDIRECT(INDIRECT("A12")&amp;"!"&amp;'Технический лист'!L390&amp;'Технический лист'!O148))</f>
        <v>0</v>
      </c>
      <c r="M157" s="53">
        <f>IF(ISBLANK(INDIRECT("A3")), 0, INDIRECT(INDIRECT("A3")&amp;"!"&amp;'Технический лист'!M390&amp;'Технический лист'!P148))+IF(ISBLANK(INDIRECT("A4")), 0, INDIRECT(INDIRECT("A4")&amp;"!"&amp;'Технический лист'!M390&amp;'Технический лист'!P148))+IF(ISBLANK(INDIRECT("A5")), 0, INDIRECT(INDIRECT("A5")&amp;"!"&amp;'Технический лист'!M390&amp;'Технический лист'!P148))+IF(ISBLANK(INDIRECT("A6")), 0, INDIRECT(INDIRECT("A6")&amp;"!"&amp;'Технический лист'!M390&amp;'Технический лист'!P148))+IF(ISBLANK(INDIRECT("A7")), 0, INDIRECT(INDIRECT("A7")&amp;"!"&amp;'Технический лист'!M390&amp;'Технический лист'!P148))+IF(ISBLANK(INDIRECT("A8")), 0, INDIRECT(INDIRECT("A8")&amp;"!"&amp;'Технический лист'!M390&amp;'Технический лист'!P148))+IF(ISBLANK(INDIRECT("A9")), 0, INDIRECT(INDIRECT("A9")&amp;"!"&amp;'Технический лист'!M390&amp;'Технический лист'!P148))+IF(ISBLANK(INDIRECT("A10")), 0, INDIRECT(INDIRECT("A10")&amp;"!"&amp;'Технический лист'!M390&amp;'Технический лист'!P148))+IF(ISBLANK(INDIRECT("A11")), 0, INDIRECT(INDIRECT("A11")&amp;"!"&amp;'Технический лист'!M390&amp;'Технический лист'!P148))+IF(ISBLANK(INDIRECT("A12")), 0, INDIRECT(INDIRECT("A12")&amp;"!"&amp;'Технический лист'!M390&amp;'Технический лист'!P148))</f>
        <v>0</v>
      </c>
    </row>
    <row r="158" hidden="1">
      <c r="A158" s="106"/>
      <c r="B158" s="51">
        <f>IF(ISBLANK(INDIRECT("A3")), 0, INDIRECT(INDIRECT("A3")&amp;"!"&amp;'Технический лист'!B391&amp;'Технический лист'!E149))+IF(ISBLANK(INDIRECT("A4")), 0, INDIRECT(INDIRECT("A4")&amp;"!"&amp;'Технический лист'!B391&amp;'Технический лист'!E149))+IF(ISBLANK(INDIRECT("A5")), 0, INDIRECT(INDIRECT("A5")&amp;"!"&amp;'Технический лист'!B391&amp;'Технический лист'!E149))+IF(ISBLANK(INDIRECT("A6")), 0, INDIRECT(INDIRECT("A6")&amp;"!"&amp;'Технический лист'!B391&amp;'Технический лист'!E149))+IF(ISBLANK(INDIRECT("A7")), 0, INDIRECT(INDIRECT("A7")&amp;"!"&amp;'Технический лист'!B391&amp;'Технический лист'!E149))+IF(ISBLANK(INDIRECT("A8")), 0, INDIRECT(INDIRECT("A8")&amp;"!"&amp;'Технический лист'!B391&amp;'Технический лист'!E149))+IF(ISBLANK(INDIRECT("A9")), 0, INDIRECT(INDIRECT("A9")&amp;"!"&amp;'Технический лист'!B391&amp;'Технический лист'!E149))+IF(ISBLANK(INDIRECT("A10")), 0, INDIRECT(INDIRECT("A10")&amp;"!"&amp;'Технический лист'!B391&amp;'Технический лист'!E149))+IF(ISBLANK(INDIRECT("A11")), 0, INDIRECT(INDIRECT("A11")&amp;"!"&amp;'Технический лист'!B391&amp;'Технический лист'!E149))+IF(ISBLANK(INDIRECT("A12")), 0, INDIRECT(INDIRECT("A12")&amp;"!"&amp;'Технический лист'!B391&amp;'Технический лист'!E149))</f>
        <v>0</v>
      </c>
      <c r="C158" s="51">
        <f>IF(ISBLANK(INDIRECT("A3")), 0, INDIRECT(INDIRECT("A3")&amp;"!"&amp;'Технический лист'!C391&amp;'Технический лист'!F149))+IF(ISBLANK(INDIRECT("A4")), 0, INDIRECT(INDIRECT("A4")&amp;"!"&amp;'Технический лист'!C391&amp;'Технический лист'!F149))+IF(ISBLANK(INDIRECT("A5")), 0, INDIRECT(INDIRECT("A5")&amp;"!"&amp;'Технический лист'!C391&amp;'Технический лист'!F149))+IF(ISBLANK(INDIRECT("A6")), 0, INDIRECT(INDIRECT("A6")&amp;"!"&amp;'Технический лист'!C391&amp;'Технический лист'!F149))+IF(ISBLANK(INDIRECT("A7")), 0, INDIRECT(INDIRECT("A7")&amp;"!"&amp;'Технический лист'!C391&amp;'Технический лист'!F149))+IF(ISBLANK(INDIRECT("A8")), 0, INDIRECT(INDIRECT("A8")&amp;"!"&amp;'Технический лист'!C391&amp;'Технический лист'!F149))+IF(ISBLANK(INDIRECT("A9")), 0, INDIRECT(INDIRECT("A9")&amp;"!"&amp;'Технический лист'!C391&amp;'Технический лист'!F149))+IF(ISBLANK(INDIRECT("A10")), 0, INDIRECT(INDIRECT("A10")&amp;"!"&amp;'Технический лист'!C391&amp;'Технический лист'!F149))+IF(ISBLANK(INDIRECT("A11")), 0, INDIRECT(INDIRECT("A11")&amp;"!"&amp;'Технический лист'!C391&amp;'Технический лист'!F149))+IF(ISBLANK(INDIRECT("A12")), 0, INDIRECT(INDIRECT("A12")&amp;"!"&amp;'Технический лист'!C391&amp;'Технический лист'!F149))</f>
        <v>0</v>
      </c>
      <c r="D158" s="51">
        <f>IF(ISBLANK(INDIRECT("A3")), 0, INDIRECT(INDIRECT("A3")&amp;"!"&amp;'Технический лист'!D391&amp;'Технический лист'!G149))+IF(ISBLANK(INDIRECT("A4")), 0, INDIRECT(INDIRECT("A4")&amp;"!"&amp;'Технический лист'!D391&amp;'Технический лист'!G149))+IF(ISBLANK(INDIRECT("A5")), 0, INDIRECT(INDIRECT("A5")&amp;"!"&amp;'Технический лист'!D391&amp;'Технический лист'!G149))+IF(ISBLANK(INDIRECT("A6")), 0, INDIRECT(INDIRECT("A6")&amp;"!"&amp;'Технический лист'!D391&amp;'Технический лист'!G149))+IF(ISBLANK(INDIRECT("A7")), 0, INDIRECT(INDIRECT("A7")&amp;"!"&amp;'Технический лист'!D391&amp;'Технический лист'!G149))+IF(ISBLANK(INDIRECT("A8")), 0, INDIRECT(INDIRECT("A8")&amp;"!"&amp;'Технический лист'!D391&amp;'Технический лист'!G149))+IF(ISBLANK(INDIRECT("A9")), 0, INDIRECT(INDIRECT("A9")&amp;"!"&amp;'Технический лист'!D391&amp;'Технический лист'!G149))+IF(ISBLANK(INDIRECT("A10")), 0, INDIRECT(INDIRECT("A10")&amp;"!"&amp;'Технический лист'!D391&amp;'Технический лист'!G149))+IF(ISBLANK(INDIRECT("A11")), 0, INDIRECT(INDIRECT("A11")&amp;"!"&amp;'Технический лист'!D391&amp;'Технический лист'!G149))+IF(ISBLANK(INDIRECT("A12")), 0, INDIRECT(INDIRECT("A12")&amp;"!"&amp;'Технический лист'!D391&amp;'Технический лист'!G149))</f>
        <v>0</v>
      </c>
      <c r="E158" s="51">
        <f>IF(ISBLANK(INDIRECT("A3")), 0, INDIRECT(INDIRECT("A3")&amp;"!"&amp;'Технический лист'!E391&amp;'Технический лист'!H149))+IF(ISBLANK(INDIRECT("A4")), 0, INDIRECT(INDIRECT("A4")&amp;"!"&amp;'Технический лист'!E391&amp;'Технический лист'!H149))+IF(ISBLANK(INDIRECT("A5")), 0, INDIRECT(INDIRECT("A5")&amp;"!"&amp;'Технический лист'!E391&amp;'Технический лист'!H149))+IF(ISBLANK(INDIRECT("A6")), 0, INDIRECT(INDIRECT("A6")&amp;"!"&amp;'Технический лист'!E391&amp;'Технический лист'!H149))+IF(ISBLANK(INDIRECT("A7")), 0, INDIRECT(INDIRECT("A7")&amp;"!"&amp;'Технический лист'!E391&amp;'Технический лист'!H149))+IF(ISBLANK(INDIRECT("A8")), 0, INDIRECT(INDIRECT("A8")&amp;"!"&amp;'Технический лист'!E391&amp;'Технический лист'!H149))+IF(ISBLANK(INDIRECT("A9")), 0, INDIRECT(INDIRECT("A9")&amp;"!"&amp;'Технический лист'!E391&amp;'Технический лист'!H149))+IF(ISBLANK(INDIRECT("A10")), 0, INDIRECT(INDIRECT("A10")&amp;"!"&amp;'Технический лист'!E391&amp;'Технический лист'!H149))+IF(ISBLANK(INDIRECT("A11")), 0, INDIRECT(INDIRECT("A11")&amp;"!"&amp;'Технический лист'!E391&amp;'Технический лист'!H149))+IF(ISBLANK(INDIRECT("A12")), 0, INDIRECT(INDIRECT("A12")&amp;"!"&amp;'Технический лист'!E391&amp;'Технический лист'!H149))</f>
        <v>0</v>
      </c>
      <c r="F158" s="51">
        <f>IF(ISBLANK(INDIRECT("A3")), 0, INDIRECT(INDIRECT("A3")&amp;"!"&amp;'Технический лист'!F391&amp;'Технический лист'!I149))+IF(ISBLANK(INDIRECT("A4")), 0, INDIRECT(INDIRECT("A4")&amp;"!"&amp;'Технический лист'!F391&amp;'Технический лист'!I149))+IF(ISBLANK(INDIRECT("A5")), 0, INDIRECT(INDIRECT("A5")&amp;"!"&amp;'Технический лист'!F391&amp;'Технический лист'!I149))+IF(ISBLANK(INDIRECT("A6")), 0, INDIRECT(INDIRECT("A6")&amp;"!"&amp;'Технический лист'!F391&amp;'Технический лист'!I149))+IF(ISBLANK(INDIRECT("A7")), 0, INDIRECT(INDIRECT("A7")&amp;"!"&amp;'Технический лист'!F391&amp;'Технический лист'!I149))+IF(ISBLANK(INDIRECT("A8")), 0, INDIRECT(INDIRECT("A8")&amp;"!"&amp;'Технический лист'!F391&amp;'Технический лист'!I149))+IF(ISBLANK(INDIRECT("A9")), 0, INDIRECT(INDIRECT("A9")&amp;"!"&amp;'Технический лист'!F391&amp;'Технический лист'!I149))+IF(ISBLANK(INDIRECT("A10")), 0, INDIRECT(INDIRECT("A10")&amp;"!"&amp;'Технический лист'!F391&amp;'Технический лист'!I149))+IF(ISBLANK(INDIRECT("A11")), 0, INDIRECT(INDIRECT("A11")&amp;"!"&amp;'Технический лист'!F391&amp;'Технический лист'!I149))+IF(ISBLANK(INDIRECT("A12")), 0, INDIRECT(INDIRECT("A12")&amp;"!"&amp;'Технический лист'!F391&amp;'Технический лист'!I149))</f>
        <v>0</v>
      </c>
      <c r="G158" s="51">
        <f>IF(ISBLANK(INDIRECT("A3")), 0, INDIRECT(INDIRECT("A3")&amp;"!"&amp;'Технический лист'!G391&amp;'Технический лист'!J149))+IF(ISBLANK(INDIRECT("A4")), 0, INDIRECT(INDIRECT("A4")&amp;"!"&amp;'Технический лист'!G391&amp;'Технический лист'!J149))+IF(ISBLANK(INDIRECT("A5")), 0, INDIRECT(INDIRECT("A5")&amp;"!"&amp;'Технический лист'!G391&amp;'Технический лист'!J149))+IF(ISBLANK(INDIRECT("A6")), 0, INDIRECT(INDIRECT("A6")&amp;"!"&amp;'Технический лист'!G391&amp;'Технический лист'!J149))+IF(ISBLANK(INDIRECT("A7")), 0, INDIRECT(INDIRECT("A7")&amp;"!"&amp;'Технический лист'!G391&amp;'Технический лист'!J149))+IF(ISBLANK(INDIRECT("A8")), 0, INDIRECT(INDIRECT("A8")&amp;"!"&amp;'Технический лист'!G391&amp;'Технический лист'!J149))+IF(ISBLANK(INDIRECT("A9")), 0, INDIRECT(INDIRECT("A9")&amp;"!"&amp;'Технический лист'!G391&amp;'Технический лист'!J149))+IF(ISBLANK(INDIRECT("A10")), 0, INDIRECT(INDIRECT("A10")&amp;"!"&amp;'Технический лист'!G391&amp;'Технический лист'!J149))+IF(ISBLANK(INDIRECT("A11")), 0, INDIRECT(INDIRECT("A11")&amp;"!"&amp;'Технический лист'!G391&amp;'Технический лист'!J149))+IF(ISBLANK(INDIRECT("A12")), 0, INDIRECT(INDIRECT("A12")&amp;"!"&amp;'Технический лист'!G391&amp;'Технический лист'!J149))</f>
        <v>0</v>
      </c>
      <c r="H158" s="51">
        <f>IF(ISBLANK(INDIRECT("A3")), 0, INDIRECT(INDIRECT("A3")&amp;"!"&amp;'Технический лист'!H391&amp;'Технический лист'!K149))+IF(ISBLANK(INDIRECT("A4")), 0, INDIRECT(INDIRECT("A4")&amp;"!"&amp;'Технический лист'!H391&amp;'Технический лист'!K149))+IF(ISBLANK(INDIRECT("A5")), 0, INDIRECT(INDIRECT("A5")&amp;"!"&amp;'Технический лист'!H391&amp;'Технический лист'!K149))+IF(ISBLANK(INDIRECT("A6")), 0, INDIRECT(INDIRECT("A6")&amp;"!"&amp;'Технический лист'!H391&amp;'Технический лист'!K149))+IF(ISBLANK(INDIRECT("A7")), 0, INDIRECT(INDIRECT("A7")&amp;"!"&amp;'Технический лист'!H391&amp;'Технический лист'!K149))+IF(ISBLANK(INDIRECT("A8")), 0, INDIRECT(INDIRECT("A8")&amp;"!"&amp;'Технический лист'!H391&amp;'Технический лист'!K149))+IF(ISBLANK(INDIRECT("A9")), 0, INDIRECT(INDIRECT("A9")&amp;"!"&amp;'Технический лист'!H391&amp;'Технический лист'!K149))+IF(ISBLANK(INDIRECT("A10")), 0, INDIRECT(INDIRECT("A10")&amp;"!"&amp;'Технический лист'!H391&amp;'Технический лист'!K149))+IF(ISBLANK(INDIRECT("A11")), 0, INDIRECT(INDIRECT("A11")&amp;"!"&amp;'Технический лист'!H391&amp;'Технический лист'!K149))+IF(ISBLANK(INDIRECT("A12")), 0, INDIRECT(INDIRECT("A12")&amp;"!"&amp;'Технический лист'!H391&amp;'Технический лист'!K149))</f>
        <v>0</v>
      </c>
      <c r="I158" s="51">
        <f>IF(ISBLANK(INDIRECT("A3")), 0, INDIRECT(INDIRECT("A3")&amp;"!"&amp;'Технический лист'!I391&amp;'Технический лист'!L149))+IF(ISBLANK(INDIRECT("A4")), 0, INDIRECT(INDIRECT("A4")&amp;"!"&amp;'Технический лист'!I391&amp;'Технический лист'!L149))+IF(ISBLANK(INDIRECT("A5")), 0, INDIRECT(INDIRECT("A5")&amp;"!"&amp;'Технический лист'!I391&amp;'Технический лист'!L149))+IF(ISBLANK(INDIRECT("A6")), 0, INDIRECT(INDIRECT("A6")&amp;"!"&amp;'Технический лист'!I391&amp;'Технический лист'!L149))+IF(ISBLANK(INDIRECT("A7")), 0, INDIRECT(INDIRECT("A7")&amp;"!"&amp;'Технический лист'!I391&amp;'Технический лист'!L149))+IF(ISBLANK(INDIRECT("A8")), 0, INDIRECT(INDIRECT("A8")&amp;"!"&amp;'Технический лист'!I391&amp;'Технический лист'!L149))+IF(ISBLANK(INDIRECT("A9")), 0, INDIRECT(INDIRECT("A9")&amp;"!"&amp;'Технический лист'!I391&amp;'Технический лист'!L149))+IF(ISBLANK(INDIRECT("A10")), 0, INDIRECT(INDIRECT("A10")&amp;"!"&amp;'Технический лист'!I391&amp;'Технический лист'!L149))+IF(ISBLANK(INDIRECT("A11")), 0, INDIRECT(INDIRECT("A11")&amp;"!"&amp;'Технический лист'!I391&amp;'Технический лист'!L149))+IF(ISBLANK(INDIRECT("A12")), 0, INDIRECT(INDIRECT("A12")&amp;"!"&amp;'Технический лист'!I391&amp;'Технический лист'!L149))</f>
        <v>0</v>
      </c>
      <c r="J158" s="51">
        <f>IF(ISBLANK(INDIRECT("A3")), 0, INDIRECT(INDIRECT("A3")&amp;"!"&amp;'Технический лист'!J391&amp;'Технический лист'!M149))+IF(ISBLANK(INDIRECT("A4")), 0, INDIRECT(INDIRECT("A4")&amp;"!"&amp;'Технический лист'!J391&amp;'Технический лист'!M149))+IF(ISBLANK(INDIRECT("A5")), 0, INDIRECT(INDIRECT("A5")&amp;"!"&amp;'Технический лист'!J391&amp;'Технический лист'!M149))+IF(ISBLANK(INDIRECT("A6")), 0, INDIRECT(INDIRECT("A6")&amp;"!"&amp;'Технический лист'!J391&amp;'Технический лист'!M149))+IF(ISBLANK(INDIRECT("A7")), 0, INDIRECT(INDIRECT("A7")&amp;"!"&amp;'Технический лист'!J391&amp;'Технический лист'!M149))+IF(ISBLANK(INDIRECT("A8")), 0, INDIRECT(INDIRECT("A8")&amp;"!"&amp;'Технический лист'!J391&amp;'Технический лист'!M149))+IF(ISBLANK(INDIRECT("A9")), 0, INDIRECT(INDIRECT("A9")&amp;"!"&amp;'Технический лист'!J391&amp;'Технический лист'!M149))+IF(ISBLANK(INDIRECT("A10")), 0, INDIRECT(INDIRECT("A10")&amp;"!"&amp;'Технический лист'!J391&amp;'Технический лист'!M149))+IF(ISBLANK(INDIRECT("A11")), 0, INDIRECT(INDIRECT("A11")&amp;"!"&amp;'Технический лист'!J391&amp;'Технический лист'!M149))+IF(ISBLANK(INDIRECT("A12")), 0, INDIRECT(INDIRECT("A12")&amp;"!"&amp;'Технический лист'!J391&amp;'Технический лист'!M149))</f>
        <v>0</v>
      </c>
      <c r="K158" s="51">
        <f>IF(ISBLANK(INDIRECT("A3")), 0, INDIRECT(INDIRECT("A3")&amp;"!"&amp;'Технический лист'!K391&amp;'Технический лист'!N149))+IF(ISBLANK(INDIRECT("A4")), 0, INDIRECT(INDIRECT("A4")&amp;"!"&amp;'Технический лист'!K391&amp;'Технический лист'!N149))+IF(ISBLANK(INDIRECT("A5")), 0, INDIRECT(INDIRECT("A5")&amp;"!"&amp;'Технический лист'!K391&amp;'Технический лист'!N149))+IF(ISBLANK(INDIRECT("A6")), 0, INDIRECT(INDIRECT("A6")&amp;"!"&amp;'Технический лист'!K391&amp;'Технический лист'!N149))+IF(ISBLANK(INDIRECT("A7")), 0, INDIRECT(INDIRECT("A7")&amp;"!"&amp;'Технический лист'!K391&amp;'Технический лист'!N149))+IF(ISBLANK(INDIRECT("A8")), 0, INDIRECT(INDIRECT("A8")&amp;"!"&amp;'Технический лист'!K391&amp;'Технический лист'!N149))+IF(ISBLANK(INDIRECT("A9")), 0, INDIRECT(INDIRECT("A9")&amp;"!"&amp;'Технический лист'!K391&amp;'Технический лист'!N149))+IF(ISBLANK(INDIRECT("A10")), 0, INDIRECT(INDIRECT("A10")&amp;"!"&amp;'Технический лист'!K391&amp;'Технический лист'!N149))+IF(ISBLANK(INDIRECT("A11")), 0, INDIRECT(INDIRECT("A11")&amp;"!"&amp;'Технический лист'!K391&amp;'Технический лист'!N149))+IF(ISBLANK(INDIRECT("A12")), 0, INDIRECT(INDIRECT("A12")&amp;"!"&amp;'Технический лист'!K391&amp;'Технический лист'!N149))</f>
        <v>0</v>
      </c>
      <c r="L158" s="51">
        <f>IF(ISBLANK(INDIRECT("A3")), 0, INDIRECT(INDIRECT("A3")&amp;"!"&amp;'Технический лист'!L391&amp;'Технический лист'!O149))+IF(ISBLANK(INDIRECT("A4")), 0, INDIRECT(INDIRECT("A4")&amp;"!"&amp;'Технический лист'!L391&amp;'Технический лист'!O149))+IF(ISBLANK(INDIRECT("A5")), 0, INDIRECT(INDIRECT("A5")&amp;"!"&amp;'Технический лист'!L391&amp;'Технический лист'!O149))+IF(ISBLANK(INDIRECT("A6")), 0, INDIRECT(INDIRECT("A6")&amp;"!"&amp;'Технический лист'!L391&amp;'Технический лист'!O149))+IF(ISBLANK(INDIRECT("A7")), 0, INDIRECT(INDIRECT("A7")&amp;"!"&amp;'Технический лист'!L391&amp;'Технический лист'!O149))+IF(ISBLANK(INDIRECT("A8")), 0, INDIRECT(INDIRECT("A8")&amp;"!"&amp;'Технический лист'!L391&amp;'Технический лист'!O149))+IF(ISBLANK(INDIRECT("A9")), 0, INDIRECT(INDIRECT("A9")&amp;"!"&amp;'Технический лист'!L391&amp;'Технический лист'!O149))+IF(ISBLANK(INDIRECT("A10")), 0, INDIRECT(INDIRECT("A10")&amp;"!"&amp;'Технический лист'!L391&amp;'Технический лист'!O149))+IF(ISBLANK(INDIRECT("A11")), 0, INDIRECT(INDIRECT("A11")&amp;"!"&amp;'Технический лист'!L391&amp;'Технический лист'!O149))+IF(ISBLANK(INDIRECT("A12")), 0, INDIRECT(INDIRECT("A12")&amp;"!"&amp;'Технический лист'!L391&amp;'Технический лист'!O149))</f>
        <v>0</v>
      </c>
      <c r="M158" s="53">
        <f>IF(ISBLANK(INDIRECT("A3")), 0, INDIRECT(INDIRECT("A3")&amp;"!"&amp;'Технический лист'!M391&amp;'Технический лист'!P149))+IF(ISBLANK(INDIRECT("A4")), 0, INDIRECT(INDIRECT("A4")&amp;"!"&amp;'Технический лист'!M391&amp;'Технический лист'!P149))+IF(ISBLANK(INDIRECT("A5")), 0, INDIRECT(INDIRECT("A5")&amp;"!"&amp;'Технический лист'!M391&amp;'Технический лист'!P149))+IF(ISBLANK(INDIRECT("A6")), 0, INDIRECT(INDIRECT("A6")&amp;"!"&amp;'Технический лист'!M391&amp;'Технический лист'!P149))+IF(ISBLANK(INDIRECT("A7")), 0, INDIRECT(INDIRECT("A7")&amp;"!"&amp;'Технический лист'!M391&amp;'Технический лист'!P149))+IF(ISBLANK(INDIRECT("A8")), 0, INDIRECT(INDIRECT("A8")&amp;"!"&amp;'Технический лист'!M391&amp;'Технический лист'!P149))+IF(ISBLANK(INDIRECT("A9")), 0, INDIRECT(INDIRECT("A9")&amp;"!"&amp;'Технический лист'!M391&amp;'Технический лист'!P149))+IF(ISBLANK(INDIRECT("A10")), 0, INDIRECT(INDIRECT("A10")&amp;"!"&amp;'Технический лист'!M391&amp;'Технический лист'!P149))+IF(ISBLANK(INDIRECT("A11")), 0, INDIRECT(INDIRECT("A11")&amp;"!"&amp;'Технический лист'!M391&amp;'Технический лист'!P149))+IF(ISBLANK(INDIRECT("A12")), 0, INDIRECT(INDIRECT("A12")&amp;"!"&amp;'Технический лист'!M391&amp;'Технический лист'!P149))</f>
        <v>0</v>
      </c>
    </row>
    <row r="159" hidden="1">
      <c r="A159" s="106"/>
      <c r="B159" s="51">
        <f>IF(ISBLANK(INDIRECT("A3")), 0, INDIRECT(INDIRECT("A3")&amp;"!"&amp;'Технический лист'!B392&amp;'Технический лист'!E150))+IF(ISBLANK(INDIRECT("A4")), 0, INDIRECT(INDIRECT("A4")&amp;"!"&amp;'Технический лист'!B392&amp;'Технический лист'!E150))+IF(ISBLANK(INDIRECT("A5")), 0, INDIRECT(INDIRECT("A5")&amp;"!"&amp;'Технический лист'!B392&amp;'Технический лист'!E150))+IF(ISBLANK(INDIRECT("A6")), 0, INDIRECT(INDIRECT("A6")&amp;"!"&amp;'Технический лист'!B392&amp;'Технический лист'!E150))+IF(ISBLANK(INDIRECT("A7")), 0, INDIRECT(INDIRECT("A7")&amp;"!"&amp;'Технический лист'!B392&amp;'Технический лист'!E150))+IF(ISBLANK(INDIRECT("A8")), 0, INDIRECT(INDIRECT("A8")&amp;"!"&amp;'Технический лист'!B392&amp;'Технический лист'!E150))+IF(ISBLANK(INDIRECT("A9")), 0, INDIRECT(INDIRECT("A9")&amp;"!"&amp;'Технический лист'!B392&amp;'Технический лист'!E150))+IF(ISBLANK(INDIRECT("A10")), 0, INDIRECT(INDIRECT("A10")&amp;"!"&amp;'Технический лист'!B392&amp;'Технический лист'!E150))+IF(ISBLANK(INDIRECT("A11")), 0, INDIRECT(INDIRECT("A11")&amp;"!"&amp;'Технический лист'!B392&amp;'Технический лист'!E150))+IF(ISBLANK(INDIRECT("A12")), 0, INDIRECT(INDIRECT("A12")&amp;"!"&amp;'Технический лист'!B392&amp;'Технический лист'!E150))</f>
        <v>0</v>
      </c>
      <c r="C159" s="51">
        <f>IF(ISBLANK(INDIRECT("A3")), 0, INDIRECT(INDIRECT("A3")&amp;"!"&amp;'Технический лист'!C392&amp;'Технический лист'!F150))+IF(ISBLANK(INDIRECT("A4")), 0, INDIRECT(INDIRECT("A4")&amp;"!"&amp;'Технический лист'!C392&amp;'Технический лист'!F150))+IF(ISBLANK(INDIRECT("A5")), 0, INDIRECT(INDIRECT("A5")&amp;"!"&amp;'Технический лист'!C392&amp;'Технический лист'!F150))+IF(ISBLANK(INDIRECT("A6")), 0, INDIRECT(INDIRECT("A6")&amp;"!"&amp;'Технический лист'!C392&amp;'Технический лист'!F150))+IF(ISBLANK(INDIRECT("A7")), 0, INDIRECT(INDIRECT("A7")&amp;"!"&amp;'Технический лист'!C392&amp;'Технический лист'!F150))+IF(ISBLANK(INDIRECT("A8")), 0, INDIRECT(INDIRECT("A8")&amp;"!"&amp;'Технический лист'!C392&amp;'Технический лист'!F150))+IF(ISBLANK(INDIRECT("A9")), 0, INDIRECT(INDIRECT("A9")&amp;"!"&amp;'Технический лист'!C392&amp;'Технический лист'!F150))+IF(ISBLANK(INDIRECT("A10")), 0, INDIRECT(INDIRECT("A10")&amp;"!"&amp;'Технический лист'!C392&amp;'Технический лист'!F150))+IF(ISBLANK(INDIRECT("A11")), 0, INDIRECT(INDIRECT("A11")&amp;"!"&amp;'Технический лист'!C392&amp;'Технический лист'!F150))+IF(ISBLANK(INDIRECT("A12")), 0, INDIRECT(INDIRECT("A12")&amp;"!"&amp;'Технический лист'!C392&amp;'Технический лист'!F150))</f>
        <v>0</v>
      </c>
      <c r="D159" s="51">
        <f>IF(ISBLANK(INDIRECT("A3")), 0, INDIRECT(INDIRECT("A3")&amp;"!"&amp;'Технический лист'!D392&amp;'Технический лист'!G150))+IF(ISBLANK(INDIRECT("A4")), 0, INDIRECT(INDIRECT("A4")&amp;"!"&amp;'Технический лист'!D392&amp;'Технический лист'!G150))+IF(ISBLANK(INDIRECT("A5")), 0, INDIRECT(INDIRECT("A5")&amp;"!"&amp;'Технический лист'!D392&amp;'Технический лист'!G150))+IF(ISBLANK(INDIRECT("A6")), 0, INDIRECT(INDIRECT("A6")&amp;"!"&amp;'Технический лист'!D392&amp;'Технический лист'!G150))+IF(ISBLANK(INDIRECT("A7")), 0, INDIRECT(INDIRECT("A7")&amp;"!"&amp;'Технический лист'!D392&amp;'Технический лист'!G150))+IF(ISBLANK(INDIRECT("A8")), 0, INDIRECT(INDIRECT("A8")&amp;"!"&amp;'Технический лист'!D392&amp;'Технический лист'!G150))+IF(ISBLANK(INDIRECT("A9")), 0, INDIRECT(INDIRECT("A9")&amp;"!"&amp;'Технический лист'!D392&amp;'Технический лист'!G150))+IF(ISBLANK(INDIRECT("A10")), 0, INDIRECT(INDIRECT("A10")&amp;"!"&amp;'Технический лист'!D392&amp;'Технический лист'!G150))+IF(ISBLANK(INDIRECT("A11")), 0, INDIRECT(INDIRECT("A11")&amp;"!"&amp;'Технический лист'!D392&amp;'Технический лист'!G150))+IF(ISBLANK(INDIRECT("A12")), 0, INDIRECT(INDIRECT("A12")&amp;"!"&amp;'Технический лист'!D392&amp;'Технический лист'!G150))</f>
        <v>0</v>
      </c>
      <c r="E159" s="51">
        <f>IF(ISBLANK(INDIRECT("A3")), 0, INDIRECT(INDIRECT("A3")&amp;"!"&amp;'Технический лист'!E392&amp;'Технический лист'!H150))+IF(ISBLANK(INDIRECT("A4")), 0, INDIRECT(INDIRECT("A4")&amp;"!"&amp;'Технический лист'!E392&amp;'Технический лист'!H150))+IF(ISBLANK(INDIRECT("A5")), 0, INDIRECT(INDIRECT("A5")&amp;"!"&amp;'Технический лист'!E392&amp;'Технический лист'!H150))+IF(ISBLANK(INDIRECT("A6")), 0, INDIRECT(INDIRECT("A6")&amp;"!"&amp;'Технический лист'!E392&amp;'Технический лист'!H150))+IF(ISBLANK(INDIRECT("A7")), 0, INDIRECT(INDIRECT("A7")&amp;"!"&amp;'Технический лист'!E392&amp;'Технический лист'!H150))+IF(ISBLANK(INDIRECT("A8")), 0, INDIRECT(INDIRECT("A8")&amp;"!"&amp;'Технический лист'!E392&amp;'Технический лист'!H150))+IF(ISBLANK(INDIRECT("A9")), 0, INDIRECT(INDIRECT("A9")&amp;"!"&amp;'Технический лист'!E392&amp;'Технический лист'!H150))+IF(ISBLANK(INDIRECT("A10")), 0, INDIRECT(INDIRECT("A10")&amp;"!"&amp;'Технический лист'!E392&amp;'Технический лист'!H150))+IF(ISBLANK(INDIRECT("A11")), 0, INDIRECT(INDIRECT("A11")&amp;"!"&amp;'Технический лист'!E392&amp;'Технический лист'!H150))+IF(ISBLANK(INDIRECT("A12")), 0, INDIRECT(INDIRECT("A12")&amp;"!"&amp;'Технический лист'!E392&amp;'Технический лист'!H150))</f>
        <v>0</v>
      </c>
      <c r="F159" s="51">
        <f>IF(ISBLANK(INDIRECT("A3")), 0, INDIRECT(INDIRECT("A3")&amp;"!"&amp;'Технический лист'!F392&amp;'Технический лист'!I150))+IF(ISBLANK(INDIRECT("A4")), 0, INDIRECT(INDIRECT("A4")&amp;"!"&amp;'Технический лист'!F392&amp;'Технический лист'!I150))+IF(ISBLANK(INDIRECT("A5")), 0, INDIRECT(INDIRECT("A5")&amp;"!"&amp;'Технический лист'!F392&amp;'Технический лист'!I150))+IF(ISBLANK(INDIRECT("A6")), 0, INDIRECT(INDIRECT("A6")&amp;"!"&amp;'Технический лист'!F392&amp;'Технический лист'!I150))+IF(ISBLANK(INDIRECT("A7")), 0, INDIRECT(INDIRECT("A7")&amp;"!"&amp;'Технический лист'!F392&amp;'Технический лист'!I150))+IF(ISBLANK(INDIRECT("A8")), 0, INDIRECT(INDIRECT("A8")&amp;"!"&amp;'Технический лист'!F392&amp;'Технический лист'!I150))+IF(ISBLANK(INDIRECT("A9")), 0, INDIRECT(INDIRECT("A9")&amp;"!"&amp;'Технический лист'!F392&amp;'Технический лист'!I150))+IF(ISBLANK(INDIRECT("A10")), 0, INDIRECT(INDIRECT("A10")&amp;"!"&amp;'Технический лист'!F392&amp;'Технический лист'!I150))+IF(ISBLANK(INDIRECT("A11")), 0, INDIRECT(INDIRECT("A11")&amp;"!"&amp;'Технический лист'!F392&amp;'Технический лист'!I150))+IF(ISBLANK(INDIRECT("A12")), 0, INDIRECT(INDIRECT("A12")&amp;"!"&amp;'Технический лист'!F392&amp;'Технический лист'!I150))</f>
        <v>0</v>
      </c>
      <c r="G159" s="51">
        <f>IF(ISBLANK(INDIRECT("A3")), 0, INDIRECT(INDIRECT("A3")&amp;"!"&amp;'Технический лист'!G392&amp;'Технический лист'!J150))+IF(ISBLANK(INDIRECT("A4")), 0, INDIRECT(INDIRECT("A4")&amp;"!"&amp;'Технический лист'!G392&amp;'Технический лист'!J150))+IF(ISBLANK(INDIRECT("A5")), 0, INDIRECT(INDIRECT("A5")&amp;"!"&amp;'Технический лист'!G392&amp;'Технический лист'!J150))+IF(ISBLANK(INDIRECT("A6")), 0, INDIRECT(INDIRECT("A6")&amp;"!"&amp;'Технический лист'!G392&amp;'Технический лист'!J150))+IF(ISBLANK(INDIRECT("A7")), 0, INDIRECT(INDIRECT("A7")&amp;"!"&amp;'Технический лист'!G392&amp;'Технический лист'!J150))+IF(ISBLANK(INDIRECT("A8")), 0, INDIRECT(INDIRECT("A8")&amp;"!"&amp;'Технический лист'!G392&amp;'Технический лист'!J150))+IF(ISBLANK(INDIRECT("A9")), 0, INDIRECT(INDIRECT("A9")&amp;"!"&amp;'Технический лист'!G392&amp;'Технический лист'!J150))+IF(ISBLANK(INDIRECT("A10")), 0, INDIRECT(INDIRECT("A10")&amp;"!"&amp;'Технический лист'!G392&amp;'Технический лист'!J150))+IF(ISBLANK(INDIRECT("A11")), 0, INDIRECT(INDIRECT("A11")&amp;"!"&amp;'Технический лист'!G392&amp;'Технический лист'!J150))+IF(ISBLANK(INDIRECT("A12")), 0, INDIRECT(INDIRECT("A12")&amp;"!"&amp;'Технический лист'!G392&amp;'Технический лист'!J150))</f>
        <v>0</v>
      </c>
      <c r="H159" s="51">
        <f>IF(ISBLANK(INDIRECT("A3")), 0, INDIRECT(INDIRECT("A3")&amp;"!"&amp;'Технический лист'!H392&amp;'Технический лист'!K150))+IF(ISBLANK(INDIRECT("A4")), 0, INDIRECT(INDIRECT("A4")&amp;"!"&amp;'Технический лист'!H392&amp;'Технический лист'!K150))+IF(ISBLANK(INDIRECT("A5")), 0, INDIRECT(INDIRECT("A5")&amp;"!"&amp;'Технический лист'!H392&amp;'Технический лист'!K150))+IF(ISBLANK(INDIRECT("A6")), 0, INDIRECT(INDIRECT("A6")&amp;"!"&amp;'Технический лист'!H392&amp;'Технический лист'!K150))+IF(ISBLANK(INDIRECT("A7")), 0, INDIRECT(INDIRECT("A7")&amp;"!"&amp;'Технический лист'!H392&amp;'Технический лист'!K150))+IF(ISBLANK(INDIRECT("A8")), 0, INDIRECT(INDIRECT("A8")&amp;"!"&amp;'Технический лист'!H392&amp;'Технический лист'!K150))+IF(ISBLANK(INDIRECT("A9")), 0, INDIRECT(INDIRECT("A9")&amp;"!"&amp;'Технический лист'!H392&amp;'Технический лист'!K150))+IF(ISBLANK(INDIRECT("A10")), 0, INDIRECT(INDIRECT("A10")&amp;"!"&amp;'Технический лист'!H392&amp;'Технический лист'!K150))+IF(ISBLANK(INDIRECT("A11")), 0, INDIRECT(INDIRECT("A11")&amp;"!"&amp;'Технический лист'!H392&amp;'Технический лист'!K150))+IF(ISBLANK(INDIRECT("A12")), 0, INDIRECT(INDIRECT("A12")&amp;"!"&amp;'Технический лист'!H392&amp;'Технический лист'!K150))</f>
        <v>0</v>
      </c>
      <c r="I159" s="51">
        <f>IF(ISBLANK(INDIRECT("A3")), 0, INDIRECT(INDIRECT("A3")&amp;"!"&amp;'Технический лист'!I392&amp;'Технический лист'!L150))+IF(ISBLANK(INDIRECT("A4")), 0, INDIRECT(INDIRECT("A4")&amp;"!"&amp;'Технический лист'!I392&amp;'Технический лист'!L150))+IF(ISBLANK(INDIRECT("A5")), 0, INDIRECT(INDIRECT("A5")&amp;"!"&amp;'Технический лист'!I392&amp;'Технический лист'!L150))+IF(ISBLANK(INDIRECT("A6")), 0, INDIRECT(INDIRECT("A6")&amp;"!"&amp;'Технический лист'!I392&amp;'Технический лист'!L150))+IF(ISBLANK(INDIRECT("A7")), 0, INDIRECT(INDIRECT("A7")&amp;"!"&amp;'Технический лист'!I392&amp;'Технический лист'!L150))+IF(ISBLANK(INDIRECT("A8")), 0, INDIRECT(INDIRECT("A8")&amp;"!"&amp;'Технический лист'!I392&amp;'Технический лист'!L150))+IF(ISBLANK(INDIRECT("A9")), 0, INDIRECT(INDIRECT("A9")&amp;"!"&amp;'Технический лист'!I392&amp;'Технический лист'!L150))+IF(ISBLANK(INDIRECT("A10")), 0, INDIRECT(INDIRECT("A10")&amp;"!"&amp;'Технический лист'!I392&amp;'Технический лист'!L150))+IF(ISBLANK(INDIRECT("A11")), 0, INDIRECT(INDIRECT("A11")&amp;"!"&amp;'Технический лист'!I392&amp;'Технический лист'!L150))+IF(ISBLANK(INDIRECT("A12")), 0, INDIRECT(INDIRECT("A12")&amp;"!"&amp;'Технический лист'!I392&amp;'Технический лист'!L150))</f>
        <v>0</v>
      </c>
      <c r="J159" s="51">
        <f>IF(ISBLANK(INDIRECT("A3")), 0, INDIRECT(INDIRECT("A3")&amp;"!"&amp;'Технический лист'!J392&amp;'Технический лист'!M150))+IF(ISBLANK(INDIRECT("A4")), 0, INDIRECT(INDIRECT("A4")&amp;"!"&amp;'Технический лист'!J392&amp;'Технический лист'!M150))+IF(ISBLANK(INDIRECT("A5")), 0, INDIRECT(INDIRECT("A5")&amp;"!"&amp;'Технический лист'!J392&amp;'Технический лист'!M150))+IF(ISBLANK(INDIRECT("A6")), 0, INDIRECT(INDIRECT("A6")&amp;"!"&amp;'Технический лист'!J392&amp;'Технический лист'!M150))+IF(ISBLANK(INDIRECT("A7")), 0, INDIRECT(INDIRECT("A7")&amp;"!"&amp;'Технический лист'!J392&amp;'Технический лист'!M150))+IF(ISBLANK(INDIRECT("A8")), 0, INDIRECT(INDIRECT("A8")&amp;"!"&amp;'Технический лист'!J392&amp;'Технический лист'!M150))+IF(ISBLANK(INDIRECT("A9")), 0, INDIRECT(INDIRECT("A9")&amp;"!"&amp;'Технический лист'!J392&amp;'Технический лист'!M150))+IF(ISBLANK(INDIRECT("A10")), 0, INDIRECT(INDIRECT("A10")&amp;"!"&amp;'Технический лист'!J392&amp;'Технический лист'!M150))+IF(ISBLANK(INDIRECT("A11")), 0, INDIRECT(INDIRECT("A11")&amp;"!"&amp;'Технический лист'!J392&amp;'Технический лист'!M150))+IF(ISBLANK(INDIRECT("A12")), 0, INDIRECT(INDIRECT("A12")&amp;"!"&amp;'Технический лист'!J392&amp;'Технический лист'!M150))</f>
        <v>0</v>
      </c>
      <c r="K159" s="51">
        <f>IF(ISBLANK(INDIRECT("A3")), 0, INDIRECT(INDIRECT("A3")&amp;"!"&amp;'Технический лист'!K392&amp;'Технический лист'!N150))+IF(ISBLANK(INDIRECT("A4")), 0, INDIRECT(INDIRECT("A4")&amp;"!"&amp;'Технический лист'!K392&amp;'Технический лист'!N150))+IF(ISBLANK(INDIRECT("A5")), 0, INDIRECT(INDIRECT("A5")&amp;"!"&amp;'Технический лист'!K392&amp;'Технический лист'!N150))+IF(ISBLANK(INDIRECT("A6")), 0, INDIRECT(INDIRECT("A6")&amp;"!"&amp;'Технический лист'!K392&amp;'Технический лист'!N150))+IF(ISBLANK(INDIRECT("A7")), 0, INDIRECT(INDIRECT("A7")&amp;"!"&amp;'Технический лист'!K392&amp;'Технический лист'!N150))+IF(ISBLANK(INDIRECT("A8")), 0, INDIRECT(INDIRECT("A8")&amp;"!"&amp;'Технический лист'!K392&amp;'Технический лист'!N150))+IF(ISBLANK(INDIRECT("A9")), 0, INDIRECT(INDIRECT("A9")&amp;"!"&amp;'Технический лист'!K392&amp;'Технический лист'!N150))+IF(ISBLANK(INDIRECT("A10")), 0, INDIRECT(INDIRECT("A10")&amp;"!"&amp;'Технический лист'!K392&amp;'Технический лист'!N150))+IF(ISBLANK(INDIRECT("A11")), 0, INDIRECT(INDIRECT("A11")&amp;"!"&amp;'Технический лист'!K392&amp;'Технический лист'!N150))+IF(ISBLANK(INDIRECT("A12")), 0, INDIRECT(INDIRECT("A12")&amp;"!"&amp;'Технический лист'!K392&amp;'Технический лист'!N150))</f>
        <v>0</v>
      </c>
      <c r="L159" s="51">
        <f>IF(ISBLANK(INDIRECT("A3")), 0, INDIRECT(INDIRECT("A3")&amp;"!"&amp;'Технический лист'!L392&amp;'Технический лист'!O150))+IF(ISBLANK(INDIRECT("A4")), 0, INDIRECT(INDIRECT("A4")&amp;"!"&amp;'Технический лист'!L392&amp;'Технический лист'!O150))+IF(ISBLANK(INDIRECT("A5")), 0, INDIRECT(INDIRECT("A5")&amp;"!"&amp;'Технический лист'!L392&amp;'Технический лист'!O150))+IF(ISBLANK(INDIRECT("A6")), 0, INDIRECT(INDIRECT("A6")&amp;"!"&amp;'Технический лист'!L392&amp;'Технический лист'!O150))+IF(ISBLANK(INDIRECT("A7")), 0, INDIRECT(INDIRECT("A7")&amp;"!"&amp;'Технический лист'!L392&amp;'Технический лист'!O150))+IF(ISBLANK(INDIRECT("A8")), 0, INDIRECT(INDIRECT("A8")&amp;"!"&amp;'Технический лист'!L392&amp;'Технический лист'!O150))+IF(ISBLANK(INDIRECT("A9")), 0, INDIRECT(INDIRECT("A9")&amp;"!"&amp;'Технический лист'!L392&amp;'Технический лист'!O150))+IF(ISBLANK(INDIRECT("A10")), 0, INDIRECT(INDIRECT("A10")&amp;"!"&amp;'Технический лист'!L392&amp;'Технический лист'!O150))+IF(ISBLANK(INDIRECT("A11")), 0, INDIRECT(INDIRECT("A11")&amp;"!"&amp;'Технический лист'!L392&amp;'Технический лист'!O150))+IF(ISBLANK(INDIRECT("A12")), 0, INDIRECT(INDIRECT("A12")&amp;"!"&amp;'Технический лист'!L392&amp;'Технический лист'!O150))</f>
        <v>0</v>
      </c>
      <c r="M159" s="53">
        <f>IF(ISBLANK(INDIRECT("A3")), 0, INDIRECT(INDIRECT("A3")&amp;"!"&amp;'Технический лист'!M392&amp;'Технический лист'!P150))+IF(ISBLANK(INDIRECT("A4")), 0, INDIRECT(INDIRECT("A4")&amp;"!"&amp;'Технический лист'!M392&amp;'Технический лист'!P150))+IF(ISBLANK(INDIRECT("A5")), 0, INDIRECT(INDIRECT("A5")&amp;"!"&amp;'Технический лист'!M392&amp;'Технический лист'!P150))+IF(ISBLANK(INDIRECT("A6")), 0, INDIRECT(INDIRECT("A6")&amp;"!"&amp;'Технический лист'!M392&amp;'Технический лист'!P150))+IF(ISBLANK(INDIRECT("A7")), 0, INDIRECT(INDIRECT("A7")&amp;"!"&amp;'Технический лист'!M392&amp;'Технический лист'!P150))+IF(ISBLANK(INDIRECT("A8")), 0, INDIRECT(INDIRECT("A8")&amp;"!"&amp;'Технический лист'!M392&amp;'Технический лист'!P150))+IF(ISBLANK(INDIRECT("A9")), 0, INDIRECT(INDIRECT("A9")&amp;"!"&amp;'Технический лист'!M392&amp;'Технический лист'!P150))+IF(ISBLANK(INDIRECT("A10")), 0, INDIRECT(INDIRECT("A10")&amp;"!"&amp;'Технический лист'!M392&amp;'Технический лист'!P150))+IF(ISBLANK(INDIRECT("A11")), 0, INDIRECT(INDIRECT("A11")&amp;"!"&amp;'Технический лист'!M392&amp;'Технический лист'!P150))+IF(ISBLANK(INDIRECT("A12")), 0, INDIRECT(INDIRECT("A12")&amp;"!"&amp;'Технический лист'!M392&amp;'Технический лист'!P150))</f>
        <v>0</v>
      </c>
    </row>
    <row r="160" hidden="1">
      <c r="A160" s="106"/>
      <c r="B160" s="51">
        <f>IF(ISBLANK(INDIRECT("A3")), 0, INDIRECT(INDIRECT("A3")&amp;"!"&amp;'Технический лист'!B393&amp;'Технический лист'!E151))+IF(ISBLANK(INDIRECT("A4")), 0, INDIRECT(INDIRECT("A4")&amp;"!"&amp;'Технический лист'!B393&amp;'Технический лист'!E151))+IF(ISBLANK(INDIRECT("A5")), 0, INDIRECT(INDIRECT("A5")&amp;"!"&amp;'Технический лист'!B393&amp;'Технический лист'!E151))+IF(ISBLANK(INDIRECT("A6")), 0, INDIRECT(INDIRECT("A6")&amp;"!"&amp;'Технический лист'!B393&amp;'Технический лист'!E151))+IF(ISBLANK(INDIRECT("A7")), 0, INDIRECT(INDIRECT("A7")&amp;"!"&amp;'Технический лист'!B393&amp;'Технический лист'!E151))+IF(ISBLANK(INDIRECT("A8")), 0, INDIRECT(INDIRECT("A8")&amp;"!"&amp;'Технический лист'!B393&amp;'Технический лист'!E151))+IF(ISBLANK(INDIRECT("A9")), 0, INDIRECT(INDIRECT("A9")&amp;"!"&amp;'Технический лист'!B393&amp;'Технический лист'!E151))+IF(ISBLANK(INDIRECT("A10")), 0, INDIRECT(INDIRECT("A10")&amp;"!"&amp;'Технический лист'!B393&amp;'Технический лист'!E151))+IF(ISBLANK(INDIRECT("A11")), 0, INDIRECT(INDIRECT("A11")&amp;"!"&amp;'Технический лист'!B393&amp;'Технический лист'!E151))+IF(ISBLANK(INDIRECT("A12")), 0, INDIRECT(INDIRECT("A12")&amp;"!"&amp;'Технический лист'!B393&amp;'Технический лист'!E151))</f>
        <v>0</v>
      </c>
      <c r="C160" s="51">
        <f>IF(ISBLANK(INDIRECT("A3")), 0, INDIRECT(INDIRECT("A3")&amp;"!"&amp;'Технический лист'!C393&amp;'Технический лист'!F151))+IF(ISBLANK(INDIRECT("A4")), 0, INDIRECT(INDIRECT("A4")&amp;"!"&amp;'Технический лист'!C393&amp;'Технический лист'!F151))+IF(ISBLANK(INDIRECT("A5")), 0, INDIRECT(INDIRECT("A5")&amp;"!"&amp;'Технический лист'!C393&amp;'Технический лист'!F151))+IF(ISBLANK(INDIRECT("A6")), 0, INDIRECT(INDIRECT("A6")&amp;"!"&amp;'Технический лист'!C393&amp;'Технический лист'!F151))+IF(ISBLANK(INDIRECT("A7")), 0, INDIRECT(INDIRECT("A7")&amp;"!"&amp;'Технический лист'!C393&amp;'Технический лист'!F151))+IF(ISBLANK(INDIRECT("A8")), 0, INDIRECT(INDIRECT("A8")&amp;"!"&amp;'Технический лист'!C393&amp;'Технический лист'!F151))+IF(ISBLANK(INDIRECT("A9")), 0, INDIRECT(INDIRECT("A9")&amp;"!"&amp;'Технический лист'!C393&amp;'Технический лист'!F151))+IF(ISBLANK(INDIRECT("A10")), 0, INDIRECT(INDIRECT("A10")&amp;"!"&amp;'Технический лист'!C393&amp;'Технический лист'!F151))+IF(ISBLANK(INDIRECT("A11")), 0, INDIRECT(INDIRECT("A11")&amp;"!"&amp;'Технический лист'!C393&amp;'Технический лист'!F151))+IF(ISBLANK(INDIRECT("A12")), 0, INDIRECT(INDIRECT("A12")&amp;"!"&amp;'Технический лист'!C393&amp;'Технический лист'!F151))</f>
        <v>0</v>
      </c>
      <c r="D160" s="51">
        <f>IF(ISBLANK(INDIRECT("A3")), 0, INDIRECT(INDIRECT("A3")&amp;"!"&amp;'Технический лист'!D393&amp;'Технический лист'!G151))+IF(ISBLANK(INDIRECT("A4")), 0, INDIRECT(INDIRECT("A4")&amp;"!"&amp;'Технический лист'!D393&amp;'Технический лист'!G151))+IF(ISBLANK(INDIRECT("A5")), 0, INDIRECT(INDIRECT("A5")&amp;"!"&amp;'Технический лист'!D393&amp;'Технический лист'!G151))+IF(ISBLANK(INDIRECT("A6")), 0, INDIRECT(INDIRECT("A6")&amp;"!"&amp;'Технический лист'!D393&amp;'Технический лист'!G151))+IF(ISBLANK(INDIRECT("A7")), 0, INDIRECT(INDIRECT("A7")&amp;"!"&amp;'Технический лист'!D393&amp;'Технический лист'!G151))+IF(ISBLANK(INDIRECT("A8")), 0, INDIRECT(INDIRECT("A8")&amp;"!"&amp;'Технический лист'!D393&amp;'Технический лист'!G151))+IF(ISBLANK(INDIRECT("A9")), 0, INDIRECT(INDIRECT("A9")&amp;"!"&amp;'Технический лист'!D393&amp;'Технический лист'!G151))+IF(ISBLANK(INDIRECT("A10")), 0, INDIRECT(INDIRECT("A10")&amp;"!"&amp;'Технический лист'!D393&amp;'Технический лист'!G151))+IF(ISBLANK(INDIRECT("A11")), 0, INDIRECT(INDIRECT("A11")&amp;"!"&amp;'Технический лист'!D393&amp;'Технический лист'!G151))+IF(ISBLANK(INDIRECT("A12")), 0, INDIRECT(INDIRECT("A12")&amp;"!"&amp;'Технический лист'!D393&amp;'Технический лист'!G151))</f>
        <v>0</v>
      </c>
      <c r="E160" s="51">
        <f>IF(ISBLANK(INDIRECT("A3")), 0, INDIRECT(INDIRECT("A3")&amp;"!"&amp;'Технический лист'!E393&amp;'Технический лист'!H151))+IF(ISBLANK(INDIRECT("A4")), 0, INDIRECT(INDIRECT("A4")&amp;"!"&amp;'Технический лист'!E393&amp;'Технический лист'!H151))+IF(ISBLANK(INDIRECT("A5")), 0, INDIRECT(INDIRECT("A5")&amp;"!"&amp;'Технический лист'!E393&amp;'Технический лист'!H151))+IF(ISBLANK(INDIRECT("A6")), 0, INDIRECT(INDIRECT("A6")&amp;"!"&amp;'Технический лист'!E393&amp;'Технический лист'!H151))+IF(ISBLANK(INDIRECT("A7")), 0, INDIRECT(INDIRECT("A7")&amp;"!"&amp;'Технический лист'!E393&amp;'Технический лист'!H151))+IF(ISBLANK(INDIRECT("A8")), 0, INDIRECT(INDIRECT("A8")&amp;"!"&amp;'Технический лист'!E393&amp;'Технический лист'!H151))+IF(ISBLANK(INDIRECT("A9")), 0, INDIRECT(INDIRECT("A9")&amp;"!"&amp;'Технический лист'!E393&amp;'Технический лист'!H151))+IF(ISBLANK(INDIRECT("A10")), 0, INDIRECT(INDIRECT("A10")&amp;"!"&amp;'Технический лист'!E393&amp;'Технический лист'!H151))+IF(ISBLANK(INDIRECT("A11")), 0, INDIRECT(INDIRECT("A11")&amp;"!"&amp;'Технический лист'!E393&amp;'Технический лист'!H151))+IF(ISBLANK(INDIRECT("A12")), 0, INDIRECT(INDIRECT("A12")&amp;"!"&amp;'Технический лист'!E393&amp;'Технический лист'!H151))</f>
        <v>0</v>
      </c>
      <c r="F160" s="51">
        <f>IF(ISBLANK(INDIRECT("A3")), 0, INDIRECT(INDIRECT("A3")&amp;"!"&amp;'Технический лист'!F393&amp;'Технический лист'!I151))+IF(ISBLANK(INDIRECT("A4")), 0, INDIRECT(INDIRECT("A4")&amp;"!"&amp;'Технический лист'!F393&amp;'Технический лист'!I151))+IF(ISBLANK(INDIRECT("A5")), 0, INDIRECT(INDIRECT("A5")&amp;"!"&amp;'Технический лист'!F393&amp;'Технический лист'!I151))+IF(ISBLANK(INDIRECT("A6")), 0, INDIRECT(INDIRECT("A6")&amp;"!"&amp;'Технический лист'!F393&amp;'Технический лист'!I151))+IF(ISBLANK(INDIRECT("A7")), 0, INDIRECT(INDIRECT("A7")&amp;"!"&amp;'Технический лист'!F393&amp;'Технический лист'!I151))+IF(ISBLANK(INDIRECT("A8")), 0, INDIRECT(INDIRECT("A8")&amp;"!"&amp;'Технический лист'!F393&amp;'Технический лист'!I151))+IF(ISBLANK(INDIRECT("A9")), 0, INDIRECT(INDIRECT("A9")&amp;"!"&amp;'Технический лист'!F393&amp;'Технический лист'!I151))+IF(ISBLANK(INDIRECT("A10")), 0, INDIRECT(INDIRECT("A10")&amp;"!"&amp;'Технический лист'!F393&amp;'Технический лист'!I151))+IF(ISBLANK(INDIRECT("A11")), 0, INDIRECT(INDIRECT("A11")&amp;"!"&amp;'Технический лист'!F393&amp;'Технический лист'!I151))+IF(ISBLANK(INDIRECT("A12")), 0, INDIRECT(INDIRECT("A12")&amp;"!"&amp;'Технический лист'!F393&amp;'Технический лист'!I151))</f>
        <v>0</v>
      </c>
      <c r="G160" s="51">
        <f>IF(ISBLANK(INDIRECT("A3")), 0, INDIRECT(INDIRECT("A3")&amp;"!"&amp;'Технический лист'!G393&amp;'Технический лист'!J151))+IF(ISBLANK(INDIRECT("A4")), 0, INDIRECT(INDIRECT("A4")&amp;"!"&amp;'Технический лист'!G393&amp;'Технический лист'!J151))+IF(ISBLANK(INDIRECT("A5")), 0, INDIRECT(INDIRECT("A5")&amp;"!"&amp;'Технический лист'!G393&amp;'Технический лист'!J151))+IF(ISBLANK(INDIRECT("A6")), 0, INDIRECT(INDIRECT("A6")&amp;"!"&amp;'Технический лист'!G393&amp;'Технический лист'!J151))+IF(ISBLANK(INDIRECT("A7")), 0, INDIRECT(INDIRECT("A7")&amp;"!"&amp;'Технический лист'!G393&amp;'Технический лист'!J151))+IF(ISBLANK(INDIRECT("A8")), 0, INDIRECT(INDIRECT("A8")&amp;"!"&amp;'Технический лист'!G393&amp;'Технический лист'!J151))+IF(ISBLANK(INDIRECT("A9")), 0, INDIRECT(INDIRECT("A9")&amp;"!"&amp;'Технический лист'!G393&amp;'Технический лист'!J151))+IF(ISBLANK(INDIRECT("A10")), 0, INDIRECT(INDIRECT("A10")&amp;"!"&amp;'Технический лист'!G393&amp;'Технический лист'!J151))+IF(ISBLANK(INDIRECT("A11")), 0, INDIRECT(INDIRECT("A11")&amp;"!"&amp;'Технический лист'!G393&amp;'Технический лист'!J151))+IF(ISBLANK(INDIRECT("A12")), 0, INDIRECT(INDIRECT("A12")&amp;"!"&amp;'Технический лист'!G393&amp;'Технический лист'!J151))</f>
        <v>0</v>
      </c>
      <c r="H160" s="51">
        <f>IF(ISBLANK(INDIRECT("A3")), 0, INDIRECT(INDIRECT("A3")&amp;"!"&amp;'Технический лист'!H393&amp;'Технический лист'!K151))+IF(ISBLANK(INDIRECT("A4")), 0, INDIRECT(INDIRECT("A4")&amp;"!"&amp;'Технический лист'!H393&amp;'Технический лист'!K151))+IF(ISBLANK(INDIRECT("A5")), 0, INDIRECT(INDIRECT("A5")&amp;"!"&amp;'Технический лист'!H393&amp;'Технический лист'!K151))+IF(ISBLANK(INDIRECT("A6")), 0, INDIRECT(INDIRECT("A6")&amp;"!"&amp;'Технический лист'!H393&amp;'Технический лист'!K151))+IF(ISBLANK(INDIRECT("A7")), 0, INDIRECT(INDIRECT("A7")&amp;"!"&amp;'Технический лист'!H393&amp;'Технический лист'!K151))+IF(ISBLANK(INDIRECT("A8")), 0, INDIRECT(INDIRECT("A8")&amp;"!"&amp;'Технический лист'!H393&amp;'Технический лист'!K151))+IF(ISBLANK(INDIRECT("A9")), 0, INDIRECT(INDIRECT("A9")&amp;"!"&amp;'Технический лист'!H393&amp;'Технический лист'!K151))+IF(ISBLANK(INDIRECT("A10")), 0, INDIRECT(INDIRECT("A10")&amp;"!"&amp;'Технический лист'!H393&amp;'Технический лист'!K151))+IF(ISBLANK(INDIRECT("A11")), 0, INDIRECT(INDIRECT("A11")&amp;"!"&amp;'Технический лист'!H393&amp;'Технический лист'!K151))+IF(ISBLANK(INDIRECT("A12")), 0, INDIRECT(INDIRECT("A12")&amp;"!"&amp;'Технический лист'!H393&amp;'Технический лист'!K151))</f>
        <v>0</v>
      </c>
      <c r="I160" s="51">
        <f>IF(ISBLANK(INDIRECT("A3")), 0, INDIRECT(INDIRECT("A3")&amp;"!"&amp;'Технический лист'!I393&amp;'Технический лист'!L151))+IF(ISBLANK(INDIRECT("A4")), 0, INDIRECT(INDIRECT("A4")&amp;"!"&amp;'Технический лист'!I393&amp;'Технический лист'!L151))+IF(ISBLANK(INDIRECT("A5")), 0, INDIRECT(INDIRECT("A5")&amp;"!"&amp;'Технический лист'!I393&amp;'Технический лист'!L151))+IF(ISBLANK(INDIRECT("A6")), 0, INDIRECT(INDIRECT("A6")&amp;"!"&amp;'Технический лист'!I393&amp;'Технический лист'!L151))+IF(ISBLANK(INDIRECT("A7")), 0, INDIRECT(INDIRECT("A7")&amp;"!"&amp;'Технический лист'!I393&amp;'Технический лист'!L151))+IF(ISBLANK(INDIRECT("A8")), 0, INDIRECT(INDIRECT("A8")&amp;"!"&amp;'Технический лист'!I393&amp;'Технический лист'!L151))+IF(ISBLANK(INDIRECT("A9")), 0, INDIRECT(INDIRECT("A9")&amp;"!"&amp;'Технический лист'!I393&amp;'Технический лист'!L151))+IF(ISBLANK(INDIRECT("A10")), 0, INDIRECT(INDIRECT("A10")&amp;"!"&amp;'Технический лист'!I393&amp;'Технический лист'!L151))+IF(ISBLANK(INDIRECT("A11")), 0, INDIRECT(INDIRECT("A11")&amp;"!"&amp;'Технический лист'!I393&amp;'Технический лист'!L151))+IF(ISBLANK(INDIRECT("A12")), 0, INDIRECT(INDIRECT("A12")&amp;"!"&amp;'Технический лист'!I393&amp;'Технический лист'!L151))</f>
        <v>0</v>
      </c>
      <c r="J160" s="51">
        <f>IF(ISBLANK(INDIRECT("A3")), 0, INDIRECT(INDIRECT("A3")&amp;"!"&amp;'Технический лист'!J393&amp;'Технический лист'!M151))+IF(ISBLANK(INDIRECT("A4")), 0, INDIRECT(INDIRECT("A4")&amp;"!"&amp;'Технический лист'!J393&amp;'Технический лист'!M151))+IF(ISBLANK(INDIRECT("A5")), 0, INDIRECT(INDIRECT("A5")&amp;"!"&amp;'Технический лист'!J393&amp;'Технический лист'!M151))+IF(ISBLANK(INDIRECT("A6")), 0, INDIRECT(INDIRECT("A6")&amp;"!"&amp;'Технический лист'!J393&amp;'Технический лист'!M151))+IF(ISBLANK(INDIRECT("A7")), 0, INDIRECT(INDIRECT("A7")&amp;"!"&amp;'Технический лист'!J393&amp;'Технический лист'!M151))+IF(ISBLANK(INDIRECT("A8")), 0, INDIRECT(INDIRECT("A8")&amp;"!"&amp;'Технический лист'!J393&amp;'Технический лист'!M151))+IF(ISBLANK(INDIRECT("A9")), 0, INDIRECT(INDIRECT("A9")&amp;"!"&amp;'Технический лист'!J393&amp;'Технический лист'!M151))+IF(ISBLANK(INDIRECT("A10")), 0, INDIRECT(INDIRECT("A10")&amp;"!"&amp;'Технический лист'!J393&amp;'Технический лист'!M151))+IF(ISBLANK(INDIRECT("A11")), 0, INDIRECT(INDIRECT("A11")&amp;"!"&amp;'Технический лист'!J393&amp;'Технический лист'!M151))+IF(ISBLANK(INDIRECT("A12")), 0, INDIRECT(INDIRECT("A12")&amp;"!"&amp;'Технический лист'!J393&amp;'Технический лист'!M151))</f>
        <v>0</v>
      </c>
      <c r="K160" s="51">
        <f>IF(ISBLANK(INDIRECT("A3")), 0, INDIRECT(INDIRECT("A3")&amp;"!"&amp;'Технический лист'!K393&amp;'Технический лист'!N151))+IF(ISBLANK(INDIRECT("A4")), 0, INDIRECT(INDIRECT("A4")&amp;"!"&amp;'Технический лист'!K393&amp;'Технический лист'!N151))+IF(ISBLANK(INDIRECT("A5")), 0, INDIRECT(INDIRECT("A5")&amp;"!"&amp;'Технический лист'!K393&amp;'Технический лист'!N151))+IF(ISBLANK(INDIRECT("A6")), 0, INDIRECT(INDIRECT("A6")&amp;"!"&amp;'Технический лист'!K393&amp;'Технический лист'!N151))+IF(ISBLANK(INDIRECT("A7")), 0, INDIRECT(INDIRECT("A7")&amp;"!"&amp;'Технический лист'!K393&amp;'Технический лист'!N151))+IF(ISBLANK(INDIRECT("A8")), 0, INDIRECT(INDIRECT("A8")&amp;"!"&amp;'Технический лист'!K393&amp;'Технический лист'!N151))+IF(ISBLANK(INDIRECT("A9")), 0, INDIRECT(INDIRECT("A9")&amp;"!"&amp;'Технический лист'!K393&amp;'Технический лист'!N151))+IF(ISBLANK(INDIRECT("A10")), 0, INDIRECT(INDIRECT("A10")&amp;"!"&amp;'Технический лист'!K393&amp;'Технический лист'!N151))+IF(ISBLANK(INDIRECT("A11")), 0, INDIRECT(INDIRECT("A11")&amp;"!"&amp;'Технический лист'!K393&amp;'Технический лист'!N151))+IF(ISBLANK(INDIRECT("A12")), 0, INDIRECT(INDIRECT("A12")&amp;"!"&amp;'Технический лист'!K393&amp;'Технический лист'!N151))</f>
        <v>0</v>
      </c>
      <c r="L160" s="51">
        <f>IF(ISBLANK(INDIRECT("A3")), 0, INDIRECT(INDIRECT("A3")&amp;"!"&amp;'Технический лист'!L393&amp;'Технический лист'!O151))+IF(ISBLANK(INDIRECT("A4")), 0, INDIRECT(INDIRECT("A4")&amp;"!"&amp;'Технический лист'!L393&amp;'Технический лист'!O151))+IF(ISBLANK(INDIRECT("A5")), 0, INDIRECT(INDIRECT("A5")&amp;"!"&amp;'Технический лист'!L393&amp;'Технический лист'!O151))+IF(ISBLANK(INDIRECT("A6")), 0, INDIRECT(INDIRECT("A6")&amp;"!"&amp;'Технический лист'!L393&amp;'Технический лист'!O151))+IF(ISBLANK(INDIRECT("A7")), 0, INDIRECT(INDIRECT("A7")&amp;"!"&amp;'Технический лист'!L393&amp;'Технический лист'!O151))+IF(ISBLANK(INDIRECT("A8")), 0, INDIRECT(INDIRECT("A8")&amp;"!"&amp;'Технический лист'!L393&amp;'Технический лист'!O151))+IF(ISBLANK(INDIRECT("A9")), 0, INDIRECT(INDIRECT("A9")&amp;"!"&amp;'Технический лист'!L393&amp;'Технический лист'!O151))+IF(ISBLANK(INDIRECT("A10")), 0, INDIRECT(INDIRECT("A10")&amp;"!"&amp;'Технический лист'!L393&amp;'Технический лист'!O151))+IF(ISBLANK(INDIRECT("A11")), 0, INDIRECT(INDIRECT("A11")&amp;"!"&amp;'Технический лист'!L393&amp;'Технический лист'!O151))+IF(ISBLANK(INDIRECT("A12")), 0, INDIRECT(INDIRECT("A12")&amp;"!"&amp;'Технический лист'!L393&amp;'Технический лист'!O151))</f>
        <v>0</v>
      </c>
      <c r="M160" s="53">
        <f>IF(ISBLANK(INDIRECT("A3")), 0, INDIRECT(INDIRECT("A3")&amp;"!"&amp;'Технический лист'!M393&amp;'Технический лист'!P151))+IF(ISBLANK(INDIRECT("A4")), 0, INDIRECT(INDIRECT("A4")&amp;"!"&amp;'Технический лист'!M393&amp;'Технический лист'!P151))+IF(ISBLANK(INDIRECT("A5")), 0, INDIRECT(INDIRECT("A5")&amp;"!"&amp;'Технический лист'!M393&amp;'Технический лист'!P151))+IF(ISBLANK(INDIRECT("A6")), 0, INDIRECT(INDIRECT("A6")&amp;"!"&amp;'Технический лист'!M393&amp;'Технический лист'!P151))+IF(ISBLANK(INDIRECT("A7")), 0, INDIRECT(INDIRECT("A7")&amp;"!"&amp;'Технический лист'!M393&amp;'Технический лист'!P151))+IF(ISBLANK(INDIRECT("A8")), 0, INDIRECT(INDIRECT("A8")&amp;"!"&amp;'Технический лист'!M393&amp;'Технический лист'!P151))+IF(ISBLANK(INDIRECT("A9")), 0, INDIRECT(INDIRECT("A9")&amp;"!"&amp;'Технический лист'!M393&amp;'Технический лист'!P151))+IF(ISBLANK(INDIRECT("A10")), 0, INDIRECT(INDIRECT("A10")&amp;"!"&amp;'Технический лист'!M393&amp;'Технический лист'!P151))+IF(ISBLANK(INDIRECT("A11")), 0, INDIRECT(INDIRECT("A11")&amp;"!"&amp;'Технический лист'!M393&amp;'Технический лист'!P151))+IF(ISBLANK(INDIRECT("A12")), 0, INDIRECT(INDIRECT("A12")&amp;"!"&amp;'Технический лист'!M393&amp;'Технический лист'!P151))</f>
        <v>0</v>
      </c>
    </row>
    <row r="161" hidden="1">
      <c r="A161" s="106"/>
      <c r="B161" s="51">
        <f>IF(ISBLANK(INDIRECT("A3")), 0, INDIRECT(INDIRECT("A3")&amp;"!"&amp;'Технический лист'!B394&amp;'Технический лист'!E152))+IF(ISBLANK(INDIRECT("A4")), 0, INDIRECT(INDIRECT("A4")&amp;"!"&amp;'Технический лист'!B394&amp;'Технический лист'!E152))+IF(ISBLANK(INDIRECT("A5")), 0, INDIRECT(INDIRECT("A5")&amp;"!"&amp;'Технический лист'!B394&amp;'Технический лист'!E152))+IF(ISBLANK(INDIRECT("A6")), 0, INDIRECT(INDIRECT("A6")&amp;"!"&amp;'Технический лист'!B394&amp;'Технический лист'!E152))+IF(ISBLANK(INDIRECT("A7")), 0, INDIRECT(INDIRECT("A7")&amp;"!"&amp;'Технический лист'!B394&amp;'Технический лист'!E152))+IF(ISBLANK(INDIRECT("A8")), 0, INDIRECT(INDIRECT("A8")&amp;"!"&amp;'Технический лист'!B394&amp;'Технический лист'!E152))+IF(ISBLANK(INDIRECT("A9")), 0, INDIRECT(INDIRECT("A9")&amp;"!"&amp;'Технический лист'!B394&amp;'Технический лист'!E152))+IF(ISBLANK(INDIRECT("A10")), 0, INDIRECT(INDIRECT("A10")&amp;"!"&amp;'Технический лист'!B394&amp;'Технический лист'!E152))+IF(ISBLANK(INDIRECT("A11")), 0, INDIRECT(INDIRECT("A11")&amp;"!"&amp;'Технический лист'!B394&amp;'Технический лист'!E152))+IF(ISBLANK(INDIRECT("A12")), 0, INDIRECT(INDIRECT("A12")&amp;"!"&amp;'Технический лист'!B394&amp;'Технический лист'!E152))</f>
        <v>0</v>
      </c>
      <c r="C161" s="51">
        <f>IF(ISBLANK(INDIRECT("A3")), 0, INDIRECT(INDIRECT("A3")&amp;"!"&amp;'Технический лист'!C394&amp;'Технический лист'!F152))+IF(ISBLANK(INDIRECT("A4")), 0, INDIRECT(INDIRECT("A4")&amp;"!"&amp;'Технический лист'!C394&amp;'Технический лист'!F152))+IF(ISBLANK(INDIRECT("A5")), 0, INDIRECT(INDIRECT("A5")&amp;"!"&amp;'Технический лист'!C394&amp;'Технический лист'!F152))+IF(ISBLANK(INDIRECT("A6")), 0, INDIRECT(INDIRECT("A6")&amp;"!"&amp;'Технический лист'!C394&amp;'Технический лист'!F152))+IF(ISBLANK(INDIRECT("A7")), 0, INDIRECT(INDIRECT("A7")&amp;"!"&amp;'Технический лист'!C394&amp;'Технический лист'!F152))+IF(ISBLANK(INDIRECT("A8")), 0, INDIRECT(INDIRECT("A8")&amp;"!"&amp;'Технический лист'!C394&amp;'Технический лист'!F152))+IF(ISBLANK(INDIRECT("A9")), 0, INDIRECT(INDIRECT("A9")&amp;"!"&amp;'Технический лист'!C394&amp;'Технический лист'!F152))+IF(ISBLANK(INDIRECT("A10")), 0, INDIRECT(INDIRECT("A10")&amp;"!"&amp;'Технический лист'!C394&amp;'Технический лист'!F152))+IF(ISBLANK(INDIRECT("A11")), 0, INDIRECT(INDIRECT("A11")&amp;"!"&amp;'Технический лист'!C394&amp;'Технический лист'!F152))+IF(ISBLANK(INDIRECT("A12")), 0, INDIRECT(INDIRECT("A12")&amp;"!"&amp;'Технический лист'!C394&amp;'Технический лист'!F152))</f>
        <v>0</v>
      </c>
      <c r="D161" s="51">
        <f>IF(ISBLANK(INDIRECT("A3")), 0, INDIRECT(INDIRECT("A3")&amp;"!"&amp;'Технический лист'!D394&amp;'Технический лист'!G152))+IF(ISBLANK(INDIRECT("A4")), 0, INDIRECT(INDIRECT("A4")&amp;"!"&amp;'Технический лист'!D394&amp;'Технический лист'!G152))+IF(ISBLANK(INDIRECT("A5")), 0, INDIRECT(INDIRECT("A5")&amp;"!"&amp;'Технический лист'!D394&amp;'Технический лист'!G152))+IF(ISBLANK(INDIRECT("A6")), 0, INDIRECT(INDIRECT("A6")&amp;"!"&amp;'Технический лист'!D394&amp;'Технический лист'!G152))+IF(ISBLANK(INDIRECT("A7")), 0, INDIRECT(INDIRECT("A7")&amp;"!"&amp;'Технический лист'!D394&amp;'Технический лист'!G152))+IF(ISBLANK(INDIRECT("A8")), 0, INDIRECT(INDIRECT("A8")&amp;"!"&amp;'Технический лист'!D394&amp;'Технический лист'!G152))+IF(ISBLANK(INDIRECT("A9")), 0, INDIRECT(INDIRECT("A9")&amp;"!"&amp;'Технический лист'!D394&amp;'Технический лист'!G152))+IF(ISBLANK(INDIRECT("A10")), 0, INDIRECT(INDIRECT("A10")&amp;"!"&amp;'Технический лист'!D394&amp;'Технический лист'!G152))+IF(ISBLANK(INDIRECT("A11")), 0, INDIRECT(INDIRECT("A11")&amp;"!"&amp;'Технический лист'!D394&amp;'Технический лист'!G152))+IF(ISBLANK(INDIRECT("A12")), 0, INDIRECT(INDIRECT("A12")&amp;"!"&amp;'Технический лист'!D394&amp;'Технический лист'!G152))</f>
        <v>0</v>
      </c>
      <c r="E161" s="51">
        <f>IF(ISBLANK(INDIRECT("A3")), 0, INDIRECT(INDIRECT("A3")&amp;"!"&amp;'Технический лист'!E394&amp;'Технический лист'!H152))+IF(ISBLANK(INDIRECT("A4")), 0, INDIRECT(INDIRECT("A4")&amp;"!"&amp;'Технический лист'!E394&amp;'Технический лист'!H152))+IF(ISBLANK(INDIRECT("A5")), 0, INDIRECT(INDIRECT("A5")&amp;"!"&amp;'Технический лист'!E394&amp;'Технический лист'!H152))+IF(ISBLANK(INDIRECT("A6")), 0, INDIRECT(INDIRECT("A6")&amp;"!"&amp;'Технический лист'!E394&amp;'Технический лист'!H152))+IF(ISBLANK(INDIRECT("A7")), 0, INDIRECT(INDIRECT("A7")&amp;"!"&amp;'Технический лист'!E394&amp;'Технический лист'!H152))+IF(ISBLANK(INDIRECT("A8")), 0, INDIRECT(INDIRECT("A8")&amp;"!"&amp;'Технический лист'!E394&amp;'Технический лист'!H152))+IF(ISBLANK(INDIRECT("A9")), 0, INDIRECT(INDIRECT("A9")&amp;"!"&amp;'Технический лист'!E394&amp;'Технический лист'!H152))+IF(ISBLANK(INDIRECT("A10")), 0, INDIRECT(INDIRECT("A10")&amp;"!"&amp;'Технический лист'!E394&amp;'Технический лист'!H152))+IF(ISBLANK(INDIRECT("A11")), 0, INDIRECT(INDIRECT("A11")&amp;"!"&amp;'Технический лист'!E394&amp;'Технический лист'!H152))+IF(ISBLANK(INDIRECT("A12")), 0, INDIRECT(INDIRECT("A12")&amp;"!"&amp;'Технический лист'!E394&amp;'Технический лист'!H152))</f>
        <v>0</v>
      </c>
      <c r="F161" s="51">
        <f>IF(ISBLANK(INDIRECT("A3")), 0, INDIRECT(INDIRECT("A3")&amp;"!"&amp;'Технический лист'!F394&amp;'Технический лист'!I152))+IF(ISBLANK(INDIRECT("A4")), 0, INDIRECT(INDIRECT("A4")&amp;"!"&amp;'Технический лист'!F394&amp;'Технический лист'!I152))+IF(ISBLANK(INDIRECT("A5")), 0, INDIRECT(INDIRECT("A5")&amp;"!"&amp;'Технический лист'!F394&amp;'Технический лист'!I152))+IF(ISBLANK(INDIRECT("A6")), 0, INDIRECT(INDIRECT("A6")&amp;"!"&amp;'Технический лист'!F394&amp;'Технический лист'!I152))+IF(ISBLANK(INDIRECT("A7")), 0, INDIRECT(INDIRECT("A7")&amp;"!"&amp;'Технический лист'!F394&amp;'Технический лист'!I152))+IF(ISBLANK(INDIRECT("A8")), 0, INDIRECT(INDIRECT("A8")&amp;"!"&amp;'Технический лист'!F394&amp;'Технический лист'!I152))+IF(ISBLANK(INDIRECT("A9")), 0, INDIRECT(INDIRECT("A9")&amp;"!"&amp;'Технический лист'!F394&amp;'Технический лист'!I152))+IF(ISBLANK(INDIRECT("A10")), 0, INDIRECT(INDIRECT("A10")&amp;"!"&amp;'Технический лист'!F394&amp;'Технический лист'!I152))+IF(ISBLANK(INDIRECT("A11")), 0, INDIRECT(INDIRECT("A11")&amp;"!"&amp;'Технический лист'!F394&amp;'Технический лист'!I152))+IF(ISBLANK(INDIRECT("A12")), 0, INDIRECT(INDIRECT("A12")&amp;"!"&amp;'Технический лист'!F394&amp;'Технический лист'!I152))</f>
        <v>0</v>
      </c>
      <c r="G161" s="51">
        <f>IF(ISBLANK(INDIRECT("A3")), 0, INDIRECT(INDIRECT("A3")&amp;"!"&amp;'Технический лист'!G394&amp;'Технический лист'!J152))+IF(ISBLANK(INDIRECT("A4")), 0, INDIRECT(INDIRECT("A4")&amp;"!"&amp;'Технический лист'!G394&amp;'Технический лист'!J152))+IF(ISBLANK(INDIRECT("A5")), 0, INDIRECT(INDIRECT("A5")&amp;"!"&amp;'Технический лист'!G394&amp;'Технический лист'!J152))+IF(ISBLANK(INDIRECT("A6")), 0, INDIRECT(INDIRECT("A6")&amp;"!"&amp;'Технический лист'!G394&amp;'Технический лист'!J152))+IF(ISBLANK(INDIRECT("A7")), 0, INDIRECT(INDIRECT("A7")&amp;"!"&amp;'Технический лист'!G394&amp;'Технический лист'!J152))+IF(ISBLANK(INDIRECT("A8")), 0, INDIRECT(INDIRECT("A8")&amp;"!"&amp;'Технический лист'!G394&amp;'Технический лист'!J152))+IF(ISBLANK(INDIRECT("A9")), 0, INDIRECT(INDIRECT("A9")&amp;"!"&amp;'Технический лист'!G394&amp;'Технический лист'!J152))+IF(ISBLANK(INDIRECT("A10")), 0, INDIRECT(INDIRECT("A10")&amp;"!"&amp;'Технический лист'!G394&amp;'Технический лист'!J152))+IF(ISBLANK(INDIRECT("A11")), 0, INDIRECT(INDIRECT("A11")&amp;"!"&amp;'Технический лист'!G394&amp;'Технический лист'!J152))+IF(ISBLANK(INDIRECT("A12")), 0, INDIRECT(INDIRECT("A12")&amp;"!"&amp;'Технический лист'!G394&amp;'Технический лист'!J152))</f>
        <v>0</v>
      </c>
      <c r="H161" s="51">
        <f>IF(ISBLANK(INDIRECT("A3")), 0, INDIRECT(INDIRECT("A3")&amp;"!"&amp;'Технический лист'!H394&amp;'Технический лист'!K152))+IF(ISBLANK(INDIRECT("A4")), 0, INDIRECT(INDIRECT("A4")&amp;"!"&amp;'Технический лист'!H394&amp;'Технический лист'!K152))+IF(ISBLANK(INDIRECT("A5")), 0, INDIRECT(INDIRECT("A5")&amp;"!"&amp;'Технический лист'!H394&amp;'Технический лист'!K152))+IF(ISBLANK(INDIRECT("A6")), 0, INDIRECT(INDIRECT("A6")&amp;"!"&amp;'Технический лист'!H394&amp;'Технический лист'!K152))+IF(ISBLANK(INDIRECT("A7")), 0, INDIRECT(INDIRECT("A7")&amp;"!"&amp;'Технический лист'!H394&amp;'Технический лист'!K152))+IF(ISBLANK(INDIRECT("A8")), 0, INDIRECT(INDIRECT("A8")&amp;"!"&amp;'Технический лист'!H394&amp;'Технический лист'!K152))+IF(ISBLANK(INDIRECT("A9")), 0, INDIRECT(INDIRECT("A9")&amp;"!"&amp;'Технический лист'!H394&amp;'Технический лист'!K152))+IF(ISBLANK(INDIRECT("A10")), 0, INDIRECT(INDIRECT("A10")&amp;"!"&amp;'Технический лист'!H394&amp;'Технический лист'!K152))+IF(ISBLANK(INDIRECT("A11")), 0, INDIRECT(INDIRECT("A11")&amp;"!"&amp;'Технический лист'!H394&amp;'Технический лист'!K152))+IF(ISBLANK(INDIRECT("A12")), 0, INDIRECT(INDIRECT("A12")&amp;"!"&amp;'Технический лист'!H394&amp;'Технический лист'!K152))</f>
        <v>0</v>
      </c>
      <c r="I161" s="51">
        <f>IF(ISBLANK(INDIRECT("A3")), 0, INDIRECT(INDIRECT("A3")&amp;"!"&amp;'Технический лист'!I394&amp;'Технический лист'!L152))+IF(ISBLANK(INDIRECT("A4")), 0, INDIRECT(INDIRECT("A4")&amp;"!"&amp;'Технический лист'!I394&amp;'Технический лист'!L152))+IF(ISBLANK(INDIRECT("A5")), 0, INDIRECT(INDIRECT("A5")&amp;"!"&amp;'Технический лист'!I394&amp;'Технический лист'!L152))+IF(ISBLANK(INDIRECT("A6")), 0, INDIRECT(INDIRECT("A6")&amp;"!"&amp;'Технический лист'!I394&amp;'Технический лист'!L152))+IF(ISBLANK(INDIRECT("A7")), 0, INDIRECT(INDIRECT("A7")&amp;"!"&amp;'Технический лист'!I394&amp;'Технический лист'!L152))+IF(ISBLANK(INDIRECT("A8")), 0, INDIRECT(INDIRECT("A8")&amp;"!"&amp;'Технический лист'!I394&amp;'Технический лист'!L152))+IF(ISBLANK(INDIRECT("A9")), 0, INDIRECT(INDIRECT("A9")&amp;"!"&amp;'Технический лист'!I394&amp;'Технический лист'!L152))+IF(ISBLANK(INDIRECT("A10")), 0, INDIRECT(INDIRECT("A10")&amp;"!"&amp;'Технический лист'!I394&amp;'Технический лист'!L152))+IF(ISBLANK(INDIRECT("A11")), 0, INDIRECT(INDIRECT("A11")&amp;"!"&amp;'Технический лист'!I394&amp;'Технический лист'!L152))+IF(ISBLANK(INDIRECT("A12")), 0, INDIRECT(INDIRECT("A12")&amp;"!"&amp;'Технический лист'!I394&amp;'Технический лист'!L152))</f>
        <v>0</v>
      </c>
      <c r="J161" s="51">
        <f>IF(ISBLANK(INDIRECT("A3")), 0, INDIRECT(INDIRECT("A3")&amp;"!"&amp;'Технический лист'!J394&amp;'Технический лист'!M152))+IF(ISBLANK(INDIRECT("A4")), 0, INDIRECT(INDIRECT("A4")&amp;"!"&amp;'Технический лист'!J394&amp;'Технический лист'!M152))+IF(ISBLANK(INDIRECT("A5")), 0, INDIRECT(INDIRECT("A5")&amp;"!"&amp;'Технический лист'!J394&amp;'Технический лист'!M152))+IF(ISBLANK(INDIRECT("A6")), 0, INDIRECT(INDIRECT("A6")&amp;"!"&amp;'Технический лист'!J394&amp;'Технический лист'!M152))+IF(ISBLANK(INDIRECT("A7")), 0, INDIRECT(INDIRECT("A7")&amp;"!"&amp;'Технический лист'!J394&amp;'Технический лист'!M152))+IF(ISBLANK(INDIRECT("A8")), 0, INDIRECT(INDIRECT("A8")&amp;"!"&amp;'Технический лист'!J394&amp;'Технический лист'!M152))+IF(ISBLANK(INDIRECT("A9")), 0, INDIRECT(INDIRECT("A9")&amp;"!"&amp;'Технический лист'!J394&amp;'Технический лист'!M152))+IF(ISBLANK(INDIRECT("A10")), 0, INDIRECT(INDIRECT("A10")&amp;"!"&amp;'Технический лист'!J394&amp;'Технический лист'!M152))+IF(ISBLANK(INDIRECT("A11")), 0, INDIRECT(INDIRECT("A11")&amp;"!"&amp;'Технический лист'!J394&amp;'Технический лист'!M152))+IF(ISBLANK(INDIRECT("A12")), 0, INDIRECT(INDIRECT("A12")&amp;"!"&amp;'Технический лист'!J394&amp;'Технический лист'!M152))</f>
        <v>0</v>
      </c>
      <c r="K161" s="51">
        <f>IF(ISBLANK(INDIRECT("A3")), 0, INDIRECT(INDIRECT("A3")&amp;"!"&amp;'Технический лист'!K394&amp;'Технический лист'!N152))+IF(ISBLANK(INDIRECT("A4")), 0, INDIRECT(INDIRECT("A4")&amp;"!"&amp;'Технический лист'!K394&amp;'Технический лист'!N152))+IF(ISBLANK(INDIRECT("A5")), 0, INDIRECT(INDIRECT("A5")&amp;"!"&amp;'Технический лист'!K394&amp;'Технический лист'!N152))+IF(ISBLANK(INDIRECT("A6")), 0, INDIRECT(INDIRECT("A6")&amp;"!"&amp;'Технический лист'!K394&amp;'Технический лист'!N152))+IF(ISBLANK(INDIRECT("A7")), 0, INDIRECT(INDIRECT("A7")&amp;"!"&amp;'Технический лист'!K394&amp;'Технический лист'!N152))+IF(ISBLANK(INDIRECT("A8")), 0, INDIRECT(INDIRECT("A8")&amp;"!"&amp;'Технический лист'!K394&amp;'Технический лист'!N152))+IF(ISBLANK(INDIRECT("A9")), 0, INDIRECT(INDIRECT("A9")&amp;"!"&amp;'Технический лист'!K394&amp;'Технический лист'!N152))+IF(ISBLANK(INDIRECT("A10")), 0, INDIRECT(INDIRECT("A10")&amp;"!"&amp;'Технический лист'!K394&amp;'Технический лист'!N152))+IF(ISBLANK(INDIRECT("A11")), 0, INDIRECT(INDIRECT("A11")&amp;"!"&amp;'Технический лист'!K394&amp;'Технический лист'!N152))+IF(ISBLANK(INDIRECT("A12")), 0, INDIRECT(INDIRECT("A12")&amp;"!"&amp;'Технический лист'!K394&amp;'Технический лист'!N152))</f>
        <v>0</v>
      </c>
      <c r="L161" s="51">
        <f>IF(ISBLANK(INDIRECT("A3")), 0, INDIRECT(INDIRECT("A3")&amp;"!"&amp;'Технический лист'!L394&amp;'Технический лист'!O152))+IF(ISBLANK(INDIRECT("A4")), 0, INDIRECT(INDIRECT("A4")&amp;"!"&amp;'Технический лист'!L394&amp;'Технический лист'!O152))+IF(ISBLANK(INDIRECT("A5")), 0, INDIRECT(INDIRECT("A5")&amp;"!"&amp;'Технический лист'!L394&amp;'Технический лист'!O152))+IF(ISBLANK(INDIRECT("A6")), 0, INDIRECT(INDIRECT("A6")&amp;"!"&amp;'Технический лист'!L394&amp;'Технический лист'!O152))+IF(ISBLANK(INDIRECT("A7")), 0, INDIRECT(INDIRECT("A7")&amp;"!"&amp;'Технический лист'!L394&amp;'Технический лист'!O152))+IF(ISBLANK(INDIRECT("A8")), 0, INDIRECT(INDIRECT("A8")&amp;"!"&amp;'Технический лист'!L394&amp;'Технический лист'!O152))+IF(ISBLANK(INDIRECT("A9")), 0, INDIRECT(INDIRECT("A9")&amp;"!"&amp;'Технический лист'!L394&amp;'Технический лист'!O152))+IF(ISBLANK(INDIRECT("A10")), 0, INDIRECT(INDIRECT("A10")&amp;"!"&amp;'Технический лист'!L394&amp;'Технический лист'!O152))+IF(ISBLANK(INDIRECT("A11")), 0, INDIRECT(INDIRECT("A11")&amp;"!"&amp;'Технический лист'!L394&amp;'Технический лист'!O152))+IF(ISBLANK(INDIRECT("A12")), 0, INDIRECT(INDIRECT("A12")&amp;"!"&amp;'Технический лист'!L394&amp;'Технический лист'!O152))</f>
        <v>0</v>
      </c>
      <c r="M161" s="53">
        <f>IF(ISBLANK(INDIRECT("A3")), 0, INDIRECT(INDIRECT("A3")&amp;"!"&amp;'Технический лист'!M394&amp;'Технический лист'!P152))+IF(ISBLANK(INDIRECT("A4")), 0, INDIRECT(INDIRECT("A4")&amp;"!"&amp;'Технический лист'!M394&amp;'Технический лист'!P152))+IF(ISBLANK(INDIRECT("A5")), 0, INDIRECT(INDIRECT("A5")&amp;"!"&amp;'Технический лист'!M394&amp;'Технический лист'!P152))+IF(ISBLANK(INDIRECT("A6")), 0, INDIRECT(INDIRECT("A6")&amp;"!"&amp;'Технический лист'!M394&amp;'Технический лист'!P152))+IF(ISBLANK(INDIRECT("A7")), 0, INDIRECT(INDIRECT("A7")&amp;"!"&amp;'Технический лист'!M394&amp;'Технический лист'!P152))+IF(ISBLANK(INDIRECT("A8")), 0, INDIRECT(INDIRECT("A8")&amp;"!"&amp;'Технический лист'!M394&amp;'Технический лист'!P152))+IF(ISBLANK(INDIRECT("A9")), 0, INDIRECT(INDIRECT("A9")&amp;"!"&amp;'Технический лист'!M394&amp;'Технический лист'!P152))+IF(ISBLANK(INDIRECT("A10")), 0, INDIRECT(INDIRECT("A10")&amp;"!"&amp;'Технический лист'!M394&amp;'Технический лист'!P152))+IF(ISBLANK(INDIRECT("A11")), 0, INDIRECT(INDIRECT("A11")&amp;"!"&amp;'Технический лист'!M394&amp;'Технический лист'!P152))+IF(ISBLANK(INDIRECT("A12")), 0, INDIRECT(INDIRECT("A12")&amp;"!"&amp;'Технический лист'!M394&amp;'Технический лист'!P152))</f>
        <v>0</v>
      </c>
    </row>
    <row r="162" hidden="1">
      <c r="A162" s="106"/>
      <c r="B162" s="51">
        <f>IF(ISBLANK(INDIRECT("A3")), 0, INDIRECT(INDIRECT("A3")&amp;"!"&amp;'Технический лист'!B395&amp;'Технический лист'!E153))+IF(ISBLANK(INDIRECT("A4")), 0, INDIRECT(INDIRECT("A4")&amp;"!"&amp;'Технический лист'!B395&amp;'Технический лист'!E153))+IF(ISBLANK(INDIRECT("A5")), 0, INDIRECT(INDIRECT("A5")&amp;"!"&amp;'Технический лист'!B395&amp;'Технический лист'!E153))+IF(ISBLANK(INDIRECT("A6")), 0, INDIRECT(INDIRECT("A6")&amp;"!"&amp;'Технический лист'!B395&amp;'Технический лист'!E153))+IF(ISBLANK(INDIRECT("A7")), 0, INDIRECT(INDIRECT("A7")&amp;"!"&amp;'Технический лист'!B395&amp;'Технический лист'!E153))+IF(ISBLANK(INDIRECT("A8")), 0, INDIRECT(INDIRECT("A8")&amp;"!"&amp;'Технический лист'!B395&amp;'Технический лист'!E153))+IF(ISBLANK(INDIRECT("A9")), 0, INDIRECT(INDIRECT("A9")&amp;"!"&amp;'Технический лист'!B395&amp;'Технический лист'!E153))+IF(ISBLANK(INDIRECT("A10")), 0, INDIRECT(INDIRECT("A10")&amp;"!"&amp;'Технический лист'!B395&amp;'Технический лист'!E153))+IF(ISBLANK(INDIRECT("A11")), 0, INDIRECT(INDIRECT("A11")&amp;"!"&amp;'Технический лист'!B395&amp;'Технический лист'!E153))+IF(ISBLANK(INDIRECT("A12")), 0, INDIRECT(INDIRECT("A12")&amp;"!"&amp;'Технический лист'!B395&amp;'Технический лист'!E153))</f>
        <v>0</v>
      </c>
      <c r="C162" s="51">
        <f>IF(ISBLANK(INDIRECT("A3")), 0, INDIRECT(INDIRECT("A3")&amp;"!"&amp;'Технический лист'!C395&amp;'Технический лист'!F153))+IF(ISBLANK(INDIRECT("A4")), 0, INDIRECT(INDIRECT("A4")&amp;"!"&amp;'Технический лист'!C395&amp;'Технический лист'!F153))+IF(ISBLANK(INDIRECT("A5")), 0, INDIRECT(INDIRECT("A5")&amp;"!"&amp;'Технический лист'!C395&amp;'Технический лист'!F153))+IF(ISBLANK(INDIRECT("A6")), 0, INDIRECT(INDIRECT("A6")&amp;"!"&amp;'Технический лист'!C395&amp;'Технический лист'!F153))+IF(ISBLANK(INDIRECT("A7")), 0, INDIRECT(INDIRECT("A7")&amp;"!"&amp;'Технический лист'!C395&amp;'Технический лист'!F153))+IF(ISBLANK(INDIRECT("A8")), 0, INDIRECT(INDIRECT("A8")&amp;"!"&amp;'Технический лист'!C395&amp;'Технический лист'!F153))+IF(ISBLANK(INDIRECT("A9")), 0, INDIRECT(INDIRECT("A9")&amp;"!"&amp;'Технический лист'!C395&amp;'Технический лист'!F153))+IF(ISBLANK(INDIRECT("A10")), 0, INDIRECT(INDIRECT("A10")&amp;"!"&amp;'Технический лист'!C395&amp;'Технический лист'!F153))+IF(ISBLANK(INDIRECT("A11")), 0, INDIRECT(INDIRECT("A11")&amp;"!"&amp;'Технический лист'!C395&amp;'Технический лист'!F153))+IF(ISBLANK(INDIRECT("A12")), 0, INDIRECT(INDIRECT("A12")&amp;"!"&amp;'Технический лист'!C395&amp;'Технический лист'!F153))</f>
        <v>0</v>
      </c>
      <c r="D162" s="51">
        <f>IF(ISBLANK(INDIRECT("A3")), 0, INDIRECT(INDIRECT("A3")&amp;"!"&amp;'Технический лист'!D395&amp;'Технический лист'!G153))+IF(ISBLANK(INDIRECT("A4")), 0, INDIRECT(INDIRECT("A4")&amp;"!"&amp;'Технический лист'!D395&amp;'Технический лист'!G153))+IF(ISBLANK(INDIRECT("A5")), 0, INDIRECT(INDIRECT("A5")&amp;"!"&amp;'Технический лист'!D395&amp;'Технический лист'!G153))+IF(ISBLANK(INDIRECT("A6")), 0, INDIRECT(INDIRECT("A6")&amp;"!"&amp;'Технический лист'!D395&amp;'Технический лист'!G153))+IF(ISBLANK(INDIRECT("A7")), 0, INDIRECT(INDIRECT("A7")&amp;"!"&amp;'Технический лист'!D395&amp;'Технический лист'!G153))+IF(ISBLANK(INDIRECT("A8")), 0, INDIRECT(INDIRECT("A8")&amp;"!"&amp;'Технический лист'!D395&amp;'Технический лист'!G153))+IF(ISBLANK(INDIRECT("A9")), 0, INDIRECT(INDIRECT("A9")&amp;"!"&amp;'Технический лист'!D395&amp;'Технический лист'!G153))+IF(ISBLANK(INDIRECT("A10")), 0, INDIRECT(INDIRECT("A10")&amp;"!"&amp;'Технический лист'!D395&amp;'Технический лист'!G153))+IF(ISBLANK(INDIRECT("A11")), 0, INDIRECT(INDIRECT("A11")&amp;"!"&amp;'Технический лист'!D395&amp;'Технический лист'!G153))+IF(ISBLANK(INDIRECT("A12")), 0, INDIRECT(INDIRECT("A12")&amp;"!"&amp;'Технический лист'!D395&amp;'Технический лист'!G153))</f>
        <v>0</v>
      </c>
      <c r="E162" s="51">
        <f>IF(ISBLANK(INDIRECT("A3")), 0, INDIRECT(INDIRECT("A3")&amp;"!"&amp;'Технический лист'!E395&amp;'Технический лист'!H153))+IF(ISBLANK(INDIRECT("A4")), 0, INDIRECT(INDIRECT("A4")&amp;"!"&amp;'Технический лист'!E395&amp;'Технический лист'!H153))+IF(ISBLANK(INDIRECT("A5")), 0, INDIRECT(INDIRECT("A5")&amp;"!"&amp;'Технический лист'!E395&amp;'Технический лист'!H153))+IF(ISBLANK(INDIRECT("A6")), 0, INDIRECT(INDIRECT("A6")&amp;"!"&amp;'Технический лист'!E395&amp;'Технический лист'!H153))+IF(ISBLANK(INDIRECT("A7")), 0, INDIRECT(INDIRECT("A7")&amp;"!"&amp;'Технический лист'!E395&amp;'Технический лист'!H153))+IF(ISBLANK(INDIRECT("A8")), 0, INDIRECT(INDIRECT("A8")&amp;"!"&amp;'Технический лист'!E395&amp;'Технический лист'!H153))+IF(ISBLANK(INDIRECT("A9")), 0, INDIRECT(INDIRECT("A9")&amp;"!"&amp;'Технический лист'!E395&amp;'Технический лист'!H153))+IF(ISBLANK(INDIRECT("A10")), 0, INDIRECT(INDIRECT("A10")&amp;"!"&amp;'Технический лист'!E395&amp;'Технический лист'!H153))+IF(ISBLANK(INDIRECT("A11")), 0, INDIRECT(INDIRECT("A11")&amp;"!"&amp;'Технический лист'!E395&amp;'Технический лист'!H153))+IF(ISBLANK(INDIRECT("A12")), 0, INDIRECT(INDIRECT("A12")&amp;"!"&amp;'Технический лист'!E395&amp;'Технический лист'!H153))</f>
        <v>0</v>
      </c>
      <c r="F162" s="51">
        <f>IF(ISBLANK(INDIRECT("A3")), 0, INDIRECT(INDIRECT("A3")&amp;"!"&amp;'Технический лист'!F395&amp;'Технический лист'!I153))+IF(ISBLANK(INDIRECT("A4")), 0, INDIRECT(INDIRECT("A4")&amp;"!"&amp;'Технический лист'!F395&amp;'Технический лист'!I153))+IF(ISBLANK(INDIRECT("A5")), 0, INDIRECT(INDIRECT("A5")&amp;"!"&amp;'Технический лист'!F395&amp;'Технический лист'!I153))+IF(ISBLANK(INDIRECT("A6")), 0, INDIRECT(INDIRECT("A6")&amp;"!"&amp;'Технический лист'!F395&amp;'Технический лист'!I153))+IF(ISBLANK(INDIRECT("A7")), 0, INDIRECT(INDIRECT("A7")&amp;"!"&amp;'Технический лист'!F395&amp;'Технический лист'!I153))+IF(ISBLANK(INDIRECT("A8")), 0, INDIRECT(INDIRECT("A8")&amp;"!"&amp;'Технический лист'!F395&amp;'Технический лист'!I153))+IF(ISBLANK(INDIRECT("A9")), 0, INDIRECT(INDIRECT("A9")&amp;"!"&amp;'Технический лист'!F395&amp;'Технический лист'!I153))+IF(ISBLANK(INDIRECT("A10")), 0, INDIRECT(INDIRECT("A10")&amp;"!"&amp;'Технический лист'!F395&amp;'Технический лист'!I153))+IF(ISBLANK(INDIRECT("A11")), 0, INDIRECT(INDIRECT("A11")&amp;"!"&amp;'Технический лист'!F395&amp;'Технический лист'!I153))+IF(ISBLANK(INDIRECT("A12")), 0, INDIRECT(INDIRECT("A12")&amp;"!"&amp;'Технический лист'!F395&amp;'Технический лист'!I153))</f>
        <v>0</v>
      </c>
      <c r="G162" s="51">
        <f>IF(ISBLANK(INDIRECT("A3")), 0, INDIRECT(INDIRECT("A3")&amp;"!"&amp;'Технический лист'!G395&amp;'Технический лист'!J153))+IF(ISBLANK(INDIRECT("A4")), 0, INDIRECT(INDIRECT("A4")&amp;"!"&amp;'Технический лист'!G395&amp;'Технический лист'!J153))+IF(ISBLANK(INDIRECT("A5")), 0, INDIRECT(INDIRECT("A5")&amp;"!"&amp;'Технический лист'!G395&amp;'Технический лист'!J153))+IF(ISBLANK(INDIRECT("A6")), 0, INDIRECT(INDIRECT("A6")&amp;"!"&amp;'Технический лист'!G395&amp;'Технический лист'!J153))+IF(ISBLANK(INDIRECT("A7")), 0, INDIRECT(INDIRECT("A7")&amp;"!"&amp;'Технический лист'!G395&amp;'Технический лист'!J153))+IF(ISBLANK(INDIRECT("A8")), 0, INDIRECT(INDIRECT("A8")&amp;"!"&amp;'Технический лист'!G395&amp;'Технический лист'!J153))+IF(ISBLANK(INDIRECT("A9")), 0, INDIRECT(INDIRECT("A9")&amp;"!"&amp;'Технический лист'!G395&amp;'Технический лист'!J153))+IF(ISBLANK(INDIRECT("A10")), 0, INDIRECT(INDIRECT("A10")&amp;"!"&amp;'Технический лист'!G395&amp;'Технический лист'!J153))+IF(ISBLANK(INDIRECT("A11")), 0, INDIRECT(INDIRECT("A11")&amp;"!"&amp;'Технический лист'!G395&amp;'Технический лист'!J153))+IF(ISBLANK(INDIRECT("A12")), 0, INDIRECT(INDIRECT("A12")&amp;"!"&amp;'Технический лист'!G395&amp;'Технический лист'!J153))</f>
        <v>0</v>
      </c>
      <c r="H162" s="51">
        <f>IF(ISBLANK(INDIRECT("A3")), 0, INDIRECT(INDIRECT("A3")&amp;"!"&amp;'Технический лист'!H395&amp;'Технический лист'!K153))+IF(ISBLANK(INDIRECT("A4")), 0, INDIRECT(INDIRECT("A4")&amp;"!"&amp;'Технический лист'!H395&amp;'Технический лист'!K153))+IF(ISBLANK(INDIRECT("A5")), 0, INDIRECT(INDIRECT("A5")&amp;"!"&amp;'Технический лист'!H395&amp;'Технический лист'!K153))+IF(ISBLANK(INDIRECT("A6")), 0, INDIRECT(INDIRECT("A6")&amp;"!"&amp;'Технический лист'!H395&amp;'Технический лист'!K153))+IF(ISBLANK(INDIRECT("A7")), 0, INDIRECT(INDIRECT("A7")&amp;"!"&amp;'Технический лист'!H395&amp;'Технический лист'!K153))+IF(ISBLANK(INDIRECT("A8")), 0, INDIRECT(INDIRECT("A8")&amp;"!"&amp;'Технический лист'!H395&amp;'Технический лист'!K153))+IF(ISBLANK(INDIRECT("A9")), 0, INDIRECT(INDIRECT("A9")&amp;"!"&amp;'Технический лист'!H395&amp;'Технический лист'!K153))+IF(ISBLANK(INDIRECT("A10")), 0, INDIRECT(INDIRECT("A10")&amp;"!"&amp;'Технический лист'!H395&amp;'Технический лист'!K153))+IF(ISBLANK(INDIRECT("A11")), 0, INDIRECT(INDIRECT("A11")&amp;"!"&amp;'Технический лист'!H395&amp;'Технический лист'!K153))+IF(ISBLANK(INDIRECT("A12")), 0, INDIRECT(INDIRECT("A12")&amp;"!"&amp;'Технический лист'!H395&amp;'Технический лист'!K153))</f>
        <v>0</v>
      </c>
      <c r="I162" s="51">
        <f>IF(ISBLANK(INDIRECT("A3")), 0, INDIRECT(INDIRECT("A3")&amp;"!"&amp;'Технический лист'!I395&amp;'Технический лист'!L153))+IF(ISBLANK(INDIRECT("A4")), 0, INDIRECT(INDIRECT("A4")&amp;"!"&amp;'Технический лист'!I395&amp;'Технический лист'!L153))+IF(ISBLANK(INDIRECT("A5")), 0, INDIRECT(INDIRECT("A5")&amp;"!"&amp;'Технический лист'!I395&amp;'Технический лист'!L153))+IF(ISBLANK(INDIRECT("A6")), 0, INDIRECT(INDIRECT("A6")&amp;"!"&amp;'Технический лист'!I395&amp;'Технический лист'!L153))+IF(ISBLANK(INDIRECT("A7")), 0, INDIRECT(INDIRECT("A7")&amp;"!"&amp;'Технический лист'!I395&amp;'Технический лист'!L153))+IF(ISBLANK(INDIRECT("A8")), 0, INDIRECT(INDIRECT("A8")&amp;"!"&amp;'Технический лист'!I395&amp;'Технический лист'!L153))+IF(ISBLANK(INDIRECT("A9")), 0, INDIRECT(INDIRECT("A9")&amp;"!"&amp;'Технический лист'!I395&amp;'Технический лист'!L153))+IF(ISBLANK(INDIRECT("A10")), 0, INDIRECT(INDIRECT("A10")&amp;"!"&amp;'Технический лист'!I395&amp;'Технический лист'!L153))+IF(ISBLANK(INDIRECT("A11")), 0, INDIRECT(INDIRECT("A11")&amp;"!"&amp;'Технический лист'!I395&amp;'Технический лист'!L153))+IF(ISBLANK(INDIRECT("A12")), 0, INDIRECT(INDIRECT("A12")&amp;"!"&amp;'Технический лист'!I395&amp;'Технический лист'!L153))</f>
        <v>0</v>
      </c>
      <c r="J162" s="51">
        <f>IF(ISBLANK(INDIRECT("A3")), 0, INDIRECT(INDIRECT("A3")&amp;"!"&amp;'Технический лист'!J395&amp;'Технический лист'!M153))+IF(ISBLANK(INDIRECT("A4")), 0, INDIRECT(INDIRECT("A4")&amp;"!"&amp;'Технический лист'!J395&amp;'Технический лист'!M153))+IF(ISBLANK(INDIRECT("A5")), 0, INDIRECT(INDIRECT("A5")&amp;"!"&amp;'Технический лист'!J395&amp;'Технический лист'!M153))+IF(ISBLANK(INDIRECT("A6")), 0, INDIRECT(INDIRECT("A6")&amp;"!"&amp;'Технический лист'!J395&amp;'Технический лист'!M153))+IF(ISBLANK(INDIRECT("A7")), 0, INDIRECT(INDIRECT("A7")&amp;"!"&amp;'Технический лист'!J395&amp;'Технический лист'!M153))+IF(ISBLANK(INDIRECT("A8")), 0, INDIRECT(INDIRECT("A8")&amp;"!"&amp;'Технический лист'!J395&amp;'Технический лист'!M153))+IF(ISBLANK(INDIRECT("A9")), 0, INDIRECT(INDIRECT("A9")&amp;"!"&amp;'Технический лист'!J395&amp;'Технический лист'!M153))+IF(ISBLANK(INDIRECT("A10")), 0, INDIRECT(INDIRECT("A10")&amp;"!"&amp;'Технический лист'!J395&amp;'Технический лист'!M153))+IF(ISBLANK(INDIRECT("A11")), 0, INDIRECT(INDIRECT("A11")&amp;"!"&amp;'Технический лист'!J395&amp;'Технический лист'!M153))+IF(ISBLANK(INDIRECT("A12")), 0, INDIRECT(INDIRECT("A12")&amp;"!"&amp;'Технический лист'!J395&amp;'Технический лист'!M153))</f>
        <v>0</v>
      </c>
      <c r="K162" s="51">
        <f>IF(ISBLANK(INDIRECT("A3")), 0, INDIRECT(INDIRECT("A3")&amp;"!"&amp;'Технический лист'!K395&amp;'Технический лист'!N153))+IF(ISBLANK(INDIRECT("A4")), 0, INDIRECT(INDIRECT("A4")&amp;"!"&amp;'Технический лист'!K395&amp;'Технический лист'!N153))+IF(ISBLANK(INDIRECT("A5")), 0, INDIRECT(INDIRECT("A5")&amp;"!"&amp;'Технический лист'!K395&amp;'Технический лист'!N153))+IF(ISBLANK(INDIRECT("A6")), 0, INDIRECT(INDIRECT("A6")&amp;"!"&amp;'Технический лист'!K395&amp;'Технический лист'!N153))+IF(ISBLANK(INDIRECT("A7")), 0, INDIRECT(INDIRECT("A7")&amp;"!"&amp;'Технический лист'!K395&amp;'Технический лист'!N153))+IF(ISBLANK(INDIRECT("A8")), 0, INDIRECT(INDIRECT("A8")&amp;"!"&amp;'Технический лист'!K395&amp;'Технический лист'!N153))+IF(ISBLANK(INDIRECT("A9")), 0, INDIRECT(INDIRECT("A9")&amp;"!"&amp;'Технический лист'!K395&amp;'Технический лист'!N153))+IF(ISBLANK(INDIRECT("A10")), 0, INDIRECT(INDIRECT("A10")&amp;"!"&amp;'Технический лист'!K395&amp;'Технический лист'!N153))+IF(ISBLANK(INDIRECT("A11")), 0, INDIRECT(INDIRECT("A11")&amp;"!"&amp;'Технический лист'!K395&amp;'Технический лист'!N153))+IF(ISBLANK(INDIRECT("A12")), 0, INDIRECT(INDIRECT("A12")&amp;"!"&amp;'Технический лист'!K395&amp;'Технический лист'!N153))</f>
        <v>0</v>
      </c>
      <c r="L162" s="51">
        <f>IF(ISBLANK(INDIRECT("A3")), 0, INDIRECT(INDIRECT("A3")&amp;"!"&amp;'Технический лист'!L395&amp;'Технический лист'!O153))+IF(ISBLANK(INDIRECT("A4")), 0, INDIRECT(INDIRECT("A4")&amp;"!"&amp;'Технический лист'!L395&amp;'Технический лист'!O153))+IF(ISBLANK(INDIRECT("A5")), 0, INDIRECT(INDIRECT("A5")&amp;"!"&amp;'Технический лист'!L395&amp;'Технический лист'!O153))+IF(ISBLANK(INDIRECT("A6")), 0, INDIRECT(INDIRECT("A6")&amp;"!"&amp;'Технический лист'!L395&amp;'Технический лист'!O153))+IF(ISBLANK(INDIRECT("A7")), 0, INDIRECT(INDIRECT("A7")&amp;"!"&amp;'Технический лист'!L395&amp;'Технический лист'!O153))+IF(ISBLANK(INDIRECT("A8")), 0, INDIRECT(INDIRECT("A8")&amp;"!"&amp;'Технический лист'!L395&amp;'Технический лист'!O153))+IF(ISBLANK(INDIRECT("A9")), 0, INDIRECT(INDIRECT("A9")&amp;"!"&amp;'Технический лист'!L395&amp;'Технический лист'!O153))+IF(ISBLANK(INDIRECT("A10")), 0, INDIRECT(INDIRECT("A10")&amp;"!"&amp;'Технический лист'!L395&amp;'Технический лист'!O153))+IF(ISBLANK(INDIRECT("A11")), 0, INDIRECT(INDIRECT("A11")&amp;"!"&amp;'Технический лист'!L395&amp;'Технический лист'!O153))+IF(ISBLANK(INDIRECT("A12")), 0, INDIRECT(INDIRECT("A12")&amp;"!"&amp;'Технический лист'!L395&amp;'Технический лист'!O153))</f>
        <v>0</v>
      </c>
      <c r="M162" s="53">
        <f>IF(ISBLANK(INDIRECT("A3")), 0, INDIRECT(INDIRECT("A3")&amp;"!"&amp;'Технический лист'!M395&amp;'Технический лист'!P153))+IF(ISBLANK(INDIRECT("A4")), 0, INDIRECT(INDIRECT("A4")&amp;"!"&amp;'Технический лист'!M395&amp;'Технический лист'!P153))+IF(ISBLANK(INDIRECT("A5")), 0, INDIRECT(INDIRECT("A5")&amp;"!"&amp;'Технический лист'!M395&amp;'Технический лист'!P153))+IF(ISBLANK(INDIRECT("A6")), 0, INDIRECT(INDIRECT("A6")&amp;"!"&amp;'Технический лист'!M395&amp;'Технический лист'!P153))+IF(ISBLANK(INDIRECT("A7")), 0, INDIRECT(INDIRECT("A7")&amp;"!"&amp;'Технический лист'!M395&amp;'Технический лист'!P153))+IF(ISBLANK(INDIRECT("A8")), 0, INDIRECT(INDIRECT("A8")&amp;"!"&amp;'Технический лист'!M395&amp;'Технический лист'!P153))+IF(ISBLANK(INDIRECT("A9")), 0, INDIRECT(INDIRECT("A9")&amp;"!"&amp;'Технический лист'!M395&amp;'Технический лист'!P153))+IF(ISBLANK(INDIRECT("A10")), 0, INDIRECT(INDIRECT("A10")&amp;"!"&amp;'Технический лист'!M395&amp;'Технический лист'!P153))+IF(ISBLANK(INDIRECT("A11")), 0, INDIRECT(INDIRECT("A11")&amp;"!"&amp;'Технический лист'!M395&amp;'Технический лист'!P153))+IF(ISBLANK(INDIRECT("A12")), 0, INDIRECT(INDIRECT("A12")&amp;"!"&amp;'Технический лист'!M395&amp;'Технический лист'!P153))</f>
        <v>0</v>
      </c>
    </row>
    <row r="163" hidden="1">
      <c r="A163" s="106"/>
      <c r="B163" s="51">
        <f>IF(ISBLANK(INDIRECT("A3")), 0, INDIRECT(INDIRECT("A3")&amp;"!"&amp;'Технический лист'!B396&amp;'Технический лист'!E154))+IF(ISBLANK(INDIRECT("A4")), 0, INDIRECT(INDIRECT("A4")&amp;"!"&amp;'Технический лист'!B396&amp;'Технический лист'!E154))+IF(ISBLANK(INDIRECT("A5")), 0, INDIRECT(INDIRECT("A5")&amp;"!"&amp;'Технический лист'!B396&amp;'Технический лист'!E154))+IF(ISBLANK(INDIRECT("A6")), 0, INDIRECT(INDIRECT("A6")&amp;"!"&amp;'Технический лист'!B396&amp;'Технический лист'!E154))+IF(ISBLANK(INDIRECT("A7")), 0, INDIRECT(INDIRECT("A7")&amp;"!"&amp;'Технический лист'!B396&amp;'Технический лист'!E154))+IF(ISBLANK(INDIRECT("A8")), 0, INDIRECT(INDIRECT("A8")&amp;"!"&amp;'Технический лист'!B396&amp;'Технический лист'!E154))+IF(ISBLANK(INDIRECT("A9")), 0, INDIRECT(INDIRECT("A9")&amp;"!"&amp;'Технический лист'!B396&amp;'Технический лист'!E154))+IF(ISBLANK(INDIRECT("A10")), 0, INDIRECT(INDIRECT("A10")&amp;"!"&amp;'Технический лист'!B396&amp;'Технический лист'!E154))+IF(ISBLANK(INDIRECT("A11")), 0, INDIRECT(INDIRECT("A11")&amp;"!"&amp;'Технический лист'!B396&amp;'Технический лист'!E154))+IF(ISBLANK(INDIRECT("A12")), 0, INDIRECT(INDIRECT("A12")&amp;"!"&amp;'Технический лист'!B396&amp;'Технический лист'!E154))</f>
        <v>0</v>
      </c>
      <c r="C163" s="51">
        <f>IF(ISBLANK(INDIRECT("A3")), 0, INDIRECT(INDIRECT("A3")&amp;"!"&amp;'Технический лист'!C396&amp;'Технический лист'!F154))+IF(ISBLANK(INDIRECT("A4")), 0, INDIRECT(INDIRECT("A4")&amp;"!"&amp;'Технический лист'!C396&amp;'Технический лист'!F154))+IF(ISBLANK(INDIRECT("A5")), 0, INDIRECT(INDIRECT("A5")&amp;"!"&amp;'Технический лист'!C396&amp;'Технический лист'!F154))+IF(ISBLANK(INDIRECT("A6")), 0, INDIRECT(INDIRECT("A6")&amp;"!"&amp;'Технический лист'!C396&amp;'Технический лист'!F154))+IF(ISBLANK(INDIRECT("A7")), 0, INDIRECT(INDIRECT("A7")&amp;"!"&amp;'Технический лист'!C396&amp;'Технический лист'!F154))+IF(ISBLANK(INDIRECT("A8")), 0, INDIRECT(INDIRECT("A8")&amp;"!"&amp;'Технический лист'!C396&amp;'Технический лист'!F154))+IF(ISBLANK(INDIRECT("A9")), 0, INDIRECT(INDIRECT("A9")&amp;"!"&amp;'Технический лист'!C396&amp;'Технический лист'!F154))+IF(ISBLANK(INDIRECT("A10")), 0, INDIRECT(INDIRECT("A10")&amp;"!"&amp;'Технический лист'!C396&amp;'Технический лист'!F154))+IF(ISBLANK(INDIRECT("A11")), 0, INDIRECT(INDIRECT("A11")&amp;"!"&amp;'Технический лист'!C396&amp;'Технический лист'!F154))+IF(ISBLANK(INDIRECT("A12")), 0, INDIRECT(INDIRECT("A12")&amp;"!"&amp;'Технический лист'!C396&amp;'Технический лист'!F154))</f>
        <v>0</v>
      </c>
      <c r="D163" s="51">
        <f>IF(ISBLANK(INDIRECT("A3")), 0, INDIRECT(INDIRECT("A3")&amp;"!"&amp;'Технический лист'!D396&amp;'Технический лист'!G154))+IF(ISBLANK(INDIRECT("A4")), 0, INDIRECT(INDIRECT("A4")&amp;"!"&amp;'Технический лист'!D396&amp;'Технический лист'!G154))+IF(ISBLANK(INDIRECT("A5")), 0, INDIRECT(INDIRECT("A5")&amp;"!"&amp;'Технический лист'!D396&amp;'Технический лист'!G154))+IF(ISBLANK(INDIRECT("A6")), 0, INDIRECT(INDIRECT("A6")&amp;"!"&amp;'Технический лист'!D396&amp;'Технический лист'!G154))+IF(ISBLANK(INDIRECT("A7")), 0, INDIRECT(INDIRECT("A7")&amp;"!"&amp;'Технический лист'!D396&amp;'Технический лист'!G154))+IF(ISBLANK(INDIRECT("A8")), 0, INDIRECT(INDIRECT("A8")&amp;"!"&amp;'Технический лист'!D396&amp;'Технический лист'!G154))+IF(ISBLANK(INDIRECT("A9")), 0, INDIRECT(INDIRECT("A9")&amp;"!"&amp;'Технический лист'!D396&amp;'Технический лист'!G154))+IF(ISBLANK(INDIRECT("A10")), 0, INDIRECT(INDIRECT("A10")&amp;"!"&amp;'Технический лист'!D396&amp;'Технический лист'!G154))+IF(ISBLANK(INDIRECT("A11")), 0, INDIRECT(INDIRECT("A11")&amp;"!"&amp;'Технический лист'!D396&amp;'Технический лист'!G154))+IF(ISBLANK(INDIRECT("A12")), 0, INDIRECT(INDIRECT("A12")&amp;"!"&amp;'Технический лист'!D396&amp;'Технический лист'!G154))</f>
        <v>0</v>
      </c>
      <c r="E163" s="51">
        <f>IF(ISBLANK(INDIRECT("A3")), 0, INDIRECT(INDIRECT("A3")&amp;"!"&amp;'Технический лист'!E396&amp;'Технический лист'!H154))+IF(ISBLANK(INDIRECT("A4")), 0, INDIRECT(INDIRECT("A4")&amp;"!"&amp;'Технический лист'!E396&amp;'Технический лист'!H154))+IF(ISBLANK(INDIRECT("A5")), 0, INDIRECT(INDIRECT("A5")&amp;"!"&amp;'Технический лист'!E396&amp;'Технический лист'!H154))+IF(ISBLANK(INDIRECT("A6")), 0, INDIRECT(INDIRECT("A6")&amp;"!"&amp;'Технический лист'!E396&amp;'Технический лист'!H154))+IF(ISBLANK(INDIRECT("A7")), 0, INDIRECT(INDIRECT("A7")&amp;"!"&amp;'Технический лист'!E396&amp;'Технический лист'!H154))+IF(ISBLANK(INDIRECT("A8")), 0, INDIRECT(INDIRECT("A8")&amp;"!"&amp;'Технический лист'!E396&amp;'Технический лист'!H154))+IF(ISBLANK(INDIRECT("A9")), 0, INDIRECT(INDIRECT("A9")&amp;"!"&amp;'Технический лист'!E396&amp;'Технический лист'!H154))+IF(ISBLANK(INDIRECT("A10")), 0, INDIRECT(INDIRECT("A10")&amp;"!"&amp;'Технический лист'!E396&amp;'Технический лист'!H154))+IF(ISBLANK(INDIRECT("A11")), 0, INDIRECT(INDIRECT("A11")&amp;"!"&amp;'Технический лист'!E396&amp;'Технический лист'!H154))+IF(ISBLANK(INDIRECT("A12")), 0, INDIRECT(INDIRECT("A12")&amp;"!"&amp;'Технический лист'!E396&amp;'Технический лист'!H154))</f>
        <v>0</v>
      </c>
      <c r="F163" s="51">
        <f>IF(ISBLANK(INDIRECT("A3")), 0, INDIRECT(INDIRECT("A3")&amp;"!"&amp;'Технический лист'!F396&amp;'Технический лист'!I154))+IF(ISBLANK(INDIRECT("A4")), 0, INDIRECT(INDIRECT("A4")&amp;"!"&amp;'Технический лист'!F396&amp;'Технический лист'!I154))+IF(ISBLANK(INDIRECT("A5")), 0, INDIRECT(INDIRECT("A5")&amp;"!"&amp;'Технический лист'!F396&amp;'Технический лист'!I154))+IF(ISBLANK(INDIRECT("A6")), 0, INDIRECT(INDIRECT("A6")&amp;"!"&amp;'Технический лист'!F396&amp;'Технический лист'!I154))+IF(ISBLANK(INDIRECT("A7")), 0, INDIRECT(INDIRECT("A7")&amp;"!"&amp;'Технический лист'!F396&amp;'Технический лист'!I154))+IF(ISBLANK(INDIRECT("A8")), 0, INDIRECT(INDIRECT("A8")&amp;"!"&amp;'Технический лист'!F396&amp;'Технический лист'!I154))+IF(ISBLANK(INDIRECT("A9")), 0, INDIRECT(INDIRECT("A9")&amp;"!"&amp;'Технический лист'!F396&amp;'Технический лист'!I154))+IF(ISBLANK(INDIRECT("A10")), 0, INDIRECT(INDIRECT("A10")&amp;"!"&amp;'Технический лист'!F396&amp;'Технический лист'!I154))+IF(ISBLANK(INDIRECT("A11")), 0, INDIRECT(INDIRECT("A11")&amp;"!"&amp;'Технический лист'!F396&amp;'Технический лист'!I154))+IF(ISBLANK(INDIRECT("A12")), 0, INDIRECT(INDIRECT("A12")&amp;"!"&amp;'Технический лист'!F396&amp;'Технический лист'!I154))</f>
        <v>0</v>
      </c>
      <c r="G163" s="51">
        <f>IF(ISBLANK(INDIRECT("A3")), 0, INDIRECT(INDIRECT("A3")&amp;"!"&amp;'Технический лист'!G396&amp;'Технический лист'!J154))+IF(ISBLANK(INDIRECT("A4")), 0, INDIRECT(INDIRECT("A4")&amp;"!"&amp;'Технический лист'!G396&amp;'Технический лист'!J154))+IF(ISBLANK(INDIRECT("A5")), 0, INDIRECT(INDIRECT("A5")&amp;"!"&amp;'Технический лист'!G396&amp;'Технический лист'!J154))+IF(ISBLANK(INDIRECT("A6")), 0, INDIRECT(INDIRECT("A6")&amp;"!"&amp;'Технический лист'!G396&amp;'Технический лист'!J154))+IF(ISBLANK(INDIRECT("A7")), 0, INDIRECT(INDIRECT("A7")&amp;"!"&amp;'Технический лист'!G396&amp;'Технический лист'!J154))+IF(ISBLANK(INDIRECT("A8")), 0, INDIRECT(INDIRECT("A8")&amp;"!"&amp;'Технический лист'!G396&amp;'Технический лист'!J154))+IF(ISBLANK(INDIRECT("A9")), 0, INDIRECT(INDIRECT("A9")&amp;"!"&amp;'Технический лист'!G396&amp;'Технический лист'!J154))+IF(ISBLANK(INDIRECT("A10")), 0, INDIRECT(INDIRECT("A10")&amp;"!"&amp;'Технический лист'!G396&amp;'Технический лист'!J154))+IF(ISBLANK(INDIRECT("A11")), 0, INDIRECT(INDIRECT("A11")&amp;"!"&amp;'Технический лист'!G396&amp;'Технический лист'!J154))+IF(ISBLANK(INDIRECT("A12")), 0, INDIRECT(INDIRECT("A12")&amp;"!"&amp;'Технический лист'!G396&amp;'Технический лист'!J154))</f>
        <v>0</v>
      </c>
      <c r="H163" s="51">
        <f>IF(ISBLANK(INDIRECT("A3")), 0, INDIRECT(INDIRECT("A3")&amp;"!"&amp;'Технический лист'!H396&amp;'Технический лист'!K154))+IF(ISBLANK(INDIRECT("A4")), 0, INDIRECT(INDIRECT("A4")&amp;"!"&amp;'Технический лист'!H396&amp;'Технический лист'!K154))+IF(ISBLANK(INDIRECT("A5")), 0, INDIRECT(INDIRECT("A5")&amp;"!"&amp;'Технический лист'!H396&amp;'Технический лист'!K154))+IF(ISBLANK(INDIRECT("A6")), 0, INDIRECT(INDIRECT("A6")&amp;"!"&amp;'Технический лист'!H396&amp;'Технический лист'!K154))+IF(ISBLANK(INDIRECT("A7")), 0, INDIRECT(INDIRECT("A7")&amp;"!"&amp;'Технический лист'!H396&amp;'Технический лист'!K154))+IF(ISBLANK(INDIRECT("A8")), 0, INDIRECT(INDIRECT("A8")&amp;"!"&amp;'Технический лист'!H396&amp;'Технический лист'!K154))+IF(ISBLANK(INDIRECT("A9")), 0, INDIRECT(INDIRECT("A9")&amp;"!"&amp;'Технический лист'!H396&amp;'Технический лист'!K154))+IF(ISBLANK(INDIRECT("A10")), 0, INDIRECT(INDIRECT("A10")&amp;"!"&amp;'Технический лист'!H396&amp;'Технический лист'!K154))+IF(ISBLANK(INDIRECT("A11")), 0, INDIRECT(INDIRECT("A11")&amp;"!"&amp;'Технический лист'!H396&amp;'Технический лист'!K154))+IF(ISBLANK(INDIRECT("A12")), 0, INDIRECT(INDIRECT("A12")&amp;"!"&amp;'Технический лист'!H396&amp;'Технический лист'!K154))</f>
        <v>0</v>
      </c>
      <c r="I163" s="51">
        <f>IF(ISBLANK(INDIRECT("A3")), 0, INDIRECT(INDIRECT("A3")&amp;"!"&amp;'Технический лист'!I396&amp;'Технический лист'!L154))+IF(ISBLANK(INDIRECT("A4")), 0, INDIRECT(INDIRECT("A4")&amp;"!"&amp;'Технический лист'!I396&amp;'Технический лист'!L154))+IF(ISBLANK(INDIRECT("A5")), 0, INDIRECT(INDIRECT("A5")&amp;"!"&amp;'Технический лист'!I396&amp;'Технический лист'!L154))+IF(ISBLANK(INDIRECT("A6")), 0, INDIRECT(INDIRECT("A6")&amp;"!"&amp;'Технический лист'!I396&amp;'Технический лист'!L154))+IF(ISBLANK(INDIRECT("A7")), 0, INDIRECT(INDIRECT("A7")&amp;"!"&amp;'Технический лист'!I396&amp;'Технический лист'!L154))+IF(ISBLANK(INDIRECT("A8")), 0, INDIRECT(INDIRECT("A8")&amp;"!"&amp;'Технический лист'!I396&amp;'Технический лист'!L154))+IF(ISBLANK(INDIRECT("A9")), 0, INDIRECT(INDIRECT("A9")&amp;"!"&amp;'Технический лист'!I396&amp;'Технический лист'!L154))+IF(ISBLANK(INDIRECT("A10")), 0, INDIRECT(INDIRECT("A10")&amp;"!"&amp;'Технический лист'!I396&amp;'Технический лист'!L154))+IF(ISBLANK(INDIRECT("A11")), 0, INDIRECT(INDIRECT("A11")&amp;"!"&amp;'Технический лист'!I396&amp;'Технический лист'!L154))+IF(ISBLANK(INDIRECT("A12")), 0, INDIRECT(INDIRECT("A12")&amp;"!"&amp;'Технический лист'!I396&amp;'Технический лист'!L154))</f>
        <v>0</v>
      </c>
      <c r="J163" s="51">
        <f>IF(ISBLANK(INDIRECT("A3")), 0, INDIRECT(INDIRECT("A3")&amp;"!"&amp;'Технический лист'!J396&amp;'Технический лист'!M154))+IF(ISBLANK(INDIRECT("A4")), 0, INDIRECT(INDIRECT("A4")&amp;"!"&amp;'Технический лист'!J396&amp;'Технический лист'!M154))+IF(ISBLANK(INDIRECT("A5")), 0, INDIRECT(INDIRECT("A5")&amp;"!"&amp;'Технический лист'!J396&amp;'Технический лист'!M154))+IF(ISBLANK(INDIRECT("A6")), 0, INDIRECT(INDIRECT("A6")&amp;"!"&amp;'Технический лист'!J396&amp;'Технический лист'!M154))+IF(ISBLANK(INDIRECT("A7")), 0, INDIRECT(INDIRECT("A7")&amp;"!"&amp;'Технический лист'!J396&amp;'Технический лист'!M154))+IF(ISBLANK(INDIRECT("A8")), 0, INDIRECT(INDIRECT("A8")&amp;"!"&amp;'Технический лист'!J396&amp;'Технический лист'!M154))+IF(ISBLANK(INDIRECT("A9")), 0, INDIRECT(INDIRECT("A9")&amp;"!"&amp;'Технический лист'!J396&amp;'Технический лист'!M154))+IF(ISBLANK(INDIRECT("A10")), 0, INDIRECT(INDIRECT("A10")&amp;"!"&amp;'Технический лист'!J396&amp;'Технический лист'!M154))+IF(ISBLANK(INDIRECT("A11")), 0, INDIRECT(INDIRECT("A11")&amp;"!"&amp;'Технический лист'!J396&amp;'Технический лист'!M154))+IF(ISBLANK(INDIRECT("A12")), 0, INDIRECT(INDIRECT("A12")&amp;"!"&amp;'Технический лист'!J396&amp;'Технический лист'!M154))</f>
        <v>0</v>
      </c>
      <c r="K163" s="51">
        <f>IF(ISBLANK(INDIRECT("A3")), 0, INDIRECT(INDIRECT("A3")&amp;"!"&amp;'Технический лист'!K396&amp;'Технический лист'!N154))+IF(ISBLANK(INDIRECT("A4")), 0, INDIRECT(INDIRECT("A4")&amp;"!"&amp;'Технический лист'!K396&amp;'Технический лист'!N154))+IF(ISBLANK(INDIRECT("A5")), 0, INDIRECT(INDIRECT("A5")&amp;"!"&amp;'Технический лист'!K396&amp;'Технический лист'!N154))+IF(ISBLANK(INDIRECT("A6")), 0, INDIRECT(INDIRECT("A6")&amp;"!"&amp;'Технический лист'!K396&amp;'Технический лист'!N154))+IF(ISBLANK(INDIRECT("A7")), 0, INDIRECT(INDIRECT("A7")&amp;"!"&amp;'Технический лист'!K396&amp;'Технический лист'!N154))+IF(ISBLANK(INDIRECT("A8")), 0, INDIRECT(INDIRECT("A8")&amp;"!"&amp;'Технический лист'!K396&amp;'Технический лист'!N154))+IF(ISBLANK(INDIRECT("A9")), 0, INDIRECT(INDIRECT("A9")&amp;"!"&amp;'Технический лист'!K396&amp;'Технический лист'!N154))+IF(ISBLANK(INDIRECT("A10")), 0, INDIRECT(INDIRECT("A10")&amp;"!"&amp;'Технический лист'!K396&amp;'Технический лист'!N154))+IF(ISBLANK(INDIRECT("A11")), 0, INDIRECT(INDIRECT("A11")&amp;"!"&amp;'Технический лист'!K396&amp;'Технический лист'!N154))+IF(ISBLANK(INDIRECT("A12")), 0, INDIRECT(INDIRECT("A12")&amp;"!"&amp;'Технический лист'!K396&amp;'Технический лист'!N154))</f>
        <v>0</v>
      </c>
      <c r="L163" s="51">
        <f>IF(ISBLANK(INDIRECT("A3")), 0, INDIRECT(INDIRECT("A3")&amp;"!"&amp;'Технический лист'!L396&amp;'Технический лист'!O154))+IF(ISBLANK(INDIRECT("A4")), 0, INDIRECT(INDIRECT("A4")&amp;"!"&amp;'Технический лист'!L396&amp;'Технический лист'!O154))+IF(ISBLANK(INDIRECT("A5")), 0, INDIRECT(INDIRECT("A5")&amp;"!"&amp;'Технический лист'!L396&amp;'Технический лист'!O154))+IF(ISBLANK(INDIRECT("A6")), 0, INDIRECT(INDIRECT("A6")&amp;"!"&amp;'Технический лист'!L396&amp;'Технический лист'!O154))+IF(ISBLANK(INDIRECT("A7")), 0, INDIRECT(INDIRECT("A7")&amp;"!"&amp;'Технический лист'!L396&amp;'Технический лист'!O154))+IF(ISBLANK(INDIRECT("A8")), 0, INDIRECT(INDIRECT("A8")&amp;"!"&amp;'Технический лист'!L396&amp;'Технический лист'!O154))+IF(ISBLANK(INDIRECT("A9")), 0, INDIRECT(INDIRECT("A9")&amp;"!"&amp;'Технический лист'!L396&amp;'Технический лист'!O154))+IF(ISBLANK(INDIRECT("A10")), 0, INDIRECT(INDIRECT("A10")&amp;"!"&amp;'Технический лист'!L396&amp;'Технический лист'!O154))+IF(ISBLANK(INDIRECT("A11")), 0, INDIRECT(INDIRECT("A11")&amp;"!"&amp;'Технический лист'!L396&amp;'Технический лист'!O154))+IF(ISBLANK(INDIRECT("A12")), 0, INDIRECT(INDIRECT("A12")&amp;"!"&amp;'Технический лист'!L396&amp;'Технический лист'!O154))</f>
        <v>0</v>
      </c>
      <c r="M163" s="53">
        <f>IF(ISBLANK(INDIRECT("A3")), 0, INDIRECT(INDIRECT("A3")&amp;"!"&amp;'Технический лист'!M396&amp;'Технический лист'!P154))+IF(ISBLANK(INDIRECT("A4")), 0, INDIRECT(INDIRECT("A4")&amp;"!"&amp;'Технический лист'!M396&amp;'Технический лист'!P154))+IF(ISBLANK(INDIRECT("A5")), 0, INDIRECT(INDIRECT("A5")&amp;"!"&amp;'Технический лист'!M396&amp;'Технический лист'!P154))+IF(ISBLANK(INDIRECT("A6")), 0, INDIRECT(INDIRECT("A6")&amp;"!"&amp;'Технический лист'!M396&amp;'Технический лист'!P154))+IF(ISBLANK(INDIRECT("A7")), 0, INDIRECT(INDIRECT("A7")&amp;"!"&amp;'Технический лист'!M396&amp;'Технический лист'!P154))+IF(ISBLANK(INDIRECT("A8")), 0, INDIRECT(INDIRECT("A8")&amp;"!"&amp;'Технический лист'!M396&amp;'Технический лист'!P154))+IF(ISBLANK(INDIRECT("A9")), 0, INDIRECT(INDIRECT("A9")&amp;"!"&amp;'Технический лист'!M396&amp;'Технический лист'!P154))+IF(ISBLANK(INDIRECT("A10")), 0, INDIRECT(INDIRECT("A10")&amp;"!"&amp;'Технический лист'!M396&amp;'Технический лист'!P154))+IF(ISBLANK(INDIRECT("A11")), 0, INDIRECT(INDIRECT("A11")&amp;"!"&amp;'Технический лист'!M396&amp;'Технический лист'!P154))+IF(ISBLANK(INDIRECT("A12")), 0, INDIRECT(INDIRECT("A12")&amp;"!"&amp;'Технический лист'!M396&amp;'Технический лист'!P154))</f>
        <v>0</v>
      </c>
    </row>
    <row r="164" hidden="1">
      <c r="A164" s="106"/>
      <c r="B164" s="51">
        <f>IF(ISBLANK(INDIRECT("A3")), 0, INDIRECT(INDIRECT("A3")&amp;"!"&amp;'Технический лист'!B397&amp;'Технический лист'!E155))+IF(ISBLANK(INDIRECT("A4")), 0, INDIRECT(INDIRECT("A4")&amp;"!"&amp;'Технический лист'!B397&amp;'Технический лист'!E155))+IF(ISBLANK(INDIRECT("A5")), 0, INDIRECT(INDIRECT("A5")&amp;"!"&amp;'Технический лист'!B397&amp;'Технический лист'!E155))+IF(ISBLANK(INDIRECT("A6")), 0, INDIRECT(INDIRECT("A6")&amp;"!"&amp;'Технический лист'!B397&amp;'Технический лист'!E155))+IF(ISBLANK(INDIRECT("A7")), 0, INDIRECT(INDIRECT("A7")&amp;"!"&amp;'Технический лист'!B397&amp;'Технический лист'!E155))+IF(ISBLANK(INDIRECT("A8")), 0, INDIRECT(INDIRECT("A8")&amp;"!"&amp;'Технический лист'!B397&amp;'Технический лист'!E155))+IF(ISBLANK(INDIRECT("A9")), 0, INDIRECT(INDIRECT("A9")&amp;"!"&amp;'Технический лист'!B397&amp;'Технический лист'!E155))+IF(ISBLANK(INDIRECT("A10")), 0, INDIRECT(INDIRECT("A10")&amp;"!"&amp;'Технический лист'!B397&amp;'Технический лист'!E155))+IF(ISBLANK(INDIRECT("A11")), 0, INDIRECT(INDIRECT("A11")&amp;"!"&amp;'Технический лист'!B397&amp;'Технический лист'!E155))+IF(ISBLANK(INDIRECT("A12")), 0, INDIRECT(INDIRECT("A12")&amp;"!"&amp;'Технический лист'!B397&amp;'Технический лист'!E155))</f>
        <v>0</v>
      </c>
      <c r="C164" s="51">
        <f>IF(ISBLANK(INDIRECT("A3")), 0, INDIRECT(INDIRECT("A3")&amp;"!"&amp;'Технический лист'!C397&amp;'Технический лист'!F155))+IF(ISBLANK(INDIRECT("A4")), 0, INDIRECT(INDIRECT("A4")&amp;"!"&amp;'Технический лист'!C397&amp;'Технический лист'!F155))+IF(ISBLANK(INDIRECT("A5")), 0, INDIRECT(INDIRECT("A5")&amp;"!"&amp;'Технический лист'!C397&amp;'Технический лист'!F155))+IF(ISBLANK(INDIRECT("A6")), 0, INDIRECT(INDIRECT("A6")&amp;"!"&amp;'Технический лист'!C397&amp;'Технический лист'!F155))+IF(ISBLANK(INDIRECT("A7")), 0, INDIRECT(INDIRECT("A7")&amp;"!"&amp;'Технический лист'!C397&amp;'Технический лист'!F155))+IF(ISBLANK(INDIRECT("A8")), 0, INDIRECT(INDIRECT("A8")&amp;"!"&amp;'Технический лист'!C397&amp;'Технический лист'!F155))+IF(ISBLANK(INDIRECT("A9")), 0, INDIRECT(INDIRECT("A9")&amp;"!"&amp;'Технический лист'!C397&amp;'Технический лист'!F155))+IF(ISBLANK(INDIRECT("A10")), 0, INDIRECT(INDIRECT("A10")&amp;"!"&amp;'Технический лист'!C397&amp;'Технический лист'!F155))+IF(ISBLANK(INDIRECT("A11")), 0, INDIRECT(INDIRECT("A11")&amp;"!"&amp;'Технический лист'!C397&amp;'Технический лист'!F155))+IF(ISBLANK(INDIRECT("A12")), 0, INDIRECT(INDIRECT("A12")&amp;"!"&amp;'Технический лист'!C397&amp;'Технический лист'!F155))</f>
        <v>0</v>
      </c>
      <c r="D164" s="51">
        <f>IF(ISBLANK(INDIRECT("A3")), 0, INDIRECT(INDIRECT("A3")&amp;"!"&amp;'Технический лист'!D397&amp;'Технический лист'!G155))+IF(ISBLANK(INDIRECT("A4")), 0, INDIRECT(INDIRECT("A4")&amp;"!"&amp;'Технический лист'!D397&amp;'Технический лист'!G155))+IF(ISBLANK(INDIRECT("A5")), 0, INDIRECT(INDIRECT("A5")&amp;"!"&amp;'Технический лист'!D397&amp;'Технический лист'!G155))+IF(ISBLANK(INDIRECT("A6")), 0, INDIRECT(INDIRECT("A6")&amp;"!"&amp;'Технический лист'!D397&amp;'Технический лист'!G155))+IF(ISBLANK(INDIRECT("A7")), 0, INDIRECT(INDIRECT("A7")&amp;"!"&amp;'Технический лист'!D397&amp;'Технический лист'!G155))+IF(ISBLANK(INDIRECT("A8")), 0, INDIRECT(INDIRECT("A8")&amp;"!"&amp;'Технический лист'!D397&amp;'Технический лист'!G155))+IF(ISBLANK(INDIRECT("A9")), 0, INDIRECT(INDIRECT("A9")&amp;"!"&amp;'Технический лист'!D397&amp;'Технический лист'!G155))+IF(ISBLANK(INDIRECT("A10")), 0, INDIRECT(INDIRECT("A10")&amp;"!"&amp;'Технический лист'!D397&amp;'Технический лист'!G155))+IF(ISBLANK(INDIRECT("A11")), 0, INDIRECT(INDIRECT("A11")&amp;"!"&amp;'Технический лист'!D397&amp;'Технический лист'!G155))+IF(ISBLANK(INDIRECT("A12")), 0, INDIRECT(INDIRECT("A12")&amp;"!"&amp;'Технический лист'!D397&amp;'Технический лист'!G155))</f>
        <v>0</v>
      </c>
      <c r="E164" s="51">
        <f>IF(ISBLANK(INDIRECT("A3")), 0, INDIRECT(INDIRECT("A3")&amp;"!"&amp;'Технический лист'!E397&amp;'Технический лист'!H155))+IF(ISBLANK(INDIRECT("A4")), 0, INDIRECT(INDIRECT("A4")&amp;"!"&amp;'Технический лист'!E397&amp;'Технический лист'!H155))+IF(ISBLANK(INDIRECT("A5")), 0, INDIRECT(INDIRECT("A5")&amp;"!"&amp;'Технический лист'!E397&amp;'Технический лист'!H155))+IF(ISBLANK(INDIRECT("A6")), 0, INDIRECT(INDIRECT("A6")&amp;"!"&amp;'Технический лист'!E397&amp;'Технический лист'!H155))+IF(ISBLANK(INDIRECT("A7")), 0, INDIRECT(INDIRECT("A7")&amp;"!"&amp;'Технический лист'!E397&amp;'Технический лист'!H155))+IF(ISBLANK(INDIRECT("A8")), 0, INDIRECT(INDIRECT("A8")&amp;"!"&amp;'Технический лист'!E397&amp;'Технический лист'!H155))+IF(ISBLANK(INDIRECT("A9")), 0, INDIRECT(INDIRECT("A9")&amp;"!"&amp;'Технический лист'!E397&amp;'Технический лист'!H155))+IF(ISBLANK(INDIRECT("A10")), 0, INDIRECT(INDIRECT("A10")&amp;"!"&amp;'Технический лист'!E397&amp;'Технический лист'!H155))+IF(ISBLANK(INDIRECT("A11")), 0, INDIRECT(INDIRECT("A11")&amp;"!"&amp;'Технический лист'!E397&amp;'Технический лист'!H155))+IF(ISBLANK(INDIRECT("A12")), 0, INDIRECT(INDIRECT("A12")&amp;"!"&amp;'Технический лист'!E397&amp;'Технический лист'!H155))</f>
        <v>0</v>
      </c>
      <c r="F164" s="51">
        <f>IF(ISBLANK(INDIRECT("A3")), 0, INDIRECT(INDIRECT("A3")&amp;"!"&amp;'Технический лист'!F397&amp;'Технический лист'!I155))+IF(ISBLANK(INDIRECT("A4")), 0, INDIRECT(INDIRECT("A4")&amp;"!"&amp;'Технический лист'!F397&amp;'Технический лист'!I155))+IF(ISBLANK(INDIRECT("A5")), 0, INDIRECT(INDIRECT("A5")&amp;"!"&amp;'Технический лист'!F397&amp;'Технический лист'!I155))+IF(ISBLANK(INDIRECT("A6")), 0, INDIRECT(INDIRECT("A6")&amp;"!"&amp;'Технический лист'!F397&amp;'Технический лист'!I155))+IF(ISBLANK(INDIRECT("A7")), 0, INDIRECT(INDIRECT("A7")&amp;"!"&amp;'Технический лист'!F397&amp;'Технический лист'!I155))+IF(ISBLANK(INDIRECT("A8")), 0, INDIRECT(INDIRECT("A8")&amp;"!"&amp;'Технический лист'!F397&amp;'Технический лист'!I155))+IF(ISBLANK(INDIRECT("A9")), 0, INDIRECT(INDIRECT("A9")&amp;"!"&amp;'Технический лист'!F397&amp;'Технический лист'!I155))+IF(ISBLANK(INDIRECT("A10")), 0, INDIRECT(INDIRECT("A10")&amp;"!"&amp;'Технический лист'!F397&amp;'Технический лист'!I155))+IF(ISBLANK(INDIRECT("A11")), 0, INDIRECT(INDIRECT("A11")&amp;"!"&amp;'Технический лист'!F397&amp;'Технический лист'!I155))+IF(ISBLANK(INDIRECT("A12")), 0, INDIRECT(INDIRECT("A12")&amp;"!"&amp;'Технический лист'!F397&amp;'Технический лист'!I155))</f>
        <v>0</v>
      </c>
      <c r="G164" s="51">
        <f>IF(ISBLANK(INDIRECT("A3")), 0, INDIRECT(INDIRECT("A3")&amp;"!"&amp;'Технический лист'!G397&amp;'Технический лист'!J155))+IF(ISBLANK(INDIRECT("A4")), 0, INDIRECT(INDIRECT("A4")&amp;"!"&amp;'Технический лист'!G397&amp;'Технический лист'!J155))+IF(ISBLANK(INDIRECT("A5")), 0, INDIRECT(INDIRECT("A5")&amp;"!"&amp;'Технический лист'!G397&amp;'Технический лист'!J155))+IF(ISBLANK(INDIRECT("A6")), 0, INDIRECT(INDIRECT("A6")&amp;"!"&amp;'Технический лист'!G397&amp;'Технический лист'!J155))+IF(ISBLANK(INDIRECT("A7")), 0, INDIRECT(INDIRECT("A7")&amp;"!"&amp;'Технический лист'!G397&amp;'Технический лист'!J155))+IF(ISBLANK(INDIRECT("A8")), 0, INDIRECT(INDIRECT("A8")&amp;"!"&amp;'Технический лист'!G397&amp;'Технический лист'!J155))+IF(ISBLANK(INDIRECT("A9")), 0, INDIRECT(INDIRECT("A9")&amp;"!"&amp;'Технический лист'!G397&amp;'Технический лист'!J155))+IF(ISBLANK(INDIRECT("A10")), 0, INDIRECT(INDIRECT("A10")&amp;"!"&amp;'Технический лист'!G397&amp;'Технический лист'!J155))+IF(ISBLANK(INDIRECT("A11")), 0, INDIRECT(INDIRECT("A11")&amp;"!"&amp;'Технический лист'!G397&amp;'Технический лист'!J155))+IF(ISBLANK(INDIRECT("A12")), 0, INDIRECT(INDIRECT("A12")&amp;"!"&amp;'Технический лист'!G397&amp;'Технический лист'!J155))</f>
        <v>0</v>
      </c>
      <c r="H164" s="51">
        <f>IF(ISBLANK(INDIRECT("A3")), 0, INDIRECT(INDIRECT("A3")&amp;"!"&amp;'Технический лист'!H397&amp;'Технический лист'!K155))+IF(ISBLANK(INDIRECT("A4")), 0, INDIRECT(INDIRECT("A4")&amp;"!"&amp;'Технический лист'!H397&amp;'Технический лист'!K155))+IF(ISBLANK(INDIRECT("A5")), 0, INDIRECT(INDIRECT("A5")&amp;"!"&amp;'Технический лист'!H397&amp;'Технический лист'!K155))+IF(ISBLANK(INDIRECT("A6")), 0, INDIRECT(INDIRECT("A6")&amp;"!"&amp;'Технический лист'!H397&amp;'Технический лист'!K155))+IF(ISBLANK(INDIRECT("A7")), 0, INDIRECT(INDIRECT("A7")&amp;"!"&amp;'Технический лист'!H397&amp;'Технический лист'!K155))+IF(ISBLANK(INDIRECT("A8")), 0, INDIRECT(INDIRECT("A8")&amp;"!"&amp;'Технический лист'!H397&amp;'Технический лист'!K155))+IF(ISBLANK(INDIRECT("A9")), 0, INDIRECT(INDIRECT("A9")&amp;"!"&amp;'Технический лист'!H397&amp;'Технический лист'!K155))+IF(ISBLANK(INDIRECT("A10")), 0, INDIRECT(INDIRECT("A10")&amp;"!"&amp;'Технический лист'!H397&amp;'Технический лист'!K155))+IF(ISBLANK(INDIRECT("A11")), 0, INDIRECT(INDIRECT("A11")&amp;"!"&amp;'Технический лист'!H397&amp;'Технический лист'!K155))+IF(ISBLANK(INDIRECT("A12")), 0, INDIRECT(INDIRECT("A12")&amp;"!"&amp;'Технический лист'!H397&amp;'Технический лист'!K155))</f>
        <v>0</v>
      </c>
      <c r="I164" s="51">
        <f>IF(ISBLANK(INDIRECT("A3")), 0, INDIRECT(INDIRECT("A3")&amp;"!"&amp;'Технический лист'!I397&amp;'Технический лист'!L155))+IF(ISBLANK(INDIRECT("A4")), 0, INDIRECT(INDIRECT("A4")&amp;"!"&amp;'Технический лист'!I397&amp;'Технический лист'!L155))+IF(ISBLANK(INDIRECT("A5")), 0, INDIRECT(INDIRECT("A5")&amp;"!"&amp;'Технический лист'!I397&amp;'Технический лист'!L155))+IF(ISBLANK(INDIRECT("A6")), 0, INDIRECT(INDIRECT("A6")&amp;"!"&amp;'Технический лист'!I397&amp;'Технический лист'!L155))+IF(ISBLANK(INDIRECT("A7")), 0, INDIRECT(INDIRECT("A7")&amp;"!"&amp;'Технический лист'!I397&amp;'Технический лист'!L155))+IF(ISBLANK(INDIRECT("A8")), 0, INDIRECT(INDIRECT("A8")&amp;"!"&amp;'Технический лист'!I397&amp;'Технический лист'!L155))+IF(ISBLANK(INDIRECT("A9")), 0, INDIRECT(INDIRECT("A9")&amp;"!"&amp;'Технический лист'!I397&amp;'Технический лист'!L155))+IF(ISBLANK(INDIRECT("A10")), 0, INDIRECT(INDIRECT("A10")&amp;"!"&amp;'Технический лист'!I397&amp;'Технический лист'!L155))+IF(ISBLANK(INDIRECT("A11")), 0, INDIRECT(INDIRECT("A11")&amp;"!"&amp;'Технический лист'!I397&amp;'Технический лист'!L155))+IF(ISBLANK(INDIRECT("A12")), 0, INDIRECT(INDIRECT("A12")&amp;"!"&amp;'Технический лист'!I397&amp;'Технический лист'!L155))</f>
        <v>0</v>
      </c>
      <c r="J164" s="51">
        <f>IF(ISBLANK(INDIRECT("A3")), 0, INDIRECT(INDIRECT("A3")&amp;"!"&amp;'Технический лист'!J397&amp;'Технический лист'!M155))+IF(ISBLANK(INDIRECT("A4")), 0, INDIRECT(INDIRECT("A4")&amp;"!"&amp;'Технический лист'!J397&amp;'Технический лист'!M155))+IF(ISBLANK(INDIRECT("A5")), 0, INDIRECT(INDIRECT("A5")&amp;"!"&amp;'Технический лист'!J397&amp;'Технический лист'!M155))+IF(ISBLANK(INDIRECT("A6")), 0, INDIRECT(INDIRECT("A6")&amp;"!"&amp;'Технический лист'!J397&amp;'Технический лист'!M155))+IF(ISBLANK(INDIRECT("A7")), 0, INDIRECT(INDIRECT("A7")&amp;"!"&amp;'Технический лист'!J397&amp;'Технический лист'!M155))+IF(ISBLANK(INDIRECT("A8")), 0, INDIRECT(INDIRECT("A8")&amp;"!"&amp;'Технический лист'!J397&amp;'Технический лист'!M155))+IF(ISBLANK(INDIRECT("A9")), 0, INDIRECT(INDIRECT("A9")&amp;"!"&amp;'Технический лист'!J397&amp;'Технический лист'!M155))+IF(ISBLANK(INDIRECT("A10")), 0, INDIRECT(INDIRECT("A10")&amp;"!"&amp;'Технический лист'!J397&amp;'Технический лист'!M155))+IF(ISBLANK(INDIRECT("A11")), 0, INDIRECT(INDIRECT("A11")&amp;"!"&amp;'Технический лист'!J397&amp;'Технический лист'!M155))+IF(ISBLANK(INDIRECT("A12")), 0, INDIRECT(INDIRECT("A12")&amp;"!"&amp;'Технический лист'!J397&amp;'Технический лист'!M155))</f>
        <v>0</v>
      </c>
      <c r="K164" s="51">
        <f>IF(ISBLANK(INDIRECT("A3")), 0, INDIRECT(INDIRECT("A3")&amp;"!"&amp;'Технический лист'!K397&amp;'Технический лист'!N155))+IF(ISBLANK(INDIRECT("A4")), 0, INDIRECT(INDIRECT("A4")&amp;"!"&amp;'Технический лист'!K397&amp;'Технический лист'!N155))+IF(ISBLANK(INDIRECT("A5")), 0, INDIRECT(INDIRECT("A5")&amp;"!"&amp;'Технический лист'!K397&amp;'Технический лист'!N155))+IF(ISBLANK(INDIRECT("A6")), 0, INDIRECT(INDIRECT("A6")&amp;"!"&amp;'Технический лист'!K397&amp;'Технический лист'!N155))+IF(ISBLANK(INDIRECT("A7")), 0, INDIRECT(INDIRECT("A7")&amp;"!"&amp;'Технический лист'!K397&amp;'Технический лист'!N155))+IF(ISBLANK(INDIRECT("A8")), 0, INDIRECT(INDIRECT("A8")&amp;"!"&amp;'Технический лист'!K397&amp;'Технический лист'!N155))+IF(ISBLANK(INDIRECT("A9")), 0, INDIRECT(INDIRECT("A9")&amp;"!"&amp;'Технический лист'!K397&amp;'Технический лист'!N155))+IF(ISBLANK(INDIRECT("A10")), 0, INDIRECT(INDIRECT("A10")&amp;"!"&amp;'Технический лист'!K397&amp;'Технический лист'!N155))+IF(ISBLANK(INDIRECT("A11")), 0, INDIRECT(INDIRECT("A11")&amp;"!"&amp;'Технический лист'!K397&amp;'Технический лист'!N155))+IF(ISBLANK(INDIRECT("A12")), 0, INDIRECT(INDIRECT("A12")&amp;"!"&amp;'Технический лист'!K397&amp;'Технический лист'!N155))</f>
        <v>0</v>
      </c>
      <c r="L164" s="51">
        <f>IF(ISBLANK(INDIRECT("A3")), 0, INDIRECT(INDIRECT("A3")&amp;"!"&amp;'Технический лист'!L397&amp;'Технический лист'!O155))+IF(ISBLANK(INDIRECT("A4")), 0, INDIRECT(INDIRECT("A4")&amp;"!"&amp;'Технический лист'!L397&amp;'Технический лист'!O155))+IF(ISBLANK(INDIRECT("A5")), 0, INDIRECT(INDIRECT("A5")&amp;"!"&amp;'Технический лист'!L397&amp;'Технический лист'!O155))+IF(ISBLANK(INDIRECT("A6")), 0, INDIRECT(INDIRECT("A6")&amp;"!"&amp;'Технический лист'!L397&amp;'Технический лист'!O155))+IF(ISBLANK(INDIRECT("A7")), 0, INDIRECT(INDIRECT("A7")&amp;"!"&amp;'Технический лист'!L397&amp;'Технический лист'!O155))+IF(ISBLANK(INDIRECT("A8")), 0, INDIRECT(INDIRECT("A8")&amp;"!"&amp;'Технический лист'!L397&amp;'Технический лист'!O155))+IF(ISBLANK(INDIRECT("A9")), 0, INDIRECT(INDIRECT("A9")&amp;"!"&amp;'Технический лист'!L397&amp;'Технический лист'!O155))+IF(ISBLANK(INDIRECT("A10")), 0, INDIRECT(INDIRECT("A10")&amp;"!"&amp;'Технический лист'!L397&amp;'Технический лист'!O155))+IF(ISBLANK(INDIRECT("A11")), 0, INDIRECT(INDIRECT("A11")&amp;"!"&amp;'Технический лист'!L397&amp;'Технический лист'!O155))+IF(ISBLANK(INDIRECT("A12")), 0, INDIRECT(INDIRECT("A12")&amp;"!"&amp;'Технический лист'!L397&amp;'Технический лист'!O155))</f>
        <v>0</v>
      </c>
      <c r="M164" s="53">
        <f>IF(ISBLANK(INDIRECT("A3")), 0, INDIRECT(INDIRECT("A3")&amp;"!"&amp;'Технический лист'!M397&amp;'Технический лист'!P155))+IF(ISBLANK(INDIRECT("A4")), 0, INDIRECT(INDIRECT("A4")&amp;"!"&amp;'Технический лист'!M397&amp;'Технический лист'!P155))+IF(ISBLANK(INDIRECT("A5")), 0, INDIRECT(INDIRECT("A5")&amp;"!"&amp;'Технический лист'!M397&amp;'Технический лист'!P155))+IF(ISBLANK(INDIRECT("A6")), 0, INDIRECT(INDIRECT("A6")&amp;"!"&amp;'Технический лист'!M397&amp;'Технический лист'!P155))+IF(ISBLANK(INDIRECT("A7")), 0, INDIRECT(INDIRECT("A7")&amp;"!"&amp;'Технический лист'!M397&amp;'Технический лист'!P155))+IF(ISBLANK(INDIRECT("A8")), 0, INDIRECT(INDIRECT("A8")&amp;"!"&amp;'Технический лист'!M397&amp;'Технический лист'!P155))+IF(ISBLANK(INDIRECT("A9")), 0, INDIRECT(INDIRECT("A9")&amp;"!"&amp;'Технический лист'!M397&amp;'Технический лист'!P155))+IF(ISBLANK(INDIRECT("A10")), 0, INDIRECT(INDIRECT("A10")&amp;"!"&amp;'Технический лист'!M397&amp;'Технический лист'!P155))+IF(ISBLANK(INDIRECT("A11")), 0, INDIRECT(INDIRECT("A11")&amp;"!"&amp;'Технический лист'!M397&amp;'Технический лист'!P155))+IF(ISBLANK(INDIRECT("A12")), 0, INDIRECT(INDIRECT("A12")&amp;"!"&amp;'Технический лист'!M397&amp;'Технический лист'!P155))</f>
        <v>0</v>
      </c>
    </row>
    <row r="165" hidden="1">
      <c r="A165" s="106"/>
      <c r="B165" s="51">
        <f>IF(ISBLANK(INDIRECT("A3")), 0, INDIRECT(INDIRECT("A3")&amp;"!"&amp;'Технический лист'!B398&amp;'Технический лист'!E156))+IF(ISBLANK(INDIRECT("A4")), 0, INDIRECT(INDIRECT("A4")&amp;"!"&amp;'Технический лист'!B398&amp;'Технический лист'!E156))+IF(ISBLANK(INDIRECT("A5")), 0, INDIRECT(INDIRECT("A5")&amp;"!"&amp;'Технический лист'!B398&amp;'Технический лист'!E156))+IF(ISBLANK(INDIRECT("A6")), 0, INDIRECT(INDIRECT("A6")&amp;"!"&amp;'Технический лист'!B398&amp;'Технический лист'!E156))+IF(ISBLANK(INDIRECT("A7")), 0, INDIRECT(INDIRECT("A7")&amp;"!"&amp;'Технический лист'!B398&amp;'Технический лист'!E156))+IF(ISBLANK(INDIRECT("A8")), 0, INDIRECT(INDIRECT("A8")&amp;"!"&amp;'Технический лист'!B398&amp;'Технический лист'!E156))+IF(ISBLANK(INDIRECT("A9")), 0, INDIRECT(INDIRECT("A9")&amp;"!"&amp;'Технический лист'!B398&amp;'Технический лист'!E156))+IF(ISBLANK(INDIRECT("A10")), 0, INDIRECT(INDIRECT("A10")&amp;"!"&amp;'Технический лист'!B398&amp;'Технический лист'!E156))+IF(ISBLANK(INDIRECT("A11")), 0, INDIRECT(INDIRECT("A11")&amp;"!"&amp;'Технический лист'!B398&amp;'Технический лист'!E156))+IF(ISBLANK(INDIRECT("A12")), 0, INDIRECT(INDIRECT("A12")&amp;"!"&amp;'Технический лист'!B398&amp;'Технический лист'!E156))</f>
        <v>0</v>
      </c>
      <c r="C165" s="51">
        <f>IF(ISBLANK(INDIRECT("A3")), 0, INDIRECT(INDIRECT("A3")&amp;"!"&amp;'Технический лист'!C398&amp;'Технический лист'!F156))+IF(ISBLANK(INDIRECT("A4")), 0, INDIRECT(INDIRECT("A4")&amp;"!"&amp;'Технический лист'!C398&amp;'Технический лист'!F156))+IF(ISBLANK(INDIRECT("A5")), 0, INDIRECT(INDIRECT("A5")&amp;"!"&amp;'Технический лист'!C398&amp;'Технический лист'!F156))+IF(ISBLANK(INDIRECT("A6")), 0, INDIRECT(INDIRECT("A6")&amp;"!"&amp;'Технический лист'!C398&amp;'Технический лист'!F156))+IF(ISBLANK(INDIRECT("A7")), 0, INDIRECT(INDIRECT("A7")&amp;"!"&amp;'Технический лист'!C398&amp;'Технический лист'!F156))+IF(ISBLANK(INDIRECT("A8")), 0, INDIRECT(INDIRECT("A8")&amp;"!"&amp;'Технический лист'!C398&amp;'Технический лист'!F156))+IF(ISBLANK(INDIRECT("A9")), 0, INDIRECT(INDIRECT("A9")&amp;"!"&amp;'Технический лист'!C398&amp;'Технический лист'!F156))+IF(ISBLANK(INDIRECT("A10")), 0, INDIRECT(INDIRECT("A10")&amp;"!"&amp;'Технический лист'!C398&amp;'Технический лист'!F156))+IF(ISBLANK(INDIRECT("A11")), 0, INDIRECT(INDIRECT("A11")&amp;"!"&amp;'Технический лист'!C398&amp;'Технический лист'!F156))+IF(ISBLANK(INDIRECT("A12")), 0, INDIRECT(INDIRECT("A12")&amp;"!"&amp;'Технический лист'!C398&amp;'Технический лист'!F156))</f>
        <v>0</v>
      </c>
      <c r="D165" s="51">
        <f>IF(ISBLANK(INDIRECT("A3")), 0, INDIRECT(INDIRECT("A3")&amp;"!"&amp;'Технический лист'!D398&amp;'Технический лист'!G156))+IF(ISBLANK(INDIRECT("A4")), 0, INDIRECT(INDIRECT("A4")&amp;"!"&amp;'Технический лист'!D398&amp;'Технический лист'!G156))+IF(ISBLANK(INDIRECT("A5")), 0, INDIRECT(INDIRECT("A5")&amp;"!"&amp;'Технический лист'!D398&amp;'Технический лист'!G156))+IF(ISBLANK(INDIRECT("A6")), 0, INDIRECT(INDIRECT("A6")&amp;"!"&amp;'Технический лист'!D398&amp;'Технический лист'!G156))+IF(ISBLANK(INDIRECT("A7")), 0, INDIRECT(INDIRECT("A7")&amp;"!"&amp;'Технический лист'!D398&amp;'Технический лист'!G156))+IF(ISBLANK(INDIRECT("A8")), 0, INDIRECT(INDIRECT("A8")&amp;"!"&amp;'Технический лист'!D398&amp;'Технический лист'!G156))+IF(ISBLANK(INDIRECT("A9")), 0, INDIRECT(INDIRECT("A9")&amp;"!"&amp;'Технический лист'!D398&amp;'Технический лист'!G156))+IF(ISBLANK(INDIRECT("A10")), 0, INDIRECT(INDIRECT("A10")&amp;"!"&amp;'Технический лист'!D398&amp;'Технический лист'!G156))+IF(ISBLANK(INDIRECT("A11")), 0, INDIRECT(INDIRECT("A11")&amp;"!"&amp;'Технический лист'!D398&amp;'Технический лист'!G156))+IF(ISBLANK(INDIRECT("A12")), 0, INDIRECT(INDIRECT("A12")&amp;"!"&amp;'Технический лист'!D398&amp;'Технический лист'!G156))</f>
        <v>0</v>
      </c>
      <c r="E165" s="51">
        <f>IF(ISBLANK(INDIRECT("A3")), 0, INDIRECT(INDIRECT("A3")&amp;"!"&amp;'Технический лист'!E398&amp;'Технический лист'!H156))+IF(ISBLANK(INDIRECT("A4")), 0, INDIRECT(INDIRECT("A4")&amp;"!"&amp;'Технический лист'!E398&amp;'Технический лист'!H156))+IF(ISBLANK(INDIRECT("A5")), 0, INDIRECT(INDIRECT("A5")&amp;"!"&amp;'Технический лист'!E398&amp;'Технический лист'!H156))+IF(ISBLANK(INDIRECT("A6")), 0, INDIRECT(INDIRECT("A6")&amp;"!"&amp;'Технический лист'!E398&amp;'Технический лист'!H156))+IF(ISBLANK(INDIRECT("A7")), 0, INDIRECT(INDIRECT("A7")&amp;"!"&amp;'Технический лист'!E398&amp;'Технический лист'!H156))+IF(ISBLANK(INDIRECT("A8")), 0, INDIRECT(INDIRECT("A8")&amp;"!"&amp;'Технический лист'!E398&amp;'Технический лист'!H156))+IF(ISBLANK(INDIRECT("A9")), 0, INDIRECT(INDIRECT("A9")&amp;"!"&amp;'Технический лист'!E398&amp;'Технический лист'!H156))+IF(ISBLANK(INDIRECT("A10")), 0, INDIRECT(INDIRECT("A10")&amp;"!"&amp;'Технический лист'!E398&amp;'Технический лист'!H156))+IF(ISBLANK(INDIRECT("A11")), 0, INDIRECT(INDIRECT("A11")&amp;"!"&amp;'Технический лист'!E398&amp;'Технический лист'!H156))+IF(ISBLANK(INDIRECT("A12")), 0, INDIRECT(INDIRECT("A12")&amp;"!"&amp;'Технический лист'!E398&amp;'Технический лист'!H156))</f>
        <v>0</v>
      </c>
      <c r="F165" s="51">
        <f>IF(ISBLANK(INDIRECT("A3")), 0, INDIRECT(INDIRECT("A3")&amp;"!"&amp;'Технический лист'!F398&amp;'Технический лист'!I156))+IF(ISBLANK(INDIRECT("A4")), 0, INDIRECT(INDIRECT("A4")&amp;"!"&amp;'Технический лист'!F398&amp;'Технический лист'!I156))+IF(ISBLANK(INDIRECT("A5")), 0, INDIRECT(INDIRECT("A5")&amp;"!"&amp;'Технический лист'!F398&amp;'Технический лист'!I156))+IF(ISBLANK(INDIRECT("A6")), 0, INDIRECT(INDIRECT("A6")&amp;"!"&amp;'Технический лист'!F398&amp;'Технический лист'!I156))+IF(ISBLANK(INDIRECT("A7")), 0, INDIRECT(INDIRECT("A7")&amp;"!"&amp;'Технический лист'!F398&amp;'Технический лист'!I156))+IF(ISBLANK(INDIRECT("A8")), 0, INDIRECT(INDIRECT("A8")&amp;"!"&amp;'Технический лист'!F398&amp;'Технический лист'!I156))+IF(ISBLANK(INDIRECT("A9")), 0, INDIRECT(INDIRECT("A9")&amp;"!"&amp;'Технический лист'!F398&amp;'Технический лист'!I156))+IF(ISBLANK(INDIRECT("A10")), 0, INDIRECT(INDIRECT("A10")&amp;"!"&amp;'Технический лист'!F398&amp;'Технический лист'!I156))+IF(ISBLANK(INDIRECT("A11")), 0, INDIRECT(INDIRECT("A11")&amp;"!"&amp;'Технический лист'!F398&amp;'Технический лист'!I156))+IF(ISBLANK(INDIRECT("A12")), 0, INDIRECT(INDIRECT("A12")&amp;"!"&amp;'Технический лист'!F398&amp;'Технический лист'!I156))</f>
        <v>0</v>
      </c>
      <c r="G165" s="51">
        <f>IF(ISBLANK(INDIRECT("A3")), 0, INDIRECT(INDIRECT("A3")&amp;"!"&amp;'Технический лист'!G398&amp;'Технический лист'!J156))+IF(ISBLANK(INDIRECT("A4")), 0, INDIRECT(INDIRECT("A4")&amp;"!"&amp;'Технический лист'!G398&amp;'Технический лист'!J156))+IF(ISBLANK(INDIRECT("A5")), 0, INDIRECT(INDIRECT("A5")&amp;"!"&amp;'Технический лист'!G398&amp;'Технический лист'!J156))+IF(ISBLANK(INDIRECT("A6")), 0, INDIRECT(INDIRECT("A6")&amp;"!"&amp;'Технический лист'!G398&amp;'Технический лист'!J156))+IF(ISBLANK(INDIRECT("A7")), 0, INDIRECT(INDIRECT("A7")&amp;"!"&amp;'Технический лист'!G398&amp;'Технический лист'!J156))+IF(ISBLANK(INDIRECT("A8")), 0, INDIRECT(INDIRECT("A8")&amp;"!"&amp;'Технический лист'!G398&amp;'Технический лист'!J156))+IF(ISBLANK(INDIRECT("A9")), 0, INDIRECT(INDIRECT("A9")&amp;"!"&amp;'Технический лист'!G398&amp;'Технический лист'!J156))+IF(ISBLANK(INDIRECT("A10")), 0, INDIRECT(INDIRECT("A10")&amp;"!"&amp;'Технический лист'!G398&amp;'Технический лист'!J156))+IF(ISBLANK(INDIRECT("A11")), 0, INDIRECT(INDIRECT("A11")&amp;"!"&amp;'Технический лист'!G398&amp;'Технический лист'!J156))+IF(ISBLANK(INDIRECT("A12")), 0, INDIRECT(INDIRECT("A12")&amp;"!"&amp;'Технический лист'!G398&amp;'Технический лист'!J156))</f>
        <v>0</v>
      </c>
      <c r="H165" s="51">
        <f>IF(ISBLANK(INDIRECT("A3")), 0, INDIRECT(INDIRECT("A3")&amp;"!"&amp;'Технический лист'!H398&amp;'Технический лист'!K156))+IF(ISBLANK(INDIRECT("A4")), 0, INDIRECT(INDIRECT("A4")&amp;"!"&amp;'Технический лист'!H398&amp;'Технический лист'!K156))+IF(ISBLANK(INDIRECT("A5")), 0, INDIRECT(INDIRECT("A5")&amp;"!"&amp;'Технический лист'!H398&amp;'Технический лист'!K156))+IF(ISBLANK(INDIRECT("A6")), 0, INDIRECT(INDIRECT("A6")&amp;"!"&amp;'Технический лист'!H398&amp;'Технический лист'!K156))+IF(ISBLANK(INDIRECT("A7")), 0, INDIRECT(INDIRECT("A7")&amp;"!"&amp;'Технический лист'!H398&amp;'Технический лист'!K156))+IF(ISBLANK(INDIRECT("A8")), 0, INDIRECT(INDIRECT("A8")&amp;"!"&amp;'Технический лист'!H398&amp;'Технический лист'!K156))+IF(ISBLANK(INDIRECT("A9")), 0, INDIRECT(INDIRECT("A9")&amp;"!"&amp;'Технический лист'!H398&amp;'Технический лист'!K156))+IF(ISBLANK(INDIRECT("A10")), 0, INDIRECT(INDIRECT("A10")&amp;"!"&amp;'Технический лист'!H398&amp;'Технический лист'!K156))+IF(ISBLANK(INDIRECT("A11")), 0, INDIRECT(INDIRECT("A11")&amp;"!"&amp;'Технический лист'!H398&amp;'Технический лист'!K156))+IF(ISBLANK(INDIRECT("A12")), 0, INDIRECT(INDIRECT("A12")&amp;"!"&amp;'Технический лист'!H398&amp;'Технический лист'!K156))</f>
        <v>0</v>
      </c>
      <c r="I165" s="51">
        <f>IF(ISBLANK(INDIRECT("A3")), 0, INDIRECT(INDIRECT("A3")&amp;"!"&amp;'Технический лист'!I398&amp;'Технический лист'!L156))+IF(ISBLANK(INDIRECT("A4")), 0, INDIRECT(INDIRECT("A4")&amp;"!"&amp;'Технический лист'!I398&amp;'Технический лист'!L156))+IF(ISBLANK(INDIRECT("A5")), 0, INDIRECT(INDIRECT("A5")&amp;"!"&amp;'Технический лист'!I398&amp;'Технический лист'!L156))+IF(ISBLANK(INDIRECT("A6")), 0, INDIRECT(INDIRECT("A6")&amp;"!"&amp;'Технический лист'!I398&amp;'Технический лист'!L156))+IF(ISBLANK(INDIRECT("A7")), 0, INDIRECT(INDIRECT("A7")&amp;"!"&amp;'Технический лист'!I398&amp;'Технический лист'!L156))+IF(ISBLANK(INDIRECT("A8")), 0, INDIRECT(INDIRECT("A8")&amp;"!"&amp;'Технический лист'!I398&amp;'Технический лист'!L156))+IF(ISBLANK(INDIRECT("A9")), 0, INDIRECT(INDIRECT("A9")&amp;"!"&amp;'Технический лист'!I398&amp;'Технический лист'!L156))+IF(ISBLANK(INDIRECT("A10")), 0, INDIRECT(INDIRECT("A10")&amp;"!"&amp;'Технический лист'!I398&amp;'Технический лист'!L156))+IF(ISBLANK(INDIRECT("A11")), 0, INDIRECT(INDIRECT("A11")&amp;"!"&amp;'Технический лист'!I398&amp;'Технический лист'!L156))+IF(ISBLANK(INDIRECT("A12")), 0, INDIRECT(INDIRECT("A12")&amp;"!"&amp;'Технический лист'!I398&amp;'Технический лист'!L156))</f>
        <v>0</v>
      </c>
      <c r="J165" s="51">
        <f>IF(ISBLANK(INDIRECT("A3")), 0, INDIRECT(INDIRECT("A3")&amp;"!"&amp;'Технический лист'!J398&amp;'Технический лист'!M156))+IF(ISBLANK(INDIRECT("A4")), 0, INDIRECT(INDIRECT("A4")&amp;"!"&amp;'Технический лист'!J398&amp;'Технический лист'!M156))+IF(ISBLANK(INDIRECT("A5")), 0, INDIRECT(INDIRECT("A5")&amp;"!"&amp;'Технический лист'!J398&amp;'Технический лист'!M156))+IF(ISBLANK(INDIRECT("A6")), 0, INDIRECT(INDIRECT("A6")&amp;"!"&amp;'Технический лист'!J398&amp;'Технический лист'!M156))+IF(ISBLANK(INDIRECT("A7")), 0, INDIRECT(INDIRECT("A7")&amp;"!"&amp;'Технический лист'!J398&amp;'Технический лист'!M156))+IF(ISBLANK(INDIRECT("A8")), 0, INDIRECT(INDIRECT("A8")&amp;"!"&amp;'Технический лист'!J398&amp;'Технический лист'!M156))+IF(ISBLANK(INDIRECT("A9")), 0, INDIRECT(INDIRECT("A9")&amp;"!"&amp;'Технический лист'!J398&amp;'Технический лист'!M156))+IF(ISBLANK(INDIRECT("A10")), 0, INDIRECT(INDIRECT("A10")&amp;"!"&amp;'Технический лист'!J398&amp;'Технический лист'!M156))+IF(ISBLANK(INDIRECT("A11")), 0, INDIRECT(INDIRECT("A11")&amp;"!"&amp;'Технический лист'!J398&amp;'Технический лист'!M156))+IF(ISBLANK(INDIRECT("A12")), 0, INDIRECT(INDIRECT("A12")&amp;"!"&amp;'Технический лист'!J398&amp;'Технический лист'!M156))</f>
        <v>0</v>
      </c>
      <c r="K165" s="51">
        <f>IF(ISBLANK(INDIRECT("A3")), 0, INDIRECT(INDIRECT("A3")&amp;"!"&amp;'Технический лист'!K398&amp;'Технический лист'!N156))+IF(ISBLANK(INDIRECT("A4")), 0, INDIRECT(INDIRECT("A4")&amp;"!"&amp;'Технический лист'!K398&amp;'Технический лист'!N156))+IF(ISBLANK(INDIRECT("A5")), 0, INDIRECT(INDIRECT("A5")&amp;"!"&amp;'Технический лист'!K398&amp;'Технический лист'!N156))+IF(ISBLANK(INDIRECT("A6")), 0, INDIRECT(INDIRECT("A6")&amp;"!"&amp;'Технический лист'!K398&amp;'Технический лист'!N156))+IF(ISBLANK(INDIRECT("A7")), 0, INDIRECT(INDIRECT("A7")&amp;"!"&amp;'Технический лист'!K398&amp;'Технический лист'!N156))+IF(ISBLANK(INDIRECT("A8")), 0, INDIRECT(INDIRECT("A8")&amp;"!"&amp;'Технический лист'!K398&amp;'Технический лист'!N156))+IF(ISBLANK(INDIRECT("A9")), 0, INDIRECT(INDIRECT("A9")&amp;"!"&amp;'Технический лист'!K398&amp;'Технический лист'!N156))+IF(ISBLANK(INDIRECT("A10")), 0, INDIRECT(INDIRECT("A10")&amp;"!"&amp;'Технический лист'!K398&amp;'Технический лист'!N156))+IF(ISBLANK(INDIRECT("A11")), 0, INDIRECT(INDIRECT("A11")&amp;"!"&amp;'Технический лист'!K398&amp;'Технический лист'!N156))+IF(ISBLANK(INDIRECT("A12")), 0, INDIRECT(INDIRECT("A12")&amp;"!"&amp;'Технический лист'!K398&amp;'Технический лист'!N156))</f>
        <v>0</v>
      </c>
      <c r="L165" s="51">
        <f>IF(ISBLANK(INDIRECT("A3")), 0, INDIRECT(INDIRECT("A3")&amp;"!"&amp;'Технический лист'!L398&amp;'Технический лист'!O156))+IF(ISBLANK(INDIRECT("A4")), 0, INDIRECT(INDIRECT("A4")&amp;"!"&amp;'Технический лист'!L398&amp;'Технический лист'!O156))+IF(ISBLANK(INDIRECT("A5")), 0, INDIRECT(INDIRECT("A5")&amp;"!"&amp;'Технический лист'!L398&amp;'Технический лист'!O156))+IF(ISBLANK(INDIRECT("A6")), 0, INDIRECT(INDIRECT("A6")&amp;"!"&amp;'Технический лист'!L398&amp;'Технический лист'!O156))+IF(ISBLANK(INDIRECT("A7")), 0, INDIRECT(INDIRECT("A7")&amp;"!"&amp;'Технический лист'!L398&amp;'Технический лист'!O156))+IF(ISBLANK(INDIRECT("A8")), 0, INDIRECT(INDIRECT("A8")&amp;"!"&amp;'Технический лист'!L398&amp;'Технический лист'!O156))+IF(ISBLANK(INDIRECT("A9")), 0, INDIRECT(INDIRECT("A9")&amp;"!"&amp;'Технический лист'!L398&amp;'Технический лист'!O156))+IF(ISBLANK(INDIRECT("A10")), 0, INDIRECT(INDIRECT("A10")&amp;"!"&amp;'Технический лист'!L398&amp;'Технический лист'!O156))+IF(ISBLANK(INDIRECT("A11")), 0, INDIRECT(INDIRECT("A11")&amp;"!"&amp;'Технический лист'!L398&amp;'Технический лист'!O156))+IF(ISBLANK(INDIRECT("A12")), 0, INDIRECT(INDIRECT("A12")&amp;"!"&amp;'Технический лист'!L398&amp;'Технический лист'!O156))</f>
        <v>0</v>
      </c>
      <c r="M165" s="53">
        <f>IF(ISBLANK(INDIRECT("A3")), 0, INDIRECT(INDIRECT("A3")&amp;"!"&amp;'Технический лист'!M398&amp;'Технический лист'!P156))+IF(ISBLANK(INDIRECT("A4")), 0, INDIRECT(INDIRECT("A4")&amp;"!"&amp;'Технический лист'!M398&amp;'Технический лист'!P156))+IF(ISBLANK(INDIRECT("A5")), 0, INDIRECT(INDIRECT("A5")&amp;"!"&amp;'Технический лист'!M398&amp;'Технический лист'!P156))+IF(ISBLANK(INDIRECT("A6")), 0, INDIRECT(INDIRECT("A6")&amp;"!"&amp;'Технический лист'!M398&amp;'Технический лист'!P156))+IF(ISBLANK(INDIRECT("A7")), 0, INDIRECT(INDIRECT("A7")&amp;"!"&amp;'Технический лист'!M398&amp;'Технический лист'!P156))+IF(ISBLANK(INDIRECT("A8")), 0, INDIRECT(INDIRECT("A8")&amp;"!"&amp;'Технический лист'!M398&amp;'Технический лист'!P156))+IF(ISBLANK(INDIRECT("A9")), 0, INDIRECT(INDIRECT("A9")&amp;"!"&amp;'Технический лист'!M398&amp;'Технический лист'!P156))+IF(ISBLANK(INDIRECT("A10")), 0, INDIRECT(INDIRECT("A10")&amp;"!"&amp;'Технический лист'!M398&amp;'Технический лист'!P156))+IF(ISBLANK(INDIRECT("A11")), 0, INDIRECT(INDIRECT("A11")&amp;"!"&amp;'Технический лист'!M398&amp;'Технический лист'!P156))+IF(ISBLANK(INDIRECT("A12")), 0, INDIRECT(INDIRECT("A12")&amp;"!"&amp;'Технический лист'!M398&amp;'Технический лист'!P156))</f>
        <v>0</v>
      </c>
    </row>
    <row r="166" hidden="1">
      <c r="A166" s="106"/>
      <c r="B166" s="51">
        <f>IF(ISBLANK(INDIRECT("A3")), 0, INDIRECT(INDIRECT("A3")&amp;"!"&amp;'Технический лист'!B399&amp;'Технический лист'!E157))+IF(ISBLANK(INDIRECT("A4")), 0, INDIRECT(INDIRECT("A4")&amp;"!"&amp;'Технический лист'!B399&amp;'Технический лист'!E157))+IF(ISBLANK(INDIRECT("A5")), 0, INDIRECT(INDIRECT("A5")&amp;"!"&amp;'Технический лист'!B399&amp;'Технический лист'!E157))+IF(ISBLANK(INDIRECT("A6")), 0, INDIRECT(INDIRECT("A6")&amp;"!"&amp;'Технический лист'!B399&amp;'Технический лист'!E157))+IF(ISBLANK(INDIRECT("A7")), 0, INDIRECT(INDIRECT("A7")&amp;"!"&amp;'Технический лист'!B399&amp;'Технический лист'!E157))+IF(ISBLANK(INDIRECT("A8")), 0, INDIRECT(INDIRECT("A8")&amp;"!"&amp;'Технический лист'!B399&amp;'Технический лист'!E157))+IF(ISBLANK(INDIRECT("A9")), 0, INDIRECT(INDIRECT("A9")&amp;"!"&amp;'Технический лист'!B399&amp;'Технический лист'!E157))+IF(ISBLANK(INDIRECT("A10")), 0, INDIRECT(INDIRECT("A10")&amp;"!"&amp;'Технический лист'!B399&amp;'Технический лист'!E157))+IF(ISBLANK(INDIRECT("A11")), 0, INDIRECT(INDIRECT("A11")&amp;"!"&amp;'Технический лист'!B399&amp;'Технический лист'!E157))+IF(ISBLANK(INDIRECT("A12")), 0, INDIRECT(INDIRECT("A12")&amp;"!"&amp;'Технический лист'!B399&amp;'Технический лист'!E157))</f>
        <v>0</v>
      </c>
      <c r="C166" s="51">
        <f>IF(ISBLANK(INDIRECT("A3")), 0, INDIRECT(INDIRECT("A3")&amp;"!"&amp;'Технический лист'!C399&amp;'Технический лист'!F157))+IF(ISBLANK(INDIRECT("A4")), 0, INDIRECT(INDIRECT("A4")&amp;"!"&amp;'Технический лист'!C399&amp;'Технический лист'!F157))+IF(ISBLANK(INDIRECT("A5")), 0, INDIRECT(INDIRECT("A5")&amp;"!"&amp;'Технический лист'!C399&amp;'Технический лист'!F157))+IF(ISBLANK(INDIRECT("A6")), 0, INDIRECT(INDIRECT("A6")&amp;"!"&amp;'Технический лист'!C399&amp;'Технический лист'!F157))+IF(ISBLANK(INDIRECT("A7")), 0, INDIRECT(INDIRECT("A7")&amp;"!"&amp;'Технический лист'!C399&amp;'Технический лист'!F157))+IF(ISBLANK(INDIRECT("A8")), 0, INDIRECT(INDIRECT("A8")&amp;"!"&amp;'Технический лист'!C399&amp;'Технический лист'!F157))+IF(ISBLANK(INDIRECT("A9")), 0, INDIRECT(INDIRECT("A9")&amp;"!"&amp;'Технический лист'!C399&amp;'Технический лист'!F157))+IF(ISBLANK(INDIRECT("A10")), 0, INDIRECT(INDIRECT("A10")&amp;"!"&amp;'Технический лист'!C399&amp;'Технический лист'!F157))+IF(ISBLANK(INDIRECT("A11")), 0, INDIRECT(INDIRECT("A11")&amp;"!"&amp;'Технический лист'!C399&amp;'Технический лист'!F157))+IF(ISBLANK(INDIRECT("A12")), 0, INDIRECT(INDIRECT("A12")&amp;"!"&amp;'Технический лист'!C399&amp;'Технический лист'!F157))</f>
        <v>0</v>
      </c>
      <c r="D166" s="51">
        <f>IF(ISBLANK(INDIRECT("A3")), 0, INDIRECT(INDIRECT("A3")&amp;"!"&amp;'Технический лист'!D399&amp;'Технический лист'!G157))+IF(ISBLANK(INDIRECT("A4")), 0, INDIRECT(INDIRECT("A4")&amp;"!"&amp;'Технический лист'!D399&amp;'Технический лист'!G157))+IF(ISBLANK(INDIRECT("A5")), 0, INDIRECT(INDIRECT("A5")&amp;"!"&amp;'Технический лист'!D399&amp;'Технический лист'!G157))+IF(ISBLANK(INDIRECT("A6")), 0, INDIRECT(INDIRECT("A6")&amp;"!"&amp;'Технический лист'!D399&amp;'Технический лист'!G157))+IF(ISBLANK(INDIRECT("A7")), 0, INDIRECT(INDIRECT("A7")&amp;"!"&amp;'Технический лист'!D399&amp;'Технический лист'!G157))+IF(ISBLANK(INDIRECT("A8")), 0, INDIRECT(INDIRECT("A8")&amp;"!"&amp;'Технический лист'!D399&amp;'Технический лист'!G157))+IF(ISBLANK(INDIRECT("A9")), 0, INDIRECT(INDIRECT("A9")&amp;"!"&amp;'Технический лист'!D399&amp;'Технический лист'!G157))+IF(ISBLANK(INDIRECT("A10")), 0, INDIRECT(INDIRECT("A10")&amp;"!"&amp;'Технический лист'!D399&amp;'Технический лист'!G157))+IF(ISBLANK(INDIRECT("A11")), 0, INDIRECT(INDIRECT("A11")&amp;"!"&amp;'Технический лист'!D399&amp;'Технический лист'!G157))+IF(ISBLANK(INDIRECT("A12")), 0, INDIRECT(INDIRECT("A12")&amp;"!"&amp;'Технический лист'!D399&amp;'Технический лист'!G157))</f>
        <v>0</v>
      </c>
      <c r="E166" s="51">
        <f>IF(ISBLANK(INDIRECT("A3")), 0, INDIRECT(INDIRECT("A3")&amp;"!"&amp;'Технический лист'!E399&amp;'Технический лист'!H157))+IF(ISBLANK(INDIRECT("A4")), 0, INDIRECT(INDIRECT("A4")&amp;"!"&amp;'Технический лист'!E399&amp;'Технический лист'!H157))+IF(ISBLANK(INDIRECT("A5")), 0, INDIRECT(INDIRECT("A5")&amp;"!"&amp;'Технический лист'!E399&amp;'Технический лист'!H157))+IF(ISBLANK(INDIRECT("A6")), 0, INDIRECT(INDIRECT("A6")&amp;"!"&amp;'Технический лист'!E399&amp;'Технический лист'!H157))+IF(ISBLANK(INDIRECT("A7")), 0, INDIRECT(INDIRECT("A7")&amp;"!"&amp;'Технический лист'!E399&amp;'Технический лист'!H157))+IF(ISBLANK(INDIRECT("A8")), 0, INDIRECT(INDIRECT("A8")&amp;"!"&amp;'Технический лист'!E399&amp;'Технический лист'!H157))+IF(ISBLANK(INDIRECT("A9")), 0, INDIRECT(INDIRECT("A9")&amp;"!"&amp;'Технический лист'!E399&amp;'Технический лист'!H157))+IF(ISBLANK(INDIRECT("A10")), 0, INDIRECT(INDIRECT("A10")&amp;"!"&amp;'Технический лист'!E399&amp;'Технический лист'!H157))+IF(ISBLANK(INDIRECT("A11")), 0, INDIRECT(INDIRECT("A11")&amp;"!"&amp;'Технический лист'!E399&amp;'Технический лист'!H157))+IF(ISBLANK(INDIRECT("A12")), 0, INDIRECT(INDIRECT("A12")&amp;"!"&amp;'Технический лист'!E399&amp;'Технический лист'!H157))</f>
        <v>0</v>
      </c>
      <c r="F166" s="51">
        <f>IF(ISBLANK(INDIRECT("A3")), 0, INDIRECT(INDIRECT("A3")&amp;"!"&amp;'Технический лист'!F399&amp;'Технический лист'!I157))+IF(ISBLANK(INDIRECT("A4")), 0, INDIRECT(INDIRECT("A4")&amp;"!"&amp;'Технический лист'!F399&amp;'Технический лист'!I157))+IF(ISBLANK(INDIRECT("A5")), 0, INDIRECT(INDIRECT("A5")&amp;"!"&amp;'Технический лист'!F399&amp;'Технический лист'!I157))+IF(ISBLANK(INDIRECT("A6")), 0, INDIRECT(INDIRECT("A6")&amp;"!"&amp;'Технический лист'!F399&amp;'Технический лист'!I157))+IF(ISBLANK(INDIRECT("A7")), 0, INDIRECT(INDIRECT("A7")&amp;"!"&amp;'Технический лист'!F399&amp;'Технический лист'!I157))+IF(ISBLANK(INDIRECT("A8")), 0, INDIRECT(INDIRECT("A8")&amp;"!"&amp;'Технический лист'!F399&amp;'Технический лист'!I157))+IF(ISBLANK(INDIRECT("A9")), 0, INDIRECT(INDIRECT("A9")&amp;"!"&amp;'Технический лист'!F399&amp;'Технический лист'!I157))+IF(ISBLANK(INDIRECT("A10")), 0, INDIRECT(INDIRECT("A10")&amp;"!"&amp;'Технический лист'!F399&amp;'Технический лист'!I157))+IF(ISBLANK(INDIRECT("A11")), 0, INDIRECT(INDIRECT("A11")&amp;"!"&amp;'Технический лист'!F399&amp;'Технический лист'!I157))+IF(ISBLANK(INDIRECT("A12")), 0, INDIRECT(INDIRECT("A12")&amp;"!"&amp;'Технический лист'!F399&amp;'Технический лист'!I157))</f>
        <v>0</v>
      </c>
      <c r="G166" s="51">
        <f>IF(ISBLANK(INDIRECT("A3")), 0, INDIRECT(INDIRECT("A3")&amp;"!"&amp;'Технический лист'!G399&amp;'Технический лист'!J157))+IF(ISBLANK(INDIRECT("A4")), 0, INDIRECT(INDIRECT("A4")&amp;"!"&amp;'Технический лист'!G399&amp;'Технический лист'!J157))+IF(ISBLANK(INDIRECT("A5")), 0, INDIRECT(INDIRECT("A5")&amp;"!"&amp;'Технический лист'!G399&amp;'Технический лист'!J157))+IF(ISBLANK(INDIRECT("A6")), 0, INDIRECT(INDIRECT("A6")&amp;"!"&amp;'Технический лист'!G399&amp;'Технический лист'!J157))+IF(ISBLANK(INDIRECT("A7")), 0, INDIRECT(INDIRECT("A7")&amp;"!"&amp;'Технический лист'!G399&amp;'Технический лист'!J157))+IF(ISBLANK(INDIRECT("A8")), 0, INDIRECT(INDIRECT("A8")&amp;"!"&amp;'Технический лист'!G399&amp;'Технический лист'!J157))+IF(ISBLANK(INDIRECT("A9")), 0, INDIRECT(INDIRECT("A9")&amp;"!"&amp;'Технический лист'!G399&amp;'Технический лист'!J157))+IF(ISBLANK(INDIRECT("A10")), 0, INDIRECT(INDIRECT("A10")&amp;"!"&amp;'Технический лист'!G399&amp;'Технический лист'!J157))+IF(ISBLANK(INDIRECT("A11")), 0, INDIRECT(INDIRECT("A11")&amp;"!"&amp;'Технический лист'!G399&amp;'Технический лист'!J157))+IF(ISBLANK(INDIRECT("A12")), 0, INDIRECT(INDIRECT("A12")&amp;"!"&amp;'Технический лист'!G399&amp;'Технический лист'!J157))</f>
        <v>0</v>
      </c>
      <c r="H166" s="51">
        <f>IF(ISBLANK(INDIRECT("A3")), 0, INDIRECT(INDIRECT("A3")&amp;"!"&amp;'Технический лист'!H399&amp;'Технический лист'!K157))+IF(ISBLANK(INDIRECT("A4")), 0, INDIRECT(INDIRECT("A4")&amp;"!"&amp;'Технический лист'!H399&amp;'Технический лист'!K157))+IF(ISBLANK(INDIRECT("A5")), 0, INDIRECT(INDIRECT("A5")&amp;"!"&amp;'Технический лист'!H399&amp;'Технический лист'!K157))+IF(ISBLANK(INDIRECT("A6")), 0, INDIRECT(INDIRECT("A6")&amp;"!"&amp;'Технический лист'!H399&amp;'Технический лист'!K157))+IF(ISBLANK(INDIRECT("A7")), 0, INDIRECT(INDIRECT("A7")&amp;"!"&amp;'Технический лист'!H399&amp;'Технический лист'!K157))+IF(ISBLANK(INDIRECT("A8")), 0, INDIRECT(INDIRECT("A8")&amp;"!"&amp;'Технический лист'!H399&amp;'Технический лист'!K157))+IF(ISBLANK(INDIRECT("A9")), 0, INDIRECT(INDIRECT("A9")&amp;"!"&amp;'Технический лист'!H399&amp;'Технический лист'!K157))+IF(ISBLANK(INDIRECT("A10")), 0, INDIRECT(INDIRECT("A10")&amp;"!"&amp;'Технический лист'!H399&amp;'Технический лист'!K157))+IF(ISBLANK(INDIRECT("A11")), 0, INDIRECT(INDIRECT("A11")&amp;"!"&amp;'Технический лист'!H399&amp;'Технический лист'!K157))+IF(ISBLANK(INDIRECT("A12")), 0, INDIRECT(INDIRECT("A12")&amp;"!"&amp;'Технический лист'!H399&amp;'Технический лист'!K157))</f>
        <v>0</v>
      </c>
      <c r="I166" s="51">
        <f>IF(ISBLANK(INDIRECT("A3")), 0, INDIRECT(INDIRECT("A3")&amp;"!"&amp;'Технический лист'!I399&amp;'Технический лист'!L157))+IF(ISBLANK(INDIRECT("A4")), 0, INDIRECT(INDIRECT("A4")&amp;"!"&amp;'Технический лист'!I399&amp;'Технический лист'!L157))+IF(ISBLANK(INDIRECT("A5")), 0, INDIRECT(INDIRECT("A5")&amp;"!"&amp;'Технический лист'!I399&amp;'Технический лист'!L157))+IF(ISBLANK(INDIRECT("A6")), 0, INDIRECT(INDIRECT("A6")&amp;"!"&amp;'Технический лист'!I399&amp;'Технический лист'!L157))+IF(ISBLANK(INDIRECT("A7")), 0, INDIRECT(INDIRECT("A7")&amp;"!"&amp;'Технический лист'!I399&amp;'Технический лист'!L157))+IF(ISBLANK(INDIRECT("A8")), 0, INDIRECT(INDIRECT("A8")&amp;"!"&amp;'Технический лист'!I399&amp;'Технический лист'!L157))+IF(ISBLANK(INDIRECT("A9")), 0, INDIRECT(INDIRECT("A9")&amp;"!"&amp;'Технический лист'!I399&amp;'Технический лист'!L157))+IF(ISBLANK(INDIRECT("A10")), 0, INDIRECT(INDIRECT("A10")&amp;"!"&amp;'Технический лист'!I399&amp;'Технический лист'!L157))+IF(ISBLANK(INDIRECT("A11")), 0, INDIRECT(INDIRECT("A11")&amp;"!"&amp;'Технический лист'!I399&amp;'Технический лист'!L157))+IF(ISBLANK(INDIRECT("A12")), 0, INDIRECT(INDIRECT("A12")&amp;"!"&amp;'Технический лист'!I399&amp;'Технический лист'!L157))</f>
        <v>0</v>
      </c>
      <c r="J166" s="51">
        <f>IF(ISBLANK(INDIRECT("A3")), 0, INDIRECT(INDIRECT("A3")&amp;"!"&amp;'Технический лист'!J399&amp;'Технический лист'!M157))+IF(ISBLANK(INDIRECT("A4")), 0, INDIRECT(INDIRECT("A4")&amp;"!"&amp;'Технический лист'!J399&amp;'Технический лист'!M157))+IF(ISBLANK(INDIRECT("A5")), 0, INDIRECT(INDIRECT("A5")&amp;"!"&amp;'Технический лист'!J399&amp;'Технический лист'!M157))+IF(ISBLANK(INDIRECT("A6")), 0, INDIRECT(INDIRECT("A6")&amp;"!"&amp;'Технический лист'!J399&amp;'Технический лист'!M157))+IF(ISBLANK(INDIRECT("A7")), 0, INDIRECT(INDIRECT("A7")&amp;"!"&amp;'Технический лист'!J399&amp;'Технический лист'!M157))+IF(ISBLANK(INDIRECT("A8")), 0, INDIRECT(INDIRECT("A8")&amp;"!"&amp;'Технический лист'!J399&amp;'Технический лист'!M157))+IF(ISBLANK(INDIRECT("A9")), 0, INDIRECT(INDIRECT("A9")&amp;"!"&amp;'Технический лист'!J399&amp;'Технический лист'!M157))+IF(ISBLANK(INDIRECT("A10")), 0, INDIRECT(INDIRECT("A10")&amp;"!"&amp;'Технический лист'!J399&amp;'Технический лист'!M157))+IF(ISBLANK(INDIRECT("A11")), 0, INDIRECT(INDIRECT("A11")&amp;"!"&amp;'Технический лист'!J399&amp;'Технический лист'!M157))+IF(ISBLANK(INDIRECT("A12")), 0, INDIRECT(INDIRECT("A12")&amp;"!"&amp;'Технический лист'!J399&amp;'Технический лист'!M157))</f>
        <v>0</v>
      </c>
      <c r="K166" s="51">
        <f>IF(ISBLANK(INDIRECT("A3")), 0, INDIRECT(INDIRECT("A3")&amp;"!"&amp;'Технический лист'!K399&amp;'Технический лист'!N157))+IF(ISBLANK(INDIRECT("A4")), 0, INDIRECT(INDIRECT("A4")&amp;"!"&amp;'Технический лист'!K399&amp;'Технический лист'!N157))+IF(ISBLANK(INDIRECT("A5")), 0, INDIRECT(INDIRECT("A5")&amp;"!"&amp;'Технический лист'!K399&amp;'Технический лист'!N157))+IF(ISBLANK(INDIRECT("A6")), 0, INDIRECT(INDIRECT("A6")&amp;"!"&amp;'Технический лист'!K399&amp;'Технический лист'!N157))+IF(ISBLANK(INDIRECT("A7")), 0, INDIRECT(INDIRECT("A7")&amp;"!"&amp;'Технический лист'!K399&amp;'Технический лист'!N157))+IF(ISBLANK(INDIRECT("A8")), 0, INDIRECT(INDIRECT("A8")&amp;"!"&amp;'Технический лист'!K399&amp;'Технический лист'!N157))+IF(ISBLANK(INDIRECT("A9")), 0, INDIRECT(INDIRECT("A9")&amp;"!"&amp;'Технический лист'!K399&amp;'Технический лист'!N157))+IF(ISBLANK(INDIRECT("A10")), 0, INDIRECT(INDIRECT("A10")&amp;"!"&amp;'Технический лист'!K399&amp;'Технический лист'!N157))+IF(ISBLANK(INDIRECT("A11")), 0, INDIRECT(INDIRECT("A11")&amp;"!"&amp;'Технический лист'!K399&amp;'Технический лист'!N157))+IF(ISBLANK(INDIRECT("A12")), 0, INDIRECT(INDIRECT("A12")&amp;"!"&amp;'Технический лист'!K399&amp;'Технический лист'!N157))</f>
        <v>0</v>
      </c>
      <c r="L166" s="51">
        <f>IF(ISBLANK(INDIRECT("A3")), 0, INDIRECT(INDIRECT("A3")&amp;"!"&amp;'Технический лист'!L399&amp;'Технический лист'!O157))+IF(ISBLANK(INDIRECT("A4")), 0, INDIRECT(INDIRECT("A4")&amp;"!"&amp;'Технический лист'!L399&amp;'Технический лист'!O157))+IF(ISBLANK(INDIRECT("A5")), 0, INDIRECT(INDIRECT("A5")&amp;"!"&amp;'Технический лист'!L399&amp;'Технический лист'!O157))+IF(ISBLANK(INDIRECT("A6")), 0, INDIRECT(INDIRECT("A6")&amp;"!"&amp;'Технический лист'!L399&amp;'Технический лист'!O157))+IF(ISBLANK(INDIRECT("A7")), 0, INDIRECT(INDIRECT("A7")&amp;"!"&amp;'Технический лист'!L399&amp;'Технический лист'!O157))+IF(ISBLANK(INDIRECT("A8")), 0, INDIRECT(INDIRECT("A8")&amp;"!"&amp;'Технический лист'!L399&amp;'Технический лист'!O157))+IF(ISBLANK(INDIRECT("A9")), 0, INDIRECT(INDIRECT("A9")&amp;"!"&amp;'Технический лист'!L399&amp;'Технический лист'!O157))+IF(ISBLANK(INDIRECT("A10")), 0, INDIRECT(INDIRECT("A10")&amp;"!"&amp;'Технический лист'!L399&amp;'Технический лист'!O157))+IF(ISBLANK(INDIRECT("A11")), 0, INDIRECT(INDIRECT("A11")&amp;"!"&amp;'Технический лист'!L399&amp;'Технический лист'!O157))+IF(ISBLANK(INDIRECT("A12")), 0, INDIRECT(INDIRECT("A12")&amp;"!"&amp;'Технический лист'!L399&amp;'Технический лист'!O157))</f>
        <v>0</v>
      </c>
      <c r="M166" s="53">
        <f>IF(ISBLANK(INDIRECT("A3")), 0, INDIRECT(INDIRECT("A3")&amp;"!"&amp;'Технический лист'!M399&amp;'Технический лист'!P157))+IF(ISBLANK(INDIRECT("A4")), 0, INDIRECT(INDIRECT("A4")&amp;"!"&amp;'Технический лист'!M399&amp;'Технический лист'!P157))+IF(ISBLANK(INDIRECT("A5")), 0, INDIRECT(INDIRECT("A5")&amp;"!"&amp;'Технический лист'!M399&amp;'Технический лист'!P157))+IF(ISBLANK(INDIRECT("A6")), 0, INDIRECT(INDIRECT("A6")&amp;"!"&amp;'Технический лист'!M399&amp;'Технический лист'!P157))+IF(ISBLANK(INDIRECT("A7")), 0, INDIRECT(INDIRECT("A7")&amp;"!"&amp;'Технический лист'!M399&amp;'Технический лист'!P157))+IF(ISBLANK(INDIRECT("A8")), 0, INDIRECT(INDIRECT("A8")&amp;"!"&amp;'Технический лист'!M399&amp;'Технический лист'!P157))+IF(ISBLANK(INDIRECT("A9")), 0, INDIRECT(INDIRECT("A9")&amp;"!"&amp;'Технический лист'!M399&amp;'Технический лист'!P157))+IF(ISBLANK(INDIRECT("A10")), 0, INDIRECT(INDIRECT("A10")&amp;"!"&amp;'Технический лист'!M399&amp;'Технический лист'!P157))+IF(ISBLANK(INDIRECT("A11")), 0, INDIRECT(INDIRECT("A11")&amp;"!"&amp;'Технический лист'!M399&amp;'Технический лист'!P157))+IF(ISBLANK(INDIRECT("A12")), 0, INDIRECT(INDIRECT("A12")&amp;"!"&amp;'Технический лист'!M399&amp;'Технический лист'!P157))</f>
        <v>0</v>
      </c>
    </row>
    <row r="167" hidden="1">
      <c r="A167" s="106"/>
      <c r="B167" s="51">
        <f>IF(ISBLANK(INDIRECT("A3")), 0, INDIRECT(INDIRECT("A3")&amp;"!"&amp;'Технический лист'!B400&amp;'Технический лист'!E158))+IF(ISBLANK(INDIRECT("A4")), 0, INDIRECT(INDIRECT("A4")&amp;"!"&amp;'Технический лист'!B400&amp;'Технический лист'!E158))+IF(ISBLANK(INDIRECT("A5")), 0, INDIRECT(INDIRECT("A5")&amp;"!"&amp;'Технический лист'!B400&amp;'Технический лист'!E158))+IF(ISBLANK(INDIRECT("A6")), 0, INDIRECT(INDIRECT("A6")&amp;"!"&amp;'Технический лист'!B400&amp;'Технический лист'!E158))+IF(ISBLANK(INDIRECT("A7")), 0, INDIRECT(INDIRECT("A7")&amp;"!"&amp;'Технический лист'!B400&amp;'Технический лист'!E158))+IF(ISBLANK(INDIRECT("A8")), 0, INDIRECT(INDIRECT("A8")&amp;"!"&amp;'Технический лист'!B400&amp;'Технический лист'!E158))+IF(ISBLANK(INDIRECT("A9")), 0, INDIRECT(INDIRECT("A9")&amp;"!"&amp;'Технический лист'!B400&amp;'Технический лист'!E158))+IF(ISBLANK(INDIRECT("A10")), 0, INDIRECT(INDIRECT("A10")&amp;"!"&amp;'Технический лист'!B400&amp;'Технический лист'!E158))+IF(ISBLANK(INDIRECT("A11")), 0, INDIRECT(INDIRECT("A11")&amp;"!"&amp;'Технический лист'!B400&amp;'Технический лист'!E158))+IF(ISBLANK(INDIRECT("A12")), 0, INDIRECT(INDIRECT("A12")&amp;"!"&amp;'Технический лист'!B400&amp;'Технический лист'!E158))</f>
        <v>0</v>
      </c>
      <c r="C167" s="51">
        <f>IF(ISBLANK(INDIRECT("A3")), 0, INDIRECT(INDIRECT("A3")&amp;"!"&amp;'Технический лист'!C400&amp;'Технический лист'!F158))+IF(ISBLANK(INDIRECT("A4")), 0, INDIRECT(INDIRECT("A4")&amp;"!"&amp;'Технический лист'!C400&amp;'Технический лист'!F158))+IF(ISBLANK(INDIRECT("A5")), 0, INDIRECT(INDIRECT("A5")&amp;"!"&amp;'Технический лист'!C400&amp;'Технический лист'!F158))+IF(ISBLANK(INDIRECT("A6")), 0, INDIRECT(INDIRECT("A6")&amp;"!"&amp;'Технический лист'!C400&amp;'Технический лист'!F158))+IF(ISBLANK(INDIRECT("A7")), 0, INDIRECT(INDIRECT("A7")&amp;"!"&amp;'Технический лист'!C400&amp;'Технический лист'!F158))+IF(ISBLANK(INDIRECT("A8")), 0, INDIRECT(INDIRECT("A8")&amp;"!"&amp;'Технический лист'!C400&amp;'Технический лист'!F158))+IF(ISBLANK(INDIRECT("A9")), 0, INDIRECT(INDIRECT("A9")&amp;"!"&amp;'Технический лист'!C400&amp;'Технический лист'!F158))+IF(ISBLANK(INDIRECT("A10")), 0, INDIRECT(INDIRECT("A10")&amp;"!"&amp;'Технический лист'!C400&amp;'Технический лист'!F158))+IF(ISBLANK(INDIRECT("A11")), 0, INDIRECT(INDIRECT("A11")&amp;"!"&amp;'Технический лист'!C400&amp;'Технический лист'!F158))+IF(ISBLANK(INDIRECT("A12")), 0, INDIRECT(INDIRECT("A12")&amp;"!"&amp;'Технический лист'!C400&amp;'Технический лист'!F158))</f>
        <v>0</v>
      </c>
      <c r="D167" s="51">
        <f>IF(ISBLANK(INDIRECT("A3")), 0, INDIRECT(INDIRECT("A3")&amp;"!"&amp;'Технический лист'!D400&amp;'Технический лист'!G158))+IF(ISBLANK(INDIRECT("A4")), 0, INDIRECT(INDIRECT("A4")&amp;"!"&amp;'Технический лист'!D400&amp;'Технический лист'!G158))+IF(ISBLANK(INDIRECT("A5")), 0, INDIRECT(INDIRECT("A5")&amp;"!"&amp;'Технический лист'!D400&amp;'Технический лист'!G158))+IF(ISBLANK(INDIRECT("A6")), 0, INDIRECT(INDIRECT("A6")&amp;"!"&amp;'Технический лист'!D400&amp;'Технический лист'!G158))+IF(ISBLANK(INDIRECT("A7")), 0, INDIRECT(INDIRECT("A7")&amp;"!"&amp;'Технический лист'!D400&amp;'Технический лист'!G158))+IF(ISBLANK(INDIRECT("A8")), 0, INDIRECT(INDIRECT("A8")&amp;"!"&amp;'Технический лист'!D400&amp;'Технический лист'!G158))+IF(ISBLANK(INDIRECT("A9")), 0, INDIRECT(INDIRECT("A9")&amp;"!"&amp;'Технический лист'!D400&amp;'Технический лист'!G158))+IF(ISBLANK(INDIRECT("A10")), 0, INDIRECT(INDIRECT("A10")&amp;"!"&amp;'Технический лист'!D400&amp;'Технический лист'!G158))+IF(ISBLANK(INDIRECT("A11")), 0, INDIRECT(INDIRECT("A11")&amp;"!"&amp;'Технический лист'!D400&amp;'Технический лист'!G158))+IF(ISBLANK(INDIRECT("A12")), 0, INDIRECT(INDIRECT("A12")&amp;"!"&amp;'Технический лист'!D400&amp;'Технический лист'!G158))</f>
        <v>0</v>
      </c>
      <c r="E167" s="51">
        <f>IF(ISBLANK(INDIRECT("A3")), 0, INDIRECT(INDIRECT("A3")&amp;"!"&amp;'Технический лист'!E400&amp;'Технический лист'!H158))+IF(ISBLANK(INDIRECT("A4")), 0, INDIRECT(INDIRECT("A4")&amp;"!"&amp;'Технический лист'!E400&amp;'Технический лист'!H158))+IF(ISBLANK(INDIRECT("A5")), 0, INDIRECT(INDIRECT("A5")&amp;"!"&amp;'Технический лист'!E400&amp;'Технический лист'!H158))+IF(ISBLANK(INDIRECT("A6")), 0, INDIRECT(INDIRECT("A6")&amp;"!"&amp;'Технический лист'!E400&amp;'Технический лист'!H158))+IF(ISBLANK(INDIRECT("A7")), 0, INDIRECT(INDIRECT("A7")&amp;"!"&amp;'Технический лист'!E400&amp;'Технический лист'!H158))+IF(ISBLANK(INDIRECT("A8")), 0, INDIRECT(INDIRECT("A8")&amp;"!"&amp;'Технический лист'!E400&amp;'Технический лист'!H158))+IF(ISBLANK(INDIRECT("A9")), 0, INDIRECT(INDIRECT("A9")&amp;"!"&amp;'Технический лист'!E400&amp;'Технический лист'!H158))+IF(ISBLANK(INDIRECT("A10")), 0, INDIRECT(INDIRECT("A10")&amp;"!"&amp;'Технический лист'!E400&amp;'Технический лист'!H158))+IF(ISBLANK(INDIRECT("A11")), 0, INDIRECT(INDIRECT("A11")&amp;"!"&amp;'Технический лист'!E400&amp;'Технический лист'!H158))+IF(ISBLANK(INDIRECT("A12")), 0, INDIRECT(INDIRECT("A12")&amp;"!"&amp;'Технический лист'!E400&amp;'Технический лист'!H158))</f>
        <v>0</v>
      </c>
      <c r="F167" s="51">
        <f>IF(ISBLANK(INDIRECT("A3")), 0, INDIRECT(INDIRECT("A3")&amp;"!"&amp;'Технический лист'!F400&amp;'Технический лист'!I158))+IF(ISBLANK(INDIRECT("A4")), 0, INDIRECT(INDIRECT("A4")&amp;"!"&amp;'Технический лист'!F400&amp;'Технический лист'!I158))+IF(ISBLANK(INDIRECT("A5")), 0, INDIRECT(INDIRECT("A5")&amp;"!"&amp;'Технический лист'!F400&amp;'Технический лист'!I158))+IF(ISBLANK(INDIRECT("A6")), 0, INDIRECT(INDIRECT("A6")&amp;"!"&amp;'Технический лист'!F400&amp;'Технический лист'!I158))+IF(ISBLANK(INDIRECT("A7")), 0, INDIRECT(INDIRECT("A7")&amp;"!"&amp;'Технический лист'!F400&amp;'Технический лист'!I158))+IF(ISBLANK(INDIRECT("A8")), 0, INDIRECT(INDIRECT("A8")&amp;"!"&amp;'Технический лист'!F400&amp;'Технический лист'!I158))+IF(ISBLANK(INDIRECT("A9")), 0, INDIRECT(INDIRECT("A9")&amp;"!"&amp;'Технический лист'!F400&amp;'Технический лист'!I158))+IF(ISBLANK(INDIRECT("A10")), 0, INDIRECT(INDIRECT("A10")&amp;"!"&amp;'Технический лист'!F400&amp;'Технический лист'!I158))+IF(ISBLANK(INDIRECT("A11")), 0, INDIRECT(INDIRECT("A11")&amp;"!"&amp;'Технический лист'!F400&amp;'Технический лист'!I158))+IF(ISBLANK(INDIRECT("A12")), 0, INDIRECT(INDIRECT("A12")&amp;"!"&amp;'Технический лист'!F400&amp;'Технический лист'!I158))</f>
        <v>0</v>
      </c>
      <c r="G167" s="51">
        <f>IF(ISBLANK(INDIRECT("A3")), 0, INDIRECT(INDIRECT("A3")&amp;"!"&amp;'Технический лист'!G400&amp;'Технический лист'!J158))+IF(ISBLANK(INDIRECT("A4")), 0, INDIRECT(INDIRECT("A4")&amp;"!"&amp;'Технический лист'!G400&amp;'Технический лист'!J158))+IF(ISBLANK(INDIRECT("A5")), 0, INDIRECT(INDIRECT("A5")&amp;"!"&amp;'Технический лист'!G400&amp;'Технический лист'!J158))+IF(ISBLANK(INDIRECT("A6")), 0, INDIRECT(INDIRECT("A6")&amp;"!"&amp;'Технический лист'!G400&amp;'Технический лист'!J158))+IF(ISBLANK(INDIRECT("A7")), 0, INDIRECT(INDIRECT("A7")&amp;"!"&amp;'Технический лист'!G400&amp;'Технический лист'!J158))+IF(ISBLANK(INDIRECT("A8")), 0, INDIRECT(INDIRECT("A8")&amp;"!"&amp;'Технический лист'!G400&amp;'Технический лист'!J158))+IF(ISBLANK(INDIRECT("A9")), 0, INDIRECT(INDIRECT("A9")&amp;"!"&amp;'Технический лист'!G400&amp;'Технический лист'!J158))+IF(ISBLANK(INDIRECT("A10")), 0, INDIRECT(INDIRECT("A10")&amp;"!"&amp;'Технический лист'!G400&amp;'Технический лист'!J158))+IF(ISBLANK(INDIRECT("A11")), 0, INDIRECT(INDIRECT("A11")&amp;"!"&amp;'Технический лист'!G400&amp;'Технический лист'!J158))+IF(ISBLANK(INDIRECT("A12")), 0, INDIRECT(INDIRECT("A12")&amp;"!"&amp;'Технический лист'!G400&amp;'Технический лист'!J158))</f>
        <v>0</v>
      </c>
      <c r="H167" s="51">
        <f>IF(ISBLANK(INDIRECT("A3")), 0, INDIRECT(INDIRECT("A3")&amp;"!"&amp;'Технический лист'!H400&amp;'Технический лист'!K158))+IF(ISBLANK(INDIRECT("A4")), 0, INDIRECT(INDIRECT("A4")&amp;"!"&amp;'Технический лист'!H400&amp;'Технический лист'!K158))+IF(ISBLANK(INDIRECT("A5")), 0, INDIRECT(INDIRECT("A5")&amp;"!"&amp;'Технический лист'!H400&amp;'Технический лист'!K158))+IF(ISBLANK(INDIRECT("A6")), 0, INDIRECT(INDIRECT("A6")&amp;"!"&amp;'Технический лист'!H400&amp;'Технический лист'!K158))+IF(ISBLANK(INDIRECT("A7")), 0, INDIRECT(INDIRECT("A7")&amp;"!"&amp;'Технический лист'!H400&amp;'Технический лист'!K158))+IF(ISBLANK(INDIRECT("A8")), 0, INDIRECT(INDIRECT("A8")&amp;"!"&amp;'Технический лист'!H400&amp;'Технический лист'!K158))+IF(ISBLANK(INDIRECT("A9")), 0, INDIRECT(INDIRECT("A9")&amp;"!"&amp;'Технический лист'!H400&amp;'Технический лист'!K158))+IF(ISBLANK(INDIRECT("A10")), 0, INDIRECT(INDIRECT("A10")&amp;"!"&amp;'Технический лист'!H400&amp;'Технический лист'!K158))+IF(ISBLANK(INDIRECT("A11")), 0, INDIRECT(INDIRECT("A11")&amp;"!"&amp;'Технический лист'!H400&amp;'Технический лист'!K158))+IF(ISBLANK(INDIRECT("A12")), 0, INDIRECT(INDIRECT("A12")&amp;"!"&amp;'Технический лист'!H400&amp;'Технический лист'!K158))</f>
        <v>0</v>
      </c>
      <c r="I167" s="51">
        <f>IF(ISBLANK(INDIRECT("A3")), 0, INDIRECT(INDIRECT("A3")&amp;"!"&amp;'Технический лист'!I400&amp;'Технический лист'!L158))+IF(ISBLANK(INDIRECT("A4")), 0, INDIRECT(INDIRECT("A4")&amp;"!"&amp;'Технический лист'!I400&amp;'Технический лист'!L158))+IF(ISBLANK(INDIRECT("A5")), 0, INDIRECT(INDIRECT("A5")&amp;"!"&amp;'Технический лист'!I400&amp;'Технический лист'!L158))+IF(ISBLANK(INDIRECT("A6")), 0, INDIRECT(INDIRECT("A6")&amp;"!"&amp;'Технический лист'!I400&amp;'Технический лист'!L158))+IF(ISBLANK(INDIRECT("A7")), 0, INDIRECT(INDIRECT("A7")&amp;"!"&amp;'Технический лист'!I400&amp;'Технический лист'!L158))+IF(ISBLANK(INDIRECT("A8")), 0, INDIRECT(INDIRECT("A8")&amp;"!"&amp;'Технический лист'!I400&amp;'Технический лист'!L158))+IF(ISBLANK(INDIRECT("A9")), 0, INDIRECT(INDIRECT("A9")&amp;"!"&amp;'Технический лист'!I400&amp;'Технический лист'!L158))+IF(ISBLANK(INDIRECT("A10")), 0, INDIRECT(INDIRECT("A10")&amp;"!"&amp;'Технический лист'!I400&amp;'Технический лист'!L158))+IF(ISBLANK(INDIRECT("A11")), 0, INDIRECT(INDIRECT("A11")&amp;"!"&amp;'Технический лист'!I400&amp;'Технический лист'!L158))+IF(ISBLANK(INDIRECT("A12")), 0, INDIRECT(INDIRECT("A12")&amp;"!"&amp;'Технический лист'!I400&amp;'Технический лист'!L158))</f>
        <v>0</v>
      </c>
      <c r="J167" s="51">
        <f>IF(ISBLANK(INDIRECT("A3")), 0, INDIRECT(INDIRECT("A3")&amp;"!"&amp;'Технический лист'!J400&amp;'Технический лист'!M158))+IF(ISBLANK(INDIRECT("A4")), 0, INDIRECT(INDIRECT("A4")&amp;"!"&amp;'Технический лист'!J400&amp;'Технический лист'!M158))+IF(ISBLANK(INDIRECT("A5")), 0, INDIRECT(INDIRECT("A5")&amp;"!"&amp;'Технический лист'!J400&amp;'Технический лист'!M158))+IF(ISBLANK(INDIRECT("A6")), 0, INDIRECT(INDIRECT("A6")&amp;"!"&amp;'Технический лист'!J400&amp;'Технический лист'!M158))+IF(ISBLANK(INDIRECT("A7")), 0, INDIRECT(INDIRECT("A7")&amp;"!"&amp;'Технический лист'!J400&amp;'Технический лист'!M158))+IF(ISBLANK(INDIRECT("A8")), 0, INDIRECT(INDIRECT("A8")&amp;"!"&amp;'Технический лист'!J400&amp;'Технический лист'!M158))+IF(ISBLANK(INDIRECT("A9")), 0, INDIRECT(INDIRECT("A9")&amp;"!"&amp;'Технический лист'!J400&amp;'Технический лист'!M158))+IF(ISBLANK(INDIRECT("A10")), 0, INDIRECT(INDIRECT("A10")&amp;"!"&amp;'Технический лист'!J400&amp;'Технический лист'!M158))+IF(ISBLANK(INDIRECT("A11")), 0, INDIRECT(INDIRECT("A11")&amp;"!"&amp;'Технический лист'!J400&amp;'Технический лист'!M158))+IF(ISBLANK(INDIRECT("A12")), 0, INDIRECT(INDIRECT("A12")&amp;"!"&amp;'Технический лист'!J400&amp;'Технический лист'!M158))</f>
        <v>0</v>
      </c>
      <c r="K167" s="51">
        <f>IF(ISBLANK(INDIRECT("A3")), 0, INDIRECT(INDIRECT("A3")&amp;"!"&amp;'Технический лист'!K400&amp;'Технический лист'!N158))+IF(ISBLANK(INDIRECT("A4")), 0, INDIRECT(INDIRECT("A4")&amp;"!"&amp;'Технический лист'!K400&amp;'Технический лист'!N158))+IF(ISBLANK(INDIRECT("A5")), 0, INDIRECT(INDIRECT("A5")&amp;"!"&amp;'Технический лист'!K400&amp;'Технический лист'!N158))+IF(ISBLANK(INDIRECT("A6")), 0, INDIRECT(INDIRECT("A6")&amp;"!"&amp;'Технический лист'!K400&amp;'Технический лист'!N158))+IF(ISBLANK(INDIRECT("A7")), 0, INDIRECT(INDIRECT("A7")&amp;"!"&amp;'Технический лист'!K400&amp;'Технический лист'!N158))+IF(ISBLANK(INDIRECT("A8")), 0, INDIRECT(INDIRECT("A8")&amp;"!"&amp;'Технический лист'!K400&amp;'Технический лист'!N158))+IF(ISBLANK(INDIRECT("A9")), 0, INDIRECT(INDIRECT("A9")&amp;"!"&amp;'Технический лист'!K400&amp;'Технический лист'!N158))+IF(ISBLANK(INDIRECT("A10")), 0, INDIRECT(INDIRECT("A10")&amp;"!"&amp;'Технический лист'!K400&amp;'Технический лист'!N158))+IF(ISBLANK(INDIRECT("A11")), 0, INDIRECT(INDIRECT("A11")&amp;"!"&amp;'Технический лист'!K400&amp;'Технический лист'!N158))+IF(ISBLANK(INDIRECT("A12")), 0, INDIRECT(INDIRECT("A12")&amp;"!"&amp;'Технический лист'!K400&amp;'Технический лист'!N158))</f>
        <v>0</v>
      </c>
      <c r="L167" s="51">
        <f>IF(ISBLANK(INDIRECT("A3")), 0, INDIRECT(INDIRECT("A3")&amp;"!"&amp;'Технический лист'!L400&amp;'Технический лист'!O158))+IF(ISBLANK(INDIRECT("A4")), 0, INDIRECT(INDIRECT("A4")&amp;"!"&amp;'Технический лист'!L400&amp;'Технический лист'!O158))+IF(ISBLANK(INDIRECT("A5")), 0, INDIRECT(INDIRECT("A5")&amp;"!"&amp;'Технический лист'!L400&amp;'Технический лист'!O158))+IF(ISBLANK(INDIRECT("A6")), 0, INDIRECT(INDIRECT("A6")&amp;"!"&amp;'Технический лист'!L400&amp;'Технический лист'!O158))+IF(ISBLANK(INDIRECT("A7")), 0, INDIRECT(INDIRECT("A7")&amp;"!"&amp;'Технический лист'!L400&amp;'Технический лист'!O158))+IF(ISBLANK(INDIRECT("A8")), 0, INDIRECT(INDIRECT("A8")&amp;"!"&amp;'Технический лист'!L400&amp;'Технический лист'!O158))+IF(ISBLANK(INDIRECT("A9")), 0, INDIRECT(INDIRECT("A9")&amp;"!"&amp;'Технический лист'!L400&amp;'Технический лист'!O158))+IF(ISBLANK(INDIRECT("A10")), 0, INDIRECT(INDIRECT("A10")&amp;"!"&amp;'Технический лист'!L400&amp;'Технический лист'!O158))+IF(ISBLANK(INDIRECT("A11")), 0, INDIRECT(INDIRECT("A11")&amp;"!"&amp;'Технический лист'!L400&amp;'Технический лист'!O158))+IF(ISBLANK(INDIRECT("A12")), 0, INDIRECT(INDIRECT("A12")&amp;"!"&amp;'Технический лист'!L400&amp;'Технический лист'!O158))</f>
        <v>0</v>
      </c>
      <c r="M167" s="53">
        <f>IF(ISBLANK(INDIRECT("A3")), 0, INDIRECT(INDIRECT("A3")&amp;"!"&amp;'Технический лист'!M400&amp;'Технический лист'!P158))+IF(ISBLANK(INDIRECT("A4")), 0, INDIRECT(INDIRECT("A4")&amp;"!"&amp;'Технический лист'!M400&amp;'Технический лист'!P158))+IF(ISBLANK(INDIRECT("A5")), 0, INDIRECT(INDIRECT("A5")&amp;"!"&amp;'Технический лист'!M400&amp;'Технический лист'!P158))+IF(ISBLANK(INDIRECT("A6")), 0, INDIRECT(INDIRECT("A6")&amp;"!"&amp;'Технический лист'!M400&amp;'Технический лист'!P158))+IF(ISBLANK(INDIRECT("A7")), 0, INDIRECT(INDIRECT("A7")&amp;"!"&amp;'Технический лист'!M400&amp;'Технический лист'!P158))+IF(ISBLANK(INDIRECT("A8")), 0, INDIRECT(INDIRECT("A8")&amp;"!"&amp;'Технический лист'!M400&amp;'Технический лист'!P158))+IF(ISBLANK(INDIRECT("A9")), 0, INDIRECT(INDIRECT("A9")&amp;"!"&amp;'Технический лист'!M400&amp;'Технический лист'!P158))+IF(ISBLANK(INDIRECT("A10")), 0, INDIRECT(INDIRECT("A10")&amp;"!"&amp;'Технический лист'!M400&amp;'Технический лист'!P158))+IF(ISBLANK(INDIRECT("A11")), 0, INDIRECT(INDIRECT("A11")&amp;"!"&amp;'Технический лист'!M400&amp;'Технический лист'!P158))+IF(ISBLANK(INDIRECT("A12")), 0, INDIRECT(INDIRECT("A12")&amp;"!"&amp;'Технический лист'!M400&amp;'Технический лист'!P158))</f>
        <v>0</v>
      </c>
    </row>
    <row r="168" hidden="1">
      <c r="A168" s="106"/>
      <c r="B168" s="51">
        <f>IF(ISBLANK(INDIRECT("A3")), 0, INDIRECT(INDIRECT("A3")&amp;"!"&amp;'Технический лист'!B401&amp;'Технический лист'!E159))+IF(ISBLANK(INDIRECT("A4")), 0, INDIRECT(INDIRECT("A4")&amp;"!"&amp;'Технический лист'!B401&amp;'Технический лист'!E159))+IF(ISBLANK(INDIRECT("A5")), 0, INDIRECT(INDIRECT("A5")&amp;"!"&amp;'Технический лист'!B401&amp;'Технический лист'!E159))+IF(ISBLANK(INDIRECT("A6")), 0, INDIRECT(INDIRECT("A6")&amp;"!"&amp;'Технический лист'!B401&amp;'Технический лист'!E159))+IF(ISBLANK(INDIRECT("A7")), 0, INDIRECT(INDIRECT("A7")&amp;"!"&amp;'Технический лист'!B401&amp;'Технический лист'!E159))+IF(ISBLANK(INDIRECT("A8")), 0, INDIRECT(INDIRECT("A8")&amp;"!"&amp;'Технический лист'!B401&amp;'Технический лист'!E159))+IF(ISBLANK(INDIRECT("A9")), 0, INDIRECT(INDIRECT("A9")&amp;"!"&amp;'Технический лист'!B401&amp;'Технический лист'!E159))+IF(ISBLANK(INDIRECT("A10")), 0, INDIRECT(INDIRECT("A10")&amp;"!"&amp;'Технический лист'!B401&amp;'Технический лист'!E159))+IF(ISBLANK(INDIRECT("A11")), 0, INDIRECT(INDIRECT("A11")&amp;"!"&amp;'Технический лист'!B401&amp;'Технический лист'!E159))+IF(ISBLANK(INDIRECT("A12")), 0, INDIRECT(INDIRECT("A12")&amp;"!"&amp;'Технический лист'!B401&amp;'Технический лист'!E159))</f>
        <v>0</v>
      </c>
      <c r="C168" s="51">
        <f>IF(ISBLANK(INDIRECT("A3")), 0, INDIRECT(INDIRECT("A3")&amp;"!"&amp;'Технический лист'!C401&amp;'Технический лист'!F159))+IF(ISBLANK(INDIRECT("A4")), 0, INDIRECT(INDIRECT("A4")&amp;"!"&amp;'Технический лист'!C401&amp;'Технический лист'!F159))+IF(ISBLANK(INDIRECT("A5")), 0, INDIRECT(INDIRECT("A5")&amp;"!"&amp;'Технический лист'!C401&amp;'Технический лист'!F159))+IF(ISBLANK(INDIRECT("A6")), 0, INDIRECT(INDIRECT("A6")&amp;"!"&amp;'Технический лист'!C401&amp;'Технический лист'!F159))+IF(ISBLANK(INDIRECT("A7")), 0, INDIRECT(INDIRECT("A7")&amp;"!"&amp;'Технический лист'!C401&amp;'Технический лист'!F159))+IF(ISBLANK(INDIRECT("A8")), 0, INDIRECT(INDIRECT("A8")&amp;"!"&amp;'Технический лист'!C401&amp;'Технический лист'!F159))+IF(ISBLANK(INDIRECT("A9")), 0, INDIRECT(INDIRECT("A9")&amp;"!"&amp;'Технический лист'!C401&amp;'Технический лист'!F159))+IF(ISBLANK(INDIRECT("A10")), 0, INDIRECT(INDIRECT("A10")&amp;"!"&amp;'Технический лист'!C401&amp;'Технический лист'!F159))+IF(ISBLANK(INDIRECT("A11")), 0, INDIRECT(INDIRECT("A11")&amp;"!"&amp;'Технический лист'!C401&amp;'Технический лист'!F159))+IF(ISBLANK(INDIRECT("A12")), 0, INDIRECT(INDIRECT("A12")&amp;"!"&amp;'Технический лист'!C401&amp;'Технический лист'!F159))</f>
        <v>0</v>
      </c>
      <c r="D168" s="51">
        <f>IF(ISBLANK(INDIRECT("A3")), 0, INDIRECT(INDIRECT("A3")&amp;"!"&amp;'Технический лист'!D401&amp;'Технический лист'!G159))+IF(ISBLANK(INDIRECT("A4")), 0, INDIRECT(INDIRECT("A4")&amp;"!"&amp;'Технический лист'!D401&amp;'Технический лист'!G159))+IF(ISBLANK(INDIRECT("A5")), 0, INDIRECT(INDIRECT("A5")&amp;"!"&amp;'Технический лист'!D401&amp;'Технический лист'!G159))+IF(ISBLANK(INDIRECT("A6")), 0, INDIRECT(INDIRECT("A6")&amp;"!"&amp;'Технический лист'!D401&amp;'Технический лист'!G159))+IF(ISBLANK(INDIRECT("A7")), 0, INDIRECT(INDIRECT("A7")&amp;"!"&amp;'Технический лист'!D401&amp;'Технический лист'!G159))+IF(ISBLANK(INDIRECT("A8")), 0, INDIRECT(INDIRECT("A8")&amp;"!"&amp;'Технический лист'!D401&amp;'Технический лист'!G159))+IF(ISBLANK(INDIRECT("A9")), 0, INDIRECT(INDIRECT("A9")&amp;"!"&amp;'Технический лист'!D401&amp;'Технический лист'!G159))+IF(ISBLANK(INDIRECT("A10")), 0, INDIRECT(INDIRECT("A10")&amp;"!"&amp;'Технический лист'!D401&amp;'Технический лист'!G159))+IF(ISBLANK(INDIRECT("A11")), 0, INDIRECT(INDIRECT("A11")&amp;"!"&amp;'Технический лист'!D401&amp;'Технический лист'!G159))+IF(ISBLANK(INDIRECT("A12")), 0, INDIRECT(INDIRECT("A12")&amp;"!"&amp;'Технический лист'!D401&amp;'Технический лист'!G159))</f>
        <v>0</v>
      </c>
      <c r="E168" s="51">
        <f>IF(ISBLANK(INDIRECT("A3")), 0, INDIRECT(INDIRECT("A3")&amp;"!"&amp;'Технический лист'!E401&amp;'Технический лист'!H159))+IF(ISBLANK(INDIRECT("A4")), 0, INDIRECT(INDIRECT("A4")&amp;"!"&amp;'Технический лист'!E401&amp;'Технический лист'!H159))+IF(ISBLANK(INDIRECT("A5")), 0, INDIRECT(INDIRECT("A5")&amp;"!"&amp;'Технический лист'!E401&amp;'Технический лист'!H159))+IF(ISBLANK(INDIRECT("A6")), 0, INDIRECT(INDIRECT("A6")&amp;"!"&amp;'Технический лист'!E401&amp;'Технический лист'!H159))+IF(ISBLANK(INDIRECT("A7")), 0, INDIRECT(INDIRECT("A7")&amp;"!"&amp;'Технический лист'!E401&amp;'Технический лист'!H159))+IF(ISBLANK(INDIRECT("A8")), 0, INDIRECT(INDIRECT("A8")&amp;"!"&amp;'Технический лист'!E401&amp;'Технический лист'!H159))+IF(ISBLANK(INDIRECT("A9")), 0, INDIRECT(INDIRECT("A9")&amp;"!"&amp;'Технический лист'!E401&amp;'Технический лист'!H159))+IF(ISBLANK(INDIRECT("A10")), 0, INDIRECT(INDIRECT("A10")&amp;"!"&amp;'Технический лист'!E401&amp;'Технический лист'!H159))+IF(ISBLANK(INDIRECT("A11")), 0, INDIRECT(INDIRECT("A11")&amp;"!"&amp;'Технический лист'!E401&amp;'Технический лист'!H159))+IF(ISBLANK(INDIRECT("A12")), 0, INDIRECT(INDIRECT("A12")&amp;"!"&amp;'Технический лист'!E401&amp;'Технический лист'!H159))</f>
        <v>0</v>
      </c>
      <c r="F168" s="51">
        <f>IF(ISBLANK(INDIRECT("A3")), 0, INDIRECT(INDIRECT("A3")&amp;"!"&amp;'Технический лист'!F401&amp;'Технический лист'!I159))+IF(ISBLANK(INDIRECT("A4")), 0, INDIRECT(INDIRECT("A4")&amp;"!"&amp;'Технический лист'!F401&amp;'Технический лист'!I159))+IF(ISBLANK(INDIRECT("A5")), 0, INDIRECT(INDIRECT("A5")&amp;"!"&amp;'Технический лист'!F401&amp;'Технический лист'!I159))+IF(ISBLANK(INDIRECT("A6")), 0, INDIRECT(INDIRECT("A6")&amp;"!"&amp;'Технический лист'!F401&amp;'Технический лист'!I159))+IF(ISBLANK(INDIRECT("A7")), 0, INDIRECT(INDIRECT("A7")&amp;"!"&amp;'Технический лист'!F401&amp;'Технический лист'!I159))+IF(ISBLANK(INDIRECT("A8")), 0, INDIRECT(INDIRECT("A8")&amp;"!"&amp;'Технический лист'!F401&amp;'Технический лист'!I159))+IF(ISBLANK(INDIRECT("A9")), 0, INDIRECT(INDIRECT("A9")&amp;"!"&amp;'Технический лист'!F401&amp;'Технический лист'!I159))+IF(ISBLANK(INDIRECT("A10")), 0, INDIRECT(INDIRECT("A10")&amp;"!"&amp;'Технический лист'!F401&amp;'Технический лист'!I159))+IF(ISBLANK(INDIRECT("A11")), 0, INDIRECT(INDIRECT("A11")&amp;"!"&amp;'Технический лист'!F401&amp;'Технический лист'!I159))+IF(ISBLANK(INDIRECT("A12")), 0, INDIRECT(INDIRECT("A12")&amp;"!"&amp;'Технический лист'!F401&amp;'Технический лист'!I159))</f>
        <v>0</v>
      </c>
      <c r="G168" s="51">
        <f>IF(ISBLANK(INDIRECT("A3")), 0, INDIRECT(INDIRECT("A3")&amp;"!"&amp;'Технический лист'!G401&amp;'Технический лист'!J159))+IF(ISBLANK(INDIRECT("A4")), 0, INDIRECT(INDIRECT("A4")&amp;"!"&amp;'Технический лист'!G401&amp;'Технический лист'!J159))+IF(ISBLANK(INDIRECT("A5")), 0, INDIRECT(INDIRECT("A5")&amp;"!"&amp;'Технический лист'!G401&amp;'Технический лист'!J159))+IF(ISBLANK(INDIRECT("A6")), 0, INDIRECT(INDIRECT("A6")&amp;"!"&amp;'Технический лист'!G401&amp;'Технический лист'!J159))+IF(ISBLANK(INDIRECT("A7")), 0, INDIRECT(INDIRECT("A7")&amp;"!"&amp;'Технический лист'!G401&amp;'Технический лист'!J159))+IF(ISBLANK(INDIRECT("A8")), 0, INDIRECT(INDIRECT("A8")&amp;"!"&amp;'Технический лист'!G401&amp;'Технический лист'!J159))+IF(ISBLANK(INDIRECT("A9")), 0, INDIRECT(INDIRECT("A9")&amp;"!"&amp;'Технический лист'!G401&amp;'Технический лист'!J159))+IF(ISBLANK(INDIRECT("A10")), 0, INDIRECT(INDIRECT("A10")&amp;"!"&amp;'Технический лист'!G401&amp;'Технический лист'!J159))+IF(ISBLANK(INDIRECT("A11")), 0, INDIRECT(INDIRECT("A11")&amp;"!"&amp;'Технический лист'!G401&amp;'Технический лист'!J159))+IF(ISBLANK(INDIRECT("A12")), 0, INDIRECT(INDIRECT("A12")&amp;"!"&amp;'Технический лист'!G401&amp;'Технический лист'!J159))</f>
        <v>0</v>
      </c>
      <c r="H168" s="51">
        <f>IF(ISBLANK(INDIRECT("A3")), 0, INDIRECT(INDIRECT("A3")&amp;"!"&amp;'Технический лист'!H401&amp;'Технический лист'!K159))+IF(ISBLANK(INDIRECT("A4")), 0, INDIRECT(INDIRECT("A4")&amp;"!"&amp;'Технический лист'!H401&amp;'Технический лист'!K159))+IF(ISBLANK(INDIRECT("A5")), 0, INDIRECT(INDIRECT("A5")&amp;"!"&amp;'Технический лист'!H401&amp;'Технический лист'!K159))+IF(ISBLANK(INDIRECT("A6")), 0, INDIRECT(INDIRECT("A6")&amp;"!"&amp;'Технический лист'!H401&amp;'Технический лист'!K159))+IF(ISBLANK(INDIRECT("A7")), 0, INDIRECT(INDIRECT("A7")&amp;"!"&amp;'Технический лист'!H401&amp;'Технический лист'!K159))+IF(ISBLANK(INDIRECT("A8")), 0, INDIRECT(INDIRECT("A8")&amp;"!"&amp;'Технический лист'!H401&amp;'Технический лист'!K159))+IF(ISBLANK(INDIRECT("A9")), 0, INDIRECT(INDIRECT("A9")&amp;"!"&amp;'Технический лист'!H401&amp;'Технический лист'!K159))+IF(ISBLANK(INDIRECT("A10")), 0, INDIRECT(INDIRECT("A10")&amp;"!"&amp;'Технический лист'!H401&amp;'Технический лист'!K159))+IF(ISBLANK(INDIRECT("A11")), 0, INDIRECT(INDIRECT("A11")&amp;"!"&amp;'Технический лист'!H401&amp;'Технический лист'!K159))+IF(ISBLANK(INDIRECT("A12")), 0, INDIRECT(INDIRECT("A12")&amp;"!"&amp;'Технический лист'!H401&amp;'Технический лист'!K159))</f>
        <v>0</v>
      </c>
      <c r="I168" s="51">
        <f>IF(ISBLANK(INDIRECT("A3")), 0, INDIRECT(INDIRECT("A3")&amp;"!"&amp;'Технический лист'!I401&amp;'Технический лист'!L159))+IF(ISBLANK(INDIRECT("A4")), 0, INDIRECT(INDIRECT("A4")&amp;"!"&amp;'Технический лист'!I401&amp;'Технический лист'!L159))+IF(ISBLANK(INDIRECT("A5")), 0, INDIRECT(INDIRECT("A5")&amp;"!"&amp;'Технический лист'!I401&amp;'Технический лист'!L159))+IF(ISBLANK(INDIRECT("A6")), 0, INDIRECT(INDIRECT("A6")&amp;"!"&amp;'Технический лист'!I401&amp;'Технический лист'!L159))+IF(ISBLANK(INDIRECT("A7")), 0, INDIRECT(INDIRECT("A7")&amp;"!"&amp;'Технический лист'!I401&amp;'Технический лист'!L159))+IF(ISBLANK(INDIRECT("A8")), 0, INDIRECT(INDIRECT("A8")&amp;"!"&amp;'Технический лист'!I401&amp;'Технический лист'!L159))+IF(ISBLANK(INDIRECT("A9")), 0, INDIRECT(INDIRECT("A9")&amp;"!"&amp;'Технический лист'!I401&amp;'Технический лист'!L159))+IF(ISBLANK(INDIRECT("A10")), 0, INDIRECT(INDIRECT("A10")&amp;"!"&amp;'Технический лист'!I401&amp;'Технический лист'!L159))+IF(ISBLANK(INDIRECT("A11")), 0, INDIRECT(INDIRECT("A11")&amp;"!"&amp;'Технический лист'!I401&amp;'Технический лист'!L159))+IF(ISBLANK(INDIRECT("A12")), 0, INDIRECT(INDIRECT("A12")&amp;"!"&amp;'Технический лист'!I401&amp;'Технический лист'!L159))</f>
        <v>0</v>
      </c>
      <c r="J168" s="51">
        <f>IF(ISBLANK(INDIRECT("A3")), 0, INDIRECT(INDIRECT("A3")&amp;"!"&amp;'Технический лист'!J401&amp;'Технический лист'!M159))+IF(ISBLANK(INDIRECT("A4")), 0, INDIRECT(INDIRECT("A4")&amp;"!"&amp;'Технический лист'!J401&amp;'Технический лист'!M159))+IF(ISBLANK(INDIRECT("A5")), 0, INDIRECT(INDIRECT("A5")&amp;"!"&amp;'Технический лист'!J401&amp;'Технический лист'!M159))+IF(ISBLANK(INDIRECT("A6")), 0, INDIRECT(INDIRECT("A6")&amp;"!"&amp;'Технический лист'!J401&amp;'Технический лист'!M159))+IF(ISBLANK(INDIRECT("A7")), 0, INDIRECT(INDIRECT("A7")&amp;"!"&amp;'Технический лист'!J401&amp;'Технический лист'!M159))+IF(ISBLANK(INDIRECT("A8")), 0, INDIRECT(INDIRECT("A8")&amp;"!"&amp;'Технический лист'!J401&amp;'Технический лист'!M159))+IF(ISBLANK(INDIRECT("A9")), 0, INDIRECT(INDIRECT("A9")&amp;"!"&amp;'Технический лист'!J401&amp;'Технический лист'!M159))+IF(ISBLANK(INDIRECT("A10")), 0, INDIRECT(INDIRECT("A10")&amp;"!"&amp;'Технический лист'!J401&amp;'Технический лист'!M159))+IF(ISBLANK(INDIRECT("A11")), 0, INDIRECT(INDIRECT("A11")&amp;"!"&amp;'Технический лист'!J401&amp;'Технический лист'!M159))+IF(ISBLANK(INDIRECT("A12")), 0, INDIRECT(INDIRECT("A12")&amp;"!"&amp;'Технический лист'!J401&amp;'Технический лист'!M159))</f>
        <v>0</v>
      </c>
      <c r="K168" s="51">
        <f>IF(ISBLANK(INDIRECT("A3")), 0, INDIRECT(INDIRECT("A3")&amp;"!"&amp;'Технический лист'!K401&amp;'Технический лист'!N159))+IF(ISBLANK(INDIRECT("A4")), 0, INDIRECT(INDIRECT("A4")&amp;"!"&amp;'Технический лист'!K401&amp;'Технический лист'!N159))+IF(ISBLANK(INDIRECT("A5")), 0, INDIRECT(INDIRECT("A5")&amp;"!"&amp;'Технический лист'!K401&amp;'Технический лист'!N159))+IF(ISBLANK(INDIRECT("A6")), 0, INDIRECT(INDIRECT("A6")&amp;"!"&amp;'Технический лист'!K401&amp;'Технический лист'!N159))+IF(ISBLANK(INDIRECT("A7")), 0, INDIRECT(INDIRECT("A7")&amp;"!"&amp;'Технический лист'!K401&amp;'Технический лист'!N159))+IF(ISBLANK(INDIRECT("A8")), 0, INDIRECT(INDIRECT("A8")&amp;"!"&amp;'Технический лист'!K401&amp;'Технический лист'!N159))+IF(ISBLANK(INDIRECT("A9")), 0, INDIRECT(INDIRECT("A9")&amp;"!"&amp;'Технический лист'!K401&amp;'Технический лист'!N159))+IF(ISBLANK(INDIRECT("A10")), 0, INDIRECT(INDIRECT("A10")&amp;"!"&amp;'Технический лист'!K401&amp;'Технический лист'!N159))+IF(ISBLANK(INDIRECT("A11")), 0, INDIRECT(INDIRECT("A11")&amp;"!"&amp;'Технический лист'!K401&amp;'Технический лист'!N159))+IF(ISBLANK(INDIRECT("A12")), 0, INDIRECT(INDIRECT("A12")&amp;"!"&amp;'Технический лист'!K401&amp;'Технический лист'!N159))</f>
        <v>0</v>
      </c>
      <c r="L168" s="51">
        <f>IF(ISBLANK(INDIRECT("A3")), 0, INDIRECT(INDIRECT("A3")&amp;"!"&amp;'Технический лист'!L401&amp;'Технический лист'!O159))+IF(ISBLANK(INDIRECT("A4")), 0, INDIRECT(INDIRECT("A4")&amp;"!"&amp;'Технический лист'!L401&amp;'Технический лист'!O159))+IF(ISBLANK(INDIRECT("A5")), 0, INDIRECT(INDIRECT("A5")&amp;"!"&amp;'Технический лист'!L401&amp;'Технический лист'!O159))+IF(ISBLANK(INDIRECT("A6")), 0, INDIRECT(INDIRECT("A6")&amp;"!"&amp;'Технический лист'!L401&amp;'Технический лист'!O159))+IF(ISBLANK(INDIRECT("A7")), 0, INDIRECT(INDIRECT("A7")&amp;"!"&amp;'Технический лист'!L401&amp;'Технический лист'!O159))+IF(ISBLANK(INDIRECT("A8")), 0, INDIRECT(INDIRECT("A8")&amp;"!"&amp;'Технический лист'!L401&amp;'Технический лист'!O159))+IF(ISBLANK(INDIRECT("A9")), 0, INDIRECT(INDIRECT("A9")&amp;"!"&amp;'Технический лист'!L401&amp;'Технический лист'!O159))+IF(ISBLANK(INDIRECT("A10")), 0, INDIRECT(INDIRECT("A10")&amp;"!"&amp;'Технический лист'!L401&amp;'Технический лист'!O159))+IF(ISBLANK(INDIRECT("A11")), 0, INDIRECT(INDIRECT("A11")&amp;"!"&amp;'Технический лист'!L401&amp;'Технический лист'!O159))+IF(ISBLANK(INDIRECT("A12")), 0, INDIRECT(INDIRECT("A12")&amp;"!"&amp;'Технический лист'!L401&amp;'Технический лист'!O159))</f>
        <v>0</v>
      </c>
      <c r="M168" s="53">
        <f>IF(ISBLANK(INDIRECT("A3")), 0, INDIRECT(INDIRECT("A3")&amp;"!"&amp;'Технический лист'!M401&amp;'Технический лист'!P159))+IF(ISBLANK(INDIRECT("A4")), 0, INDIRECT(INDIRECT("A4")&amp;"!"&amp;'Технический лист'!M401&amp;'Технический лист'!P159))+IF(ISBLANK(INDIRECT("A5")), 0, INDIRECT(INDIRECT("A5")&amp;"!"&amp;'Технический лист'!M401&amp;'Технический лист'!P159))+IF(ISBLANK(INDIRECT("A6")), 0, INDIRECT(INDIRECT("A6")&amp;"!"&amp;'Технический лист'!M401&amp;'Технический лист'!P159))+IF(ISBLANK(INDIRECT("A7")), 0, INDIRECT(INDIRECT("A7")&amp;"!"&amp;'Технический лист'!M401&amp;'Технический лист'!P159))+IF(ISBLANK(INDIRECT("A8")), 0, INDIRECT(INDIRECT("A8")&amp;"!"&amp;'Технический лист'!M401&amp;'Технический лист'!P159))+IF(ISBLANK(INDIRECT("A9")), 0, INDIRECT(INDIRECT("A9")&amp;"!"&amp;'Технический лист'!M401&amp;'Технический лист'!P159))+IF(ISBLANK(INDIRECT("A10")), 0, INDIRECT(INDIRECT("A10")&amp;"!"&amp;'Технический лист'!M401&amp;'Технический лист'!P159))+IF(ISBLANK(INDIRECT("A11")), 0, INDIRECT(INDIRECT("A11")&amp;"!"&amp;'Технический лист'!M401&amp;'Технический лист'!P159))+IF(ISBLANK(INDIRECT("A12")), 0, INDIRECT(INDIRECT("A12")&amp;"!"&amp;'Технический лист'!M401&amp;'Технический лист'!P159))</f>
        <v>0</v>
      </c>
    </row>
    <row r="169" hidden="1">
      <c r="A169" s="106"/>
      <c r="B169" s="51">
        <f>IF(ISBLANK(INDIRECT("A3")), 0, INDIRECT(INDIRECT("A3")&amp;"!"&amp;'Технический лист'!B402&amp;'Технический лист'!E160))+IF(ISBLANK(INDIRECT("A4")), 0, INDIRECT(INDIRECT("A4")&amp;"!"&amp;'Технический лист'!B402&amp;'Технический лист'!E160))+IF(ISBLANK(INDIRECT("A5")), 0, INDIRECT(INDIRECT("A5")&amp;"!"&amp;'Технический лист'!B402&amp;'Технический лист'!E160))+IF(ISBLANK(INDIRECT("A6")), 0, INDIRECT(INDIRECT("A6")&amp;"!"&amp;'Технический лист'!B402&amp;'Технический лист'!E160))+IF(ISBLANK(INDIRECT("A7")), 0, INDIRECT(INDIRECT("A7")&amp;"!"&amp;'Технический лист'!B402&amp;'Технический лист'!E160))+IF(ISBLANK(INDIRECT("A8")), 0, INDIRECT(INDIRECT("A8")&amp;"!"&amp;'Технический лист'!B402&amp;'Технический лист'!E160))+IF(ISBLANK(INDIRECT("A9")), 0, INDIRECT(INDIRECT("A9")&amp;"!"&amp;'Технический лист'!B402&amp;'Технический лист'!E160))+IF(ISBLANK(INDIRECT("A10")), 0, INDIRECT(INDIRECT("A10")&amp;"!"&amp;'Технический лист'!B402&amp;'Технический лист'!E160))+IF(ISBLANK(INDIRECT("A11")), 0, INDIRECT(INDIRECT("A11")&amp;"!"&amp;'Технический лист'!B402&amp;'Технический лист'!E160))+IF(ISBLANK(INDIRECT("A12")), 0, INDIRECT(INDIRECT("A12")&amp;"!"&amp;'Технический лист'!B402&amp;'Технический лист'!E160))</f>
        <v>0</v>
      </c>
      <c r="C169" s="51">
        <f>IF(ISBLANK(INDIRECT("A3")), 0, INDIRECT(INDIRECT("A3")&amp;"!"&amp;'Технический лист'!C402&amp;'Технический лист'!F160))+IF(ISBLANK(INDIRECT("A4")), 0, INDIRECT(INDIRECT("A4")&amp;"!"&amp;'Технический лист'!C402&amp;'Технический лист'!F160))+IF(ISBLANK(INDIRECT("A5")), 0, INDIRECT(INDIRECT("A5")&amp;"!"&amp;'Технический лист'!C402&amp;'Технический лист'!F160))+IF(ISBLANK(INDIRECT("A6")), 0, INDIRECT(INDIRECT("A6")&amp;"!"&amp;'Технический лист'!C402&amp;'Технический лист'!F160))+IF(ISBLANK(INDIRECT("A7")), 0, INDIRECT(INDIRECT("A7")&amp;"!"&amp;'Технический лист'!C402&amp;'Технический лист'!F160))+IF(ISBLANK(INDIRECT("A8")), 0, INDIRECT(INDIRECT("A8")&amp;"!"&amp;'Технический лист'!C402&amp;'Технический лист'!F160))+IF(ISBLANK(INDIRECT("A9")), 0, INDIRECT(INDIRECT("A9")&amp;"!"&amp;'Технический лист'!C402&amp;'Технический лист'!F160))+IF(ISBLANK(INDIRECT("A10")), 0, INDIRECT(INDIRECT("A10")&amp;"!"&amp;'Технический лист'!C402&amp;'Технический лист'!F160))+IF(ISBLANK(INDIRECT("A11")), 0, INDIRECT(INDIRECT("A11")&amp;"!"&amp;'Технический лист'!C402&amp;'Технический лист'!F160))+IF(ISBLANK(INDIRECT("A12")), 0, INDIRECT(INDIRECT("A12")&amp;"!"&amp;'Технический лист'!C402&amp;'Технический лист'!F160))</f>
        <v>0</v>
      </c>
      <c r="D169" s="51">
        <f>IF(ISBLANK(INDIRECT("A3")), 0, INDIRECT(INDIRECT("A3")&amp;"!"&amp;'Технический лист'!D402&amp;'Технический лист'!G160))+IF(ISBLANK(INDIRECT("A4")), 0, INDIRECT(INDIRECT("A4")&amp;"!"&amp;'Технический лист'!D402&amp;'Технический лист'!G160))+IF(ISBLANK(INDIRECT("A5")), 0, INDIRECT(INDIRECT("A5")&amp;"!"&amp;'Технический лист'!D402&amp;'Технический лист'!G160))+IF(ISBLANK(INDIRECT("A6")), 0, INDIRECT(INDIRECT("A6")&amp;"!"&amp;'Технический лист'!D402&amp;'Технический лист'!G160))+IF(ISBLANK(INDIRECT("A7")), 0, INDIRECT(INDIRECT("A7")&amp;"!"&amp;'Технический лист'!D402&amp;'Технический лист'!G160))+IF(ISBLANK(INDIRECT("A8")), 0, INDIRECT(INDIRECT("A8")&amp;"!"&amp;'Технический лист'!D402&amp;'Технический лист'!G160))+IF(ISBLANK(INDIRECT("A9")), 0, INDIRECT(INDIRECT("A9")&amp;"!"&amp;'Технический лист'!D402&amp;'Технический лист'!G160))+IF(ISBLANK(INDIRECT("A10")), 0, INDIRECT(INDIRECT("A10")&amp;"!"&amp;'Технический лист'!D402&amp;'Технический лист'!G160))+IF(ISBLANK(INDIRECT("A11")), 0, INDIRECT(INDIRECT("A11")&amp;"!"&amp;'Технический лист'!D402&amp;'Технический лист'!G160))+IF(ISBLANK(INDIRECT("A12")), 0, INDIRECT(INDIRECT("A12")&amp;"!"&amp;'Технический лист'!D402&amp;'Технический лист'!G160))</f>
        <v>0</v>
      </c>
      <c r="E169" s="51">
        <f>IF(ISBLANK(INDIRECT("A3")), 0, INDIRECT(INDIRECT("A3")&amp;"!"&amp;'Технический лист'!E402&amp;'Технический лист'!H160))+IF(ISBLANK(INDIRECT("A4")), 0, INDIRECT(INDIRECT("A4")&amp;"!"&amp;'Технический лист'!E402&amp;'Технический лист'!H160))+IF(ISBLANK(INDIRECT("A5")), 0, INDIRECT(INDIRECT("A5")&amp;"!"&amp;'Технический лист'!E402&amp;'Технический лист'!H160))+IF(ISBLANK(INDIRECT("A6")), 0, INDIRECT(INDIRECT("A6")&amp;"!"&amp;'Технический лист'!E402&amp;'Технический лист'!H160))+IF(ISBLANK(INDIRECT("A7")), 0, INDIRECT(INDIRECT("A7")&amp;"!"&amp;'Технический лист'!E402&amp;'Технический лист'!H160))+IF(ISBLANK(INDIRECT("A8")), 0, INDIRECT(INDIRECT("A8")&amp;"!"&amp;'Технический лист'!E402&amp;'Технический лист'!H160))+IF(ISBLANK(INDIRECT("A9")), 0, INDIRECT(INDIRECT("A9")&amp;"!"&amp;'Технический лист'!E402&amp;'Технический лист'!H160))+IF(ISBLANK(INDIRECT("A10")), 0, INDIRECT(INDIRECT("A10")&amp;"!"&amp;'Технический лист'!E402&amp;'Технический лист'!H160))+IF(ISBLANK(INDIRECT("A11")), 0, INDIRECT(INDIRECT("A11")&amp;"!"&amp;'Технический лист'!E402&amp;'Технический лист'!H160))+IF(ISBLANK(INDIRECT("A12")), 0, INDIRECT(INDIRECT("A12")&amp;"!"&amp;'Технический лист'!E402&amp;'Технический лист'!H160))</f>
        <v>0</v>
      </c>
      <c r="F169" s="51">
        <f>IF(ISBLANK(INDIRECT("A3")), 0, INDIRECT(INDIRECT("A3")&amp;"!"&amp;'Технический лист'!F402&amp;'Технический лист'!I160))+IF(ISBLANK(INDIRECT("A4")), 0, INDIRECT(INDIRECT("A4")&amp;"!"&amp;'Технический лист'!F402&amp;'Технический лист'!I160))+IF(ISBLANK(INDIRECT("A5")), 0, INDIRECT(INDIRECT("A5")&amp;"!"&amp;'Технический лист'!F402&amp;'Технический лист'!I160))+IF(ISBLANK(INDIRECT("A6")), 0, INDIRECT(INDIRECT("A6")&amp;"!"&amp;'Технический лист'!F402&amp;'Технический лист'!I160))+IF(ISBLANK(INDIRECT("A7")), 0, INDIRECT(INDIRECT("A7")&amp;"!"&amp;'Технический лист'!F402&amp;'Технический лист'!I160))+IF(ISBLANK(INDIRECT("A8")), 0, INDIRECT(INDIRECT("A8")&amp;"!"&amp;'Технический лист'!F402&amp;'Технический лист'!I160))+IF(ISBLANK(INDIRECT("A9")), 0, INDIRECT(INDIRECT("A9")&amp;"!"&amp;'Технический лист'!F402&amp;'Технический лист'!I160))+IF(ISBLANK(INDIRECT("A10")), 0, INDIRECT(INDIRECT("A10")&amp;"!"&amp;'Технический лист'!F402&amp;'Технический лист'!I160))+IF(ISBLANK(INDIRECT("A11")), 0, INDIRECT(INDIRECT("A11")&amp;"!"&amp;'Технический лист'!F402&amp;'Технический лист'!I160))+IF(ISBLANK(INDIRECT("A12")), 0, INDIRECT(INDIRECT("A12")&amp;"!"&amp;'Технический лист'!F402&amp;'Технический лист'!I160))</f>
        <v>0</v>
      </c>
      <c r="G169" s="51">
        <f>IF(ISBLANK(INDIRECT("A3")), 0, INDIRECT(INDIRECT("A3")&amp;"!"&amp;'Технический лист'!G402&amp;'Технический лист'!J160))+IF(ISBLANK(INDIRECT("A4")), 0, INDIRECT(INDIRECT("A4")&amp;"!"&amp;'Технический лист'!G402&amp;'Технический лист'!J160))+IF(ISBLANK(INDIRECT("A5")), 0, INDIRECT(INDIRECT("A5")&amp;"!"&amp;'Технический лист'!G402&amp;'Технический лист'!J160))+IF(ISBLANK(INDIRECT("A6")), 0, INDIRECT(INDIRECT("A6")&amp;"!"&amp;'Технический лист'!G402&amp;'Технический лист'!J160))+IF(ISBLANK(INDIRECT("A7")), 0, INDIRECT(INDIRECT("A7")&amp;"!"&amp;'Технический лист'!G402&amp;'Технический лист'!J160))+IF(ISBLANK(INDIRECT("A8")), 0, INDIRECT(INDIRECT("A8")&amp;"!"&amp;'Технический лист'!G402&amp;'Технический лист'!J160))+IF(ISBLANK(INDIRECT("A9")), 0, INDIRECT(INDIRECT("A9")&amp;"!"&amp;'Технический лист'!G402&amp;'Технический лист'!J160))+IF(ISBLANK(INDIRECT("A10")), 0, INDIRECT(INDIRECT("A10")&amp;"!"&amp;'Технический лист'!G402&amp;'Технический лист'!J160))+IF(ISBLANK(INDIRECT("A11")), 0, INDIRECT(INDIRECT("A11")&amp;"!"&amp;'Технический лист'!G402&amp;'Технический лист'!J160))+IF(ISBLANK(INDIRECT("A12")), 0, INDIRECT(INDIRECT("A12")&amp;"!"&amp;'Технический лист'!G402&amp;'Технический лист'!J160))</f>
        <v>0</v>
      </c>
      <c r="H169" s="51">
        <f>IF(ISBLANK(INDIRECT("A3")), 0, INDIRECT(INDIRECT("A3")&amp;"!"&amp;'Технический лист'!H402&amp;'Технический лист'!K160))+IF(ISBLANK(INDIRECT("A4")), 0, INDIRECT(INDIRECT("A4")&amp;"!"&amp;'Технический лист'!H402&amp;'Технический лист'!K160))+IF(ISBLANK(INDIRECT("A5")), 0, INDIRECT(INDIRECT("A5")&amp;"!"&amp;'Технический лист'!H402&amp;'Технический лист'!K160))+IF(ISBLANK(INDIRECT("A6")), 0, INDIRECT(INDIRECT("A6")&amp;"!"&amp;'Технический лист'!H402&amp;'Технический лист'!K160))+IF(ISBLANK(INDIRECT("A7")), 0, INDIRECT(INDIRECT("A7")&amp;"!"&amp;'Технический лист'!H402&amp;'Технический лист'!K160))+IF(ISBLANK(INDIRECT("A8")), 0, INDIRECT(INDIRECT("A8")&amp;"!"&amp;'Технический лист'!H402&amp;'Технический лист'!K160))+IF(ISBLANK(INDIRECT("A9")), 0, INDIRECT(INDIRECT("A9")&amp;"!"&amp;'Технический лист'!H402&amp;'Технический лист'!K160))+IF(ISBLANK(INDIRECT("A10")), 0, INDIRECT(INDIRECT("A10")&amp;"!"&amp;'Технический лист'!H402&amp;'Технический лист'!K160))+IF(ISBLANK(INDIRECT("A11")), 0, INDIRECT(INDIRECT("A11")&amp;"!"&amp;'Технический лист'!H402&amp;'Технический лист'!K160))+IF(ISBLANK(INDIRECT("A12")), 0, INDIRECT(INDIRECT("A12")&amp;"!"&amp;'Технический лист'!H402&amp;'Технический лист'!K160))</f>
        <v>0</v>
      </c>
      <c r="I169" s="51">
        <f>IF(ISBLANK(INDIRECT("A3")), 0, INDIRECT(INDIRECT("A3")&amp;"!"&amp;'Технический лист'!I402&amp;'Технический лист'!L160))+IF(ISBLANK(INDIRECT("A4")), 0, INDIRECT(INDIRECT("A4")&amp;"!"&amp;'Технический лист'!I402&amp;'Технический лист'!L160))+IF(ISBLANK(INDIRECT("A5")), 0, INDIRECT(INDIRECT("A5")&amp;"!"&amp;'Технический лист'!I402&amp;'Технический лист'!L160))+IF(ISBLANK(INDIRECT("A6")), 0, INDIRECT(INDIRECT("A6")&amp;"!"&amp;'Технический лист'!I402&amp;'Технический лист'!L160))+IF(ISBLANK(INDIRECT("A7")), 0, INDIRECT(INDIRECT("A7")&amp;"!"&amp;'Технический лист'!I402&amp;'Технический лист'!L160))+IF(ISBLANK(INDIRECT("A8")), 0, INDIRECT(INDIRECT("A8")&amp;"!"&amp;'Технический лист'!I402&amp;'Технический лист'!L160))+IF(ISBLANK(INDIRECT("A9")), 0, INDIRECT(INDIRECT("A9")&amp;"!"&amp;'Технический лист'!I402&amp;'Технический лист'!L160))+IF(ISBLANK(INDIRECT("A10")), 0, INDIRECT(INDIRECT("A10")&amp;"!"&amp;'Технический лист'!I402&amp;'Технический лист'!L160))+IF(ISBLANK(INDIRECT("A11")), 0, INDIRECT(INDIRECT("A11")&amp;"!"&amp;'Технический лист'!I402&amp;'Технический лист'!L160))+IF(ISBLANK(INDIRECT("A12")), 0, INDIRECT(INDIRECT("A12")&amp;"!"&amp;'Технический лист'!I402&amp;'Технический лист'!L160))</f>
        <v>0</v>
      </c>
      <c r="J169" s="51">
        <f>IF(ISBLANK(INDIRECT("A3")), 0, INDIRECT(INDIRECT("A3")&amp;"!"&amp;'Технический лист'!J402&amp;'Технический лист'!M160))+IF(ISBLANK(INDIRECT("A4")), 0, INDIRECT(INDIRECT("A4")&amp;"!"&amp;'Технический лист'!J402&amp;'Технический лист'!M160))+IF(ISBLANK(INDIRECT("A5")), 0, INDIRECT(INDIRECT("A5")&amp;"!"&amp;'Технический лист'!J402&amp;'Технический лист'!M160))+IF(ISBLANK(INDIRECT("A6")), 0, INDIRECT(INDIRECT("A6")&amp;"!"&amp;'Технический лист'!J402&amp;'Технический лист'!M160))+IF(ISBLANK(INDIRECT("A7")), 0, INDIRECT(INDIRECT("A7")&amp;"!"&amp;'Технический лист'!J402&amp;'Технический лист'!M160))+IF(ISBLANK(INDIRECT("A8")), 0, INDIRECT(INDIRECT("A8")&amp;"!"&amp;'Технический лист'!J402&amp;'Технический лист'!M160))+IF(ISBLANK(INDIRECT("A9")), 0, INDIRECT(INDIRECT("A9")&amp;"!"&amp;'Технический лист'!J402&amp;'Технический лист'!M160))+IF(ISBLANK(INDIRECT("A10")), 0, INDIRECT(INDIRECT("A10")&amp;"!"&amp;'Технический лист'!J402&amp;'Технический лист'!M160))+IF(ISBLANK(INDIRECT("A11")), 0, INDIRECT(INDIRECT("A11")&amp;"!"&amp;'Технический лист'!J402&amp;'Технический лист'!M160))+IF(ISBLANK(INDIRECT("A12")), 0, INDIRECT(INDIRECT("A12")&amp;"!"&amp;'Технический лист'!J402&amp;'Технический лист'!M160))</f>
        <v>0</v>
      </c>
      <c r="K169" s="51">
        <f>IF(ISBLANK(INDIRECT("A3")), 0, INDIRECT(INDIRECT("A3")&amp;"!"&amp;'Технический лист'!K402&amp;'Технический лист'!N160))+IF(ISBLANK(INDIRECT("A4")), 0, INDIRECT(INDIRECT("A4")&amp;"!"&amp;'Технический лист'!K402&amp;'Технический лист'!N160))+IF(ISBLANK(INDIRECT("A5")), 0, INDIRECT(INDIRECT("A5")&amp;"!"&amp;'Технический лист'!K402&amp;'Технический лист'!N160))+IF(ISBLANK(INDIRECT("A6")), 0, INDIRECT(INDIRECT("A6")&amp;"!"&amp;'Технический лист'!K402&amp;'Технический лист'!N160))+IF(ISBLANK(INDIRECT("A7")), 0, INDIRECT(INDIRECT("A7")&amp;"!"&amp;'Технический лист'!K402&amp;'Технический лист'!N160))+IF(ISBLANK(INDIRECT("A8")), 0, INDIRECT(INDIRECT("A8")&amp;"!"&amp;'Технический лист'!K402&amp;'Технический лист'!N160))+IF(ISBLANK(INDIRECT("A9")), 0, INDIRECT(INDIRECT("A9")&amp;"!"&amp;'Технический лист'!K402&amp;'Технический лист'!N160))+IF(ISBLANK(INDIRECT("A10")), 0, INDIRECT(INDIRECT("A10")&amp;"!"&amp;'Технический лист'!K402&amp;'Технический лист'!N160))+IF(ISBLANK(INDIRECT("A11")), 0, INDIRECT(INDIRECT("A11")&amp;"!"&amp;'Технический лист'!K402&amp;'Технический лист'!N160))+IF(ISBLANK(INDIRECT("A12")), 0, INDIRECT(INDIRECT("A12")&amp;"!"&amp;'Технический лист'!K402&amp;'Технический лист'!N160))</f>
        <v>0</v>
      </c>
      <c r="L169" s="51">
        <f>IF(ISBLANK(INDIRECT("A3")), 0, INDIRECT(INDIRECT("A3")&amp;"!"&amp;'Технический лист'!L402&amp;'Технический лист'!O160))+IF(ISBLANK(INDIRECT("A4")), 0, INDIRECT(INDIRECT("A4")&amp;"!"&amp;'Технический лист'!L402&amp;'Технический лист'!O160))+IF(ISBLANK(INDIRECT("A5")), 0, INDIRECT(INDIRECT("A5")&amp;"!"&amp;'Технический лист'!L402&amp;'Технический лист'!O160))+IF(ISBLANK(INDIRECT("A6")), 0, INDIRECT(INDIRECT("A6")&amp;"!"&amp;'Технический лист'!L402&amp;'Технический лист'!O160))+IF(ISBLANK(INDIRECT("A7")), 0, INDIRECT(INDIRECT("A7")&amp;"!"&amp;'Технический лист'!L402&amp;'Технический лист'!O160))+IF(ISBLANK(INDIRECT("A8")), 0, INDIRECT(INDIRECT("A8")&amp;"!"&amp;'Технический лист'!L402&amp;'Технический лист'!O160))+IF(ISBLANK(INDIRECT("A9")), 0, INDIRECT(INDIRECT("A9")&amp;"!"&amp;'Технический лист'!L402&amp;'Технический лист'!O160))+IF(ISBLANK(INDIRECT("A10")), 0, INDIRECT(INDIRECT("A10")&amp;"!"&amp;'Технический лист'!L402&amp;'Технический лист'!O160))+IF(ISBLANK(INDIRECT("A11")), 0, INDIRECT(INDIRECT("A11")&amp;"!"&amp;'Технический лист'!L402&amp;'Технический лист'!O160))+IF(ISBLANK(INDIRECT("A12")), 0, INDIRECT(INDIRECT("A12")&amp;"!"&amp;'Технический лист'!L402&amp;'Технический лист'!O160))</f>
        <v>0</v>
      </c>
      <c r="M169" s="53">
        <f>IF(ISBLANK(INDIRECT("A3")), 0, INDIRECT(INDIRECT("A3")&amp;"!"&amp;'Технический лист'!M402&amp;'Технический лист'!P160))+IF(ISBLANK(INDIRECT("A4")), 0, INDIRECT(INDIRECT("A4")&amp;"!"&amp;'Технический лист'!M402&amp;'Технический лист'!P160))+IF(ISBLANK(INDIRECT("A5")), 0, INDIRECT(INDIRECT("A5")&amp;"!"&amp;'Технический лист'!M402&amp;'Технический лист'!P160))+IF(ISBLANK(INDIRECT("A6")), 0, INDIRECT(INDIRECT("A6")&amp;"!"&amp;'Технический лист'!M402&amp;'Технический лист'!P160))+IF(ISBLANK(INDIRECT("A7")), 0, INDIRECT(INDIRECT("A7")&amp;"!"&amp;'Технический лист'!M402&amp;'Технический лист'!P160))+IF(ISBLANK(INDIRECT("A8")), 0, INDIRECT(INDIRECT("A8")&amp;"!"&amp;'Технический лист'!M402&amp;'Технический лист'!P160))+IF(ISBLANK(INDIRECT("A9")), 0, INDIRECT(INDIRECT("A9")&amp;"!"&amp;'Технический лист'!M402&amp;'Технический лист'!P160))+IF(ISBLANK(INDIRECT("A10")), 0, INDIRECT(INDIRECT("A10")&amp;"!"&amp;'Технический лист'!M402&amp;'Технический лист'!P160))+IF(ISBLANK(INDIRECT("A11")), 0, INDIRECT(INDIRECT("A11")&amp;"!"&amp;'Технический лист'!M402&amp;'Технический лист'!P160))+IF(ISBLANK(INDIRECT("A12")), 0, INDIRECT(INDIRECT("A12")&amp;"!"&amp;'Технический лист'!M402&amp;'Технический лист'!P160))</f>
        <v>0</v>
      </c>
    </row>
    <row r="170" hidden="1">
      <c r="A170" s="106"/>
      <c r="B170" s="51">
        <f>IF(ISBLANK(INDIRECT("A3")), 0, INDIRECT(INDIRECT("A3")&amp;"!"&amp;'Технический лист'!B403&amp;'Технический лист'!E161))+IF(ISBLANK(INDIRECT("A4")), 0, INDIRECT(INDIRECT("A4")&amp;"!"&amp;'Технический лист'!B403&amp;'Технический лист'!E161))+IF(ISBLANK(INDIRECT("A5")), 0, INDIRECT(INDIRECT("A5")&amp;"!"&amp;'Технический лист'!B403&amp;'Технический лист'!E161))+IF(ISBLANK(INDIRECT("A6")), 0, INDIRECT(INDIRECT("A6")&amp;"!"&amp;'Технический лист'!B403&amp;'Технический лист'!E161))+IF(ISBLANK(INDIRECT("A7")), 0, INDIRECT(INDIRECT("A7")&amp;"!"&amp;'Технический лист'!B403&amp;'Технический лист'!E161))+IF(ISBLANK(INDIRECT("A8")), 0, INDIRECT(INDIRECT("A8")&amp;"!"&amp;'Технический лист'!B403&amp;'Технический лист'!E161))+IF(ISBLANK(INDIRECT("A9")), 0, INDIRECT(INDIRECT("A9")&amp;"!"&amp;'Технический лист'!B403&amp;'Технический лист'!E161))+IF(ISBLANK(INDIRECT("A10")), 0, INDIRECT(INDIRECT("A10")&amp;"!"&amp;'Технический лист'!B403&amp;'Технический лист'!E161))+IF(ISBLANK(INDIRECT("A11")), 0, INDIRECT(INDIRECT("A11")&amp;"!"&amp;'Технический лист'!B403&amp;'Технический лист'!E161))+IF(ISBLANK(INDIRECT("A12")), 0, INDIRECT(INDIRECT("A12")&amp;"!"&amp;'Технический лист'!B403&amp;'Технический лист'!E161))</f>
        <v>0</v>
      </c>
      <c r="C170" s="51">
        <f>IF(ISBLANK(INDIRECT("A3")), 0, INDIRECT(INDIRECT("A3")&amp;"!"&amp;'Технический лист'!C403&amp;'Технический лист'!F161))+IF(ISBLANK(INDIRECT("A4")), 0, INDIRECT(INDIRECT("A4")&amp;"!"&amp;'Технический лист'!C403&amp;'Технический лист'!F161))+IF(ISBLANK(INDIRECT("A5")), 0, INDIRECT(INDIRECT("A5")&amp;"!"&amp;'Технический лист'!C403&amp;'Технический лист'!F161))+IF(ISBLANK(INDIRECT("A6")), 0, INDIRECT(INDIRECT("A6")&amp;"!"&amp;'Технический лист'!C403&amp;'Технический лист'!F161))+IF(ISBLANK(INDIRECT("A7")), 0, INDIRECT(INDIRECT("A7")&amp;"!"&amp;'Технический лист'!C403&amp;'Технический лист'!F161))+IF(ISBLANK(INDIRECT("A8")), 0, INDIRECT(INDIRECT("A8")&amp;"!"&amp;'Технический лист'!C403&amp;'Технический лист'!F161))+IF(ISBLANK(INDIRECT("A9")), 0, INDIRECT(INDIRECT("A9")&amp;"!"&amp;'Технический лист'!C403&amp;'Технический лист'!F161))+IF(ISBLANK(INDIRECT("A10")), 0, INDIRECT(INDIRECT("A10")&amp;"!"&amp;'Технический лист'!C403&amp;'Технический лист'!F161))+IF(ISBLANK(INDIRECT("A11")), 0, INDIRECT(INDIRECT("A11")&amp;"!"&amp;'Технический лист'!C403&amp;'Технический лист'!F161))+IF(ISBLANK(INDIRECT("A12")), 0, INDIRECT(INDIRECT("A12")&amp;"!"&amp;'Технический лист'!C403&amp;'Технический лист'!F161))</f>
        <v>0</v>
      </c>
      <c r="D170" s="51">
        <f>IF(ISBLANK(INDIRECT("A3")), 0, INDIRECT(INDIRECT("A3")&amp;"!"&amp;'Технический лист'!D403&amp;'Технический лист'!G161))+IF(ISBLANK(INDIRECT("A4")), 0, INDIRECT(INDIRECT("A4")&amp;"!"&amp;'Технический лист'!D403&amp;'Технический лист'!G161))+IF(ISBLANK(INDIRECT("A5")), 0, INDIRECT(INDIRECT("A5")&amp;"!"&amp;'Технический лист'!D403&amp;'Технический лист'!G161))+IF(ISBLANK(INDIRECT("A6")), 0, INDIRECT(INDIRECT("A6")&amp;"!"&amp;'Технический лист'!D403&amp;'Технический лист'!G161))+IF(ISBLANK(INDIRECT("A7")), 0, INDIRECT(INDIRECT("A7")&amp;"!"&amp;'Технический лист'!D403&amp;'Технический лист'!G161))+IF(ISBLANK(INDIRECT("A8")), 0, INDIRECT(INDIRECT("A8")&amp;"!"&amp;'Технический лист'!D403&amp;'Технический лист'!G161))+IF(ISBLANK(INDIRECT("A9")), 0, INDIRECT(INDIRECT("A9")&amp;"!"&amp;'Технический лист'!D403&amp;'Технический лист'!G161))+IF(ISBLANK(INDIRECT("A10")), 0, INDIRECT(INDIRECT("A10")&amp;"!"&amp;'Технический лист'!D403&amp;'Технический лист'!G161))+IF(ISBLANK(INDIRECT("A11")), 0, INDIRECT(INDIRECT("A11")&amp;"!"&amp;'Технический лист'!D403&amp;'Технический лист'!G161))+IF(ISBLANK(INDIRECT("A12")), 0, INDIRECT(INDIRECT("A12")&amp;"!"&amp;'Технический лист'!D403&amp;'Технический лист'!G161))</f>
        <v>0</v>
      </c>
      <c r="E170" s="51">
        <f>IF(ISBLANK(INDIRECT("A3")), 0, INDIRECT(INDIRECT("A3")&amp;"!"&amp;'Технический лист'!E403&amp;'Технический лист'!H161))+IF(ISBLANK(INDIRECT("A4")), 0, INDIRECT(INDIRECT("A4")&amp;"!"&amp;'Технический лист'!E403&amp;'Технический лист'!H161))+IF(ISBLANK(INDIRECT("A5")), 0, INDIRECT(INDIRECT("A5")&amp;"!"&amp;'Технический лист'!E403&amp;'Технический лист'!H161))+IF(ISBLANK(INDIRECT("A6")), 0, INDIRECT(INDIRECT("A6")&amp;"!"&amp;'Технический лист'!E403&amp;'Технический лист'!H161))+IF(ISBLANK(INDIRECT("A7")), 0, INDIRECT(INDIRECT("A7")&amp;"!"&amp;'Технический лист'!E403&amp;'Технический лист'!H161))+IF(ISBLANK(INDIRECT("A8")), 0, INDIRECT(INDIRECT("A8")&amp;"!"&amp;'Технический лист'!E403&amp;'Технический лист'!H161))+IF(ISBLANK(INDIRECT("A9")), 0, INDIRECT(INDIRECT("A9")&amp;"!"&amp;'Технический лист'!E403&amp;'Технический лист'!H161))+IF(ISBLANK(INDIRECT("A10")), 0, INDIRECT(INDIRECT("A10")&amp;"!"&amp;'Технический лист'!E403&amp;'Технический лист'!H161))+IF(ISBLANK(INDIRECT("A11")), 0, INDIRECT(INDIRECT("A11")&amp;"!"&amp;'Технический лист'!E403&amp;'Технический лист'!H161))+IF(ISBLANK(INDIRECT("A12")), 0, INDIRECT(INDIRECT("A12")&amp;"!"&amp;'Технический лист'!E403&amp;'Технический лист'!H161))</f>
        <v>0</v>
      </c>
      <c r="F170" s="51">
        <f>IF(ISBLANK(INDIRECT("A3")), 0, INDIRECT(INDIRECT("A3")&amp;"!"&amp;'Технический лист'!F403&amp;'Технический лист'!I161))+IF(ISBLANK(INDIRECT("A4")), 0, INDIRECT(INDIRECT("A4")&amp;"!"&amp;'Технический лист'!F403&amp;'Технический лист'!I161))+IF(ISBLANK(INDIRECT("A5")), 0, INDIRECT(INDIRECT("A5")&amp;"!"&amp;'Технический лист'!F403&amp;'Технический лист'!I161))+IF(ISBLANK(INDIRECT("A6")), 0, INDIRECT(INDIRECT("A6")&amp;"!"&amp;'Технический лист'!F403&amp;'Технический лист'!I161))+IF(ISBLANK(INDIRECT("A7")), 0, INDIRECT(INDIRECT("A7")&amp;"!"&amp;'Технический лист'!F403&amp;'Технический лист'!I161))+IF(ISBLANK(INDIRECT("A8")), 0, INDIRECT(INDIRECT("A8")&amp;"!"&amp;'Технический лист'!F403&amp;'Технический лист'!I161))+IF(ISBLANK(INDIRECT("A9")), 0, INDIRECT(INDIRECT("A9")&amp;"!"&amp;'Технический лист'!F403&amp;'Технический лист'!I161))+IF(ISBLANK(INDIRECT("A10")), 0, INDIRECT(INDIRECT("A10")&amp;"!"&amp;'Технический лист'!F403&amp;'Технический лист'!I161))+IF(ISBLANK(INDIRECT("A11")), 0, INDIRECT(INDIRECT("A11")&amp;"!"&amp;'Технический лист'!F403&amp;'Технический лист'!I161))+IF(ISBLANK(INDIRECT("A12")), 0, INDIRECT(INDIRECT("A12")&amp;"!"&amp;'Технический лист'!F403&amp;'Технический лист'!I161))</f>
        <v>0</v>
      </c>
      <c r="G170" s="51">
        <f>IF(ISBLANK(INDIRECT("A3")), 0, INDIRECT(INDIRECT("A3")&amp;"!"&amp;'Технический лист'!G403&amp;'Технический лист'!J161))+IF(ISBLANK(INDIRECT("A4")), 0, INDIRECT(INDIRECT("A4")&amp;"!"&amp;'Технический лист'!G403&amp;'Технический лист'!J161))+IF(ISBLANK(INDIRECT("A5")), 0, INDIRECT(INDIRECT("A5")&amp;"!"&amp;'Технический лист'!G403&amp;'Технический лист'!J161))+IF(ISBLANK(INDIRECT("A6")), 0, INDIRECT(INDIRECT("A6")&amp;"!"&amp;'Технический лист'!G403&amp;'Технический лист'!J161))+IF(ISBLANK(INDIRECT("A7")), 0, INDIRECT(INDIRECT("A7")&amp;"!"&amp;'Технический лист'!G403&amp;'Технический лист'!J161))+IF(ISBLANK(INDIRECT("A8")), 0, INDIRECT(INDIRECT("A8")&amp;"!"&amp;'Технический лист'!G403&amp;'Технический лист'!J161))+IF(ISBLANK(INDIRECT("A9")), 0, INDIRECT(INDIRECT("A9")&amp;"!"&amp;'Технический лист'!G403&amp;'Технический лист'!J161))+IF(ISBLANK(INDIRECT("A10")), 0, INDIRECT(INDIRECT("A10")&amp;"!"&amp;'Технический лист'!G403&amp;'Технический лист'!J161))+IF(ISBLANK(INDIRECT("A11")), 0, INDIRECT(INDIRECT("A11")&amp;"!"&amp;'Технический лист'!G403&amp;'Технический лист'!J161))+IF(ISBLANK(INDIRECT("A12")), 0, INDIRECT(INDIRECT("A12")&amp;"!"&amp;'Технический лист'!G403&amp;'Технический лист'!J161))</f>
        <v>0</v>
      </c>
      <c r="H170" s="51">
        <f>IF(ISBLANK(INDIRECT("A3")), 0, INDIRECT(INDIRECT("A3")&amp;"!"&amp;'Технический лист'!H403&amp;'Технический лист'!K161))+IF(ISBLANK(INDIRECT("A4")), 0, INDIRECT(INDIRECT("A4")&amp;"!"&amp;'Технический лист'!H403&amp;'Технический лист'!K161))+IF(ISBLANK(INDIRECT("A5")), 0, INDIRECT(INDIRECT("A5")&amp;"!"&amp;'Технический лист'!H403&amp;'Технический лист'!K161))+IF(ISBLANK(INDIRECT("A6")), 0, INDIRECT(INDIRECT("A6")&amp;"!"&amp;'Технический лист'!H403&amp;'Технический лист'!K161))+IF(ISBLANK(INDIRECT("A7")), 0, INDIRECT(INDIRECT("A7")&amp;"!"&amp;'Технический лист'!H403&amp;'Технический лист'!K161))+IF(ISBLANK(INDIRECT("A8")), 0, INDIRECT(INDIRECT("A8")&amp;"!"&amp;'Технический лист'!H403&amp;'Технический лист'!K161))+IF(ISBLANK(INDIRECT("A9")), 0, INDIRECT(INDIRECT("A9")&amp;"!"&amp;'Технический лист'!H403&amp;'Технический лист'!K161))+IF(ISBLANK(INDIRECT("A10")), 0, INDIRECT(INDIRECT("A10")&amp;"!"&amp;'Технический лист'!H403&amp;'Технический лист'!K161))+IF(ISBLANK(INDIRECT("A11")), 0, INDIRECT(INDIRECT("A11")&amp;"!"&amp;'Технический лист'!H403&amp;'Технический лист'!K161))+IF(ISBLANK(INDIRECT("A12")), 0, INDIRECT(INDIRECT("A12")&amp;"!"&amp;'Технический лист'!H403&amp;'Технический лист'!K161))</f>
        <v>0</v>
      </c>
      <c r="I170" s="51">
        <f>IF(ISBLANK(INDIRECT("A3")), 0, INDIRECT(INDIRECT("A3")&amp;"!"&amp;'Технический лист'!I403&amp;'Технический лист'!L161))+IF(ISBLANK(INDIRECT("A4")), 0, INDIRECT(INDIRECT("A4")&amp;"!"&amp;'Технический лист'!I403&amp;'Технический лист'!L161))+IF(ISBLANK(INDIRECT("A5")), 0, INDIRECT(INDIRECT("A5")&amp;"!"&amp;'Технический лист'!I403&amp;'Технический лист'!L161))+IF(ISBLANK(INDIRECT("A6")), 0, INDIRECT(INDIRECT("A6")&amp;"!"&amp;'Технический лист'!I403&amp;'Технический лист'!L161))+IF(ISBLANK(INDIRECT("A7")), 0, INDIRECT(INDIRECT("A7")&amp;"!"&amp;'Технический лист'!I403&amp;'Технический лист'!L161))+IF(ISBLANK(INDIRECT("A8")), 0, INDIRECT(INDIRECT("A8")&amp;"!"&amp;'Технический лист'!I403&amp;'Технический лист'!L161))+IF(ISBLANK(INDIRECT("A9")), 0, INDIRECT(INDIRECT("A9")&amp;"!"&amp;'Технический лист'!I403&amp;'Технический лист'!L161))+IF(ISBLANK(INDIRECT("A10")), 0, INDIRECT(INDIRECT("A10")&amp;"!"&amp;'Технический лист'!I403&amp;'Технический лист'!L161))+IF(ISBLANK(INDIRECT("A11")), 0, INDIRECT(INDIRECT("A11")&amp;"!"&amp;'Технический лист'!I403&amp;'Технический лист'!L161))+IF(ISBLANK(INDIRECT("A12")), 0, INDIRECT(INDIRECT("A12")&amp;"!"&amp;'Технический лист'!I403&amp;'Технический лист'!L161))</f>
        <v>0</v>
      </c>
      <c r="J170" s="51">
        <f>IF(ISBLANK(INDIRECT("A3")), 0, INDIRECT(INDIRECT("A3")&amp;"!"&amp;'Технический лист'!J403&amp;'Технический лист'!M161))+IF(ISBLANK(INDIRECT("A4")), 0, INDIRECT(INDIRECT("A4")&amp;"!"&amp;'Технический лист'!J403&amp;'Технический лист'!M161))+IF(ISBLANK(INDIRECT("A5")), 0, INDIRECT(INDIRECT("A5")&amp;"!"&amp;'Технический лист'!J403&amp;'Технический лист'!M161))+IF(ISBLANK(INDIRECT("A6")), 0, INDIRECT(INDIRECT("A6")&amp;"!"&amp;'Технический лист'!J403&amp;'Технический лист'!M161))+IF(ISBLANK(INDIRECT("A7")), 0, INDIRECT(INDIRECT("A7")&amp;"!"&amp;'Технический лист'!J403&amp;'Технический лист'!M161))+IF(ISBLANK(INDIRECT("A8")), 0, INDIRECT(INDIRECT("A8")&amp;"!"&amp;'Технический лист'!J403&amp;'Технический лист'!M161))+IF(ISBLANK(INDIRECT("A9")), 0, INDIRECT(INDIRECT("A9")&amp;"!"&amp;'Технический лист'!J403&amp;'Технический лист'!M161))+IF(ISBLANK(INDIRECT("A10")), 0, INDIRECT(INDIRECT("A10")&amp;"!"&amp;'Технический лист'!J403&amp;'Технический лист'!M161))+IF(ISBLANK(INDIRECT("A11")), 0, INDIRECT(INDIRECT("A11")&amp;"!"&amp;'Технический лист'!J403&amp;'Технический лист'!M161))+IF(ISBLANK(INDIRECT("A12")), 0, INDIRECT(INDIRECT("A12")&amp;"!"&amp;'Технический лист'!J403&amp;'Технический лист'!M161))</f>
        <v>0</v>
      </c>
      <c r="K170" s="51">
        <f>IF(ISBLANK(INDIRECT("A3")), 0, INDIRECT(INDIRECT("A3")&amp;"!"&amp;'Технический лист'!K403&amp;'Технический лист'!N161))+IF(ISBLANK(INDIRECT("A4")), 0, INDIRECT(INDIRECT("A4")&amp;"!"&amp;'Технический лист'!K403&amp;'Технический лист'!N161))+IF(ISBLANK(INDIRECT("A5")), 0, INDIRECT(INDIRECT("A5")&amp;"!"&amp;'Технический лист'!K403&amp;'Технический лист'!N161))+IF(ISBLANK(INDIRECT("A6")), 0, INDIRECT(INDIRECT("A6")&amp;"!"&amp;'Технический лист'!K403&amp;'Технический лист'!N161))+IF(ISBLANK(INDIRECT("A7")), 0, INDIRECT(INDIRECT("A7")&amp;"!"&amp;'Технический лист'!K403&amp;'Технический лист'!N161))+IF(ISBLANK(INDIRECT("A8")), 0, INDIRECT(INDIRECT("A8")&amp;"!"&amp;'Технический лист'!K403&amp;'Технический лист'!N161))+IF(ISBLANK(INDIRECT("A9")), 0, INDIRECT(INDIRECT("A9")&amp;"!"&amp;'Технический лист'!K403&amp;'Технический лист'!N161))+IF(ISBLANK(INDIRECT("A10")), 0, INDIRECT(INDIRECT("A10")&amp;"!"&amp;'Технический лист'!K403&amp;'Технический лист'!N161))+IF(ISBLANK(INDIRECT("A11")), 0, INDIRECT(INDIRECT("A11")&amp;"!"&amp;'Технический лист'!K403&amp;'Технический лист'!N161))+IF(ISBLANK(INDIRECT("A12")), 0, INDIRECT(INDIRECT("A12")&amp;"!"&amp;'Технический лист'!K403&amp;'Технический лист'!N161))</f>
        <v>0</v>
      </c>
      <c r="L170" s="51">
        <f>IF(ISBLANK(INDIRECT("A3")), 0, INDIRECT(INDIRECT("A3")&amp;"!"&amp;'Технический лист'!L403&amp;'Технический лист'!O161))+IF(ISBLANK(INDIRECT("A4")), 0, INDIRECT(INDIRECT("A4")&amp;"!"&amp;'Технический лист'!L403&amp;'Технический лист'!O161))+IF(ISBLANK(INDIRECT("A5")), 0, INDIRECT(INDIRECT("A5")&amp;"!"&amp;'Технический лист'!L403&amp;'Технический лист'!O161))+IF(ISBLANK(INDIRECT("A6")), 0, INDIRECT(INDIRECT("A6")&amp;"!"&amp;'Технический лист'!L403&amp;'Технический лист'!O161))+IF(ISBLANK(INDIRECT("A7")), 0, INDIRECT(INDIRECT("A7")&amp;"!"&amp;'Технический лист'!L403&amp;'Технический лист'!O161))+IF(ISBLANK(INDIRECT("A8")), 0, INDIRECT(INDIRECT("A8")&amp;"!"&amp;'Технический лист'!L403&amp;'Технический лист'!O161))+IF(ISBLANK(INDIRECT("A9")), 0, INDIRECT(INDIRECT("A9")&amp;"!"&amp;'Технический лист'!L403&amp;'Технический лист'!O161))+IF(ISBLANK(INDIRECT("A10")), 0, INDIRECT(INDIRECT("A10")&amp;"!"&amp;'Технический лист'!L403&amp;'Технический лист'!O161))+IF(ISBLANK(INDIRECT("A11")), 0, INDIRECT(INDIRECT("A11")&amp;"!"&amp;'Технический лист'!L403&amp;'Технический лист'!O161))+IF(ISBLANK(INDIRECT("A12")), 0, INDIRECT(INDIRECT("A12")&amp;"!"&amp;'Технический лист'!L403&amp;'Технический лист'!O161))</f>
        <v>0</v>
      </c>
      <c r="M170" s="53">
        <f>IF(ISBLANK(INDIRECT("A3")), 0, INDIRECT(INDIRECT("A3")&amp;"!"&amp;'Технический лист'!M403&amp;'Технический лист'!P161))+IF(ISBLANK(INDIRECT("A4")), 0, INDIRECT(INDIRECT("A4")&amp;"!"&amp;'Технический лист'!M403&amp;'Технический лист'!P161))+IF(ISBLANK(INDIRECT("A5")), 0, INDIRECT(INDIRECT("A5")&amp;"!"&amp;'Технический лист'!M403&amp;'Технический лист'!P161))+IF(ISBLANK(INDIRECT("A6")), 0, INDIRECT(INDIRECT("A6")&amp;"!"&amp;'Технический лист'!M403&amp;'Технический лист'!P161))+IF(ISBLANK(INDIRECT("A7")), 0, INDIRECT(INDIRECT("A7")&amp;"!"&amp;'Технический лист'!M403&amp;'Технический лист'!P161))+IF(ISBLANK(INDIRECT("A8")), 0, INDIRECT(INDIRECT("A8")&amp;"!"&amp;'Технический лист'!M403&amp;'Технический лист'!P161))+IF(ISBLANK(INDIRECT("A9")), 0, INDIRECT(INDIRECT("A9")&amp;"!"&amp;'Технический лист'!M403&amp;'Технический лист'!P161))+IF(ISBLANK(INDIRECT("A10")), 0, INDIRECT(INDIRECT("A10")&amp;"!"&amp;'Технический лист'!M403&amp;'Технический лист'!P161))+IF(ISBLANK(INDIRECT("A11")), 0, INDIRECT(INDIRECT("A11")&amp;"!"&amp;'Технический лист'!M403&amp;'Технический лист'!P161))+IF(ISBLANK(INDIRECT("A12")), 0, INDIRECT(INDIRECT("A12")&amp;"!"&amp;'Технический лист'!M403&amp;'Технический лист'!P161))</f>
        <v>0</v>
      </c>
    </row>
    <row r="171" hidden="1">
      <c r="A171" s="106"/>
      <c r="B171" s="51">
        <f>IF(ISBLANK(INDIRECT("A3")), 0, INDIRECT(INDIRECT("A3")&amp;"!"&amp;'Технический лист'!B404&amp;'Технический лист'!E162))+IF(ISBLANK(INDIRECT("A4")), 0, INDIRECT(INDIRECT("A4")&amp;"!"&amp;'Технический лист'!B404&amp;'Технический лист'!E162))+IF(ISBLANK(INDIRECT("A5")), 0, INDIRECT(INDIRECT("A5")&amp;"!"&amp;'Технический лист'!B404&amp;'Технический лист'!E162))+IF(ISBLANK(INDIRECT("A6")), 0, INDIRECT(INDIRECT("A6")&amp;"!"&amp;'Технический лист'!B404&amp;'Технический лист'!E162))+IF(ISBLANK(INDIRECT("A7")), 0, INDIRECT(INDIRECT("A7")&amp;"!"&amp;'Технический лист'!B404&amp;'Технический лист'!E162))+IF(ISBLANK(INDIRECT("A8")), 0, INDIRECT(INDIRECT("A8")&amp;"!"&amp;'Технический лист'!B404&amp;'Технический лист'!E162))+IF(ISBLANK(INDIRECT("A9")), 0, INDIRECT(INDIRECT("A9")&amp;"!"&amp;'Технический лист'!B404&amp;'Технический лист'!E162))+IF(ISBLANK(INDIRECT("A10")), 0, INDIRECT(INDIRECT("A10")&amp;"!"&amp;'Технический лист'!B404&amp;'Технический лист'!E162))+IF(ISBLANK(INDIRECT("A11")), 0, INDIRECT(INDIRECT("A11")&amp;"!"&amp;'Технический лист'!B404&amp;'Технический лист'!E162))+IF(ISBLANK(INDIRECT("A12")), 0, INDIRECT(INDIRECT("A12")&amp;"!"&amp;'Технический лист'!B404&amp;'Технический лист'!E162))</f>
        <v>0</v>
      </c>
      <c r="C171" s="51">
        <f>IF(ISBLANK(INDIRECT("A3")), 0, INDIRECT(INDIRECT("A3")&amp;"!"&amp;'Технический лист'!C404&amp;'Технический лист'!F162))+IF(ISBLANK(INDIRECT("A4")), 0, INDIRECT(INDIRECT("A4")&amp;"!"&amp;'Технический лист'!C404&amp;'Технический лист'!F162))+IF(ISBLANK(INDIRECT("A5")), 0, INDIRECT(INDIRECT("A5")&amp;"!"&amp;'Технический лист'!C404&amp;'Технический лист'!F162))+IF(ISBLANK(INDIRECT("A6")), 0, INDIRECT(INDIRECT("A6")&amp;"!"&amp;'Технический лист'!C404&amp;'Технический лист'!F162))+IF(ISBLANK(INDIRECT("A7")), 0, INDIRECT(INDIRECT("A7")&amp;"!"&amp;'Технический лист'!C404&amp;'Технический лист'!F162))+IF(ISBLANK(INDIRECT("A8")), 0, INDIRECT(INDIRECT("A8")&amp;"!"&amp;'Технический лист'!C404&amp;'Технический лист'!F162))+IF(ISBLANK(INDIRECT("A9")), 0, INDIRECT(INDIRECT("A9")&amp;"!"&amp;'Технический лист'!C404&amp;'Технический лист'!F162))+IF(ISBLANK(INDIRECT("A10")), 0, INDIRECT(INDIRECT("A10")&amp;"!"&amp;'Технический лист'!C404&amp;'Технический лист'!F162))+IF(ISBLANK(INDIRECT("A11")), 0, INDIRECT(INDIRECT("A11")&amp;"!"&amp;'Технический лист'!C404&amp;'Технический лист'!F162))+IF(ISBLANK(INDIRECT("A12")), 0, INDIRECT(INDIRECT("A12")&amp;"!"&amp;'Технический лист'!C404&amp;'Технический лист'!F162))</f>
        <v>0</v>
      </c>
      <c r="D171" s="51">
        <f>IF(ISBLANK(INDIRECT("A3")), 0, INDIRECT(INDIRECT("A3")&amp;"!"&amp;'Технический лист'!D404&amp;'Технический лист'!G162))+IF(ISBLANK(INDIRECT("A4")), 0, INDIRECT(INDIRECT("A4")&amp;"!"&amp;'Технический лист'!D404&amp;'Технический лист'!G162))+IF(ISBLANK(INDIRECT("A5")), 0, INDIRECT(INDIRECT("A5")&amp;"!"&amp;'Технический лист'!D404&amp;'Технический лист'!G162))+IF(ISBLANK(INDIRECT("A6")), 0, INDIRECT(INDIRECT("A6")&amp;"!"&amp;'Технический лист'!D404&amp;'Технический лист'!G162))+IF(ISBLANK(INDIRECT("A7")), 0, INDIRECT(INDIRECT("A7")&amp;"!"&amp;'Технический лист'!D404&amp;'Технический лист'!G162))+IF(ISBLANK(INDIRECT("A8")), 0, INDIRECT(INDIRECT("A8")&amp;"!"&amp;'Технический лист'!D404&amp;'Технический лист'!G162))+IF(ISBLANK(INDIRECT("A9")), 0, INDIRECT(INDIRECT("A9")&amp;"!"&amp;'Технический лист'!D404&amp;'Технический лист'!G162))+IF(ISBLANK(INDIRECT("A10")), 0, INDIRECT(INDIRECT("A10")&amp;"!"&amp;'Технический лист'!D404&amp;'Технический лист'!G162))+IF(ISBLANK(INDIRECT("A11")), 0, INDIRECT(INDIRECT("A11")&amp;"!"&amp;'Технический лист'!D404&amp;'Технический лист'!G162))+IF(ISBLANK(INDIRECT("A12")), 0, INDIRECT(INDIRECT("A12")&amp;"!"&amp;'Технический лист'!D404&amp;'Технический лист'!G162))</f>
        <v>0</v>
      </c>
      <c r="E171" s="51">
        <f>IF(ISBLANK(INDIRECT("A3")), 0, INDIRECT(INDIRECT("A3")&amp;"!"&amp;'Технический лист'!E404&amp;'Технический лист'!H162))+IF(ISBLANK(INDIRECT("A4")), 0, INDIRECT(INDIRECT("A4")&amp;"!"&amp;'Технический лист'!E404&amp;'Технический лист'!H162))+IF(ISBLANK(INDIRECT("A5")), 0, INDIRECT(INDIRECT("A5")&amp;"!"&amp;'Технический лист'!E404&amp;'Технический лист'!H162))+IF(ISBLANK(INDIRECT("A6")), 0, INDIRECT(INDIRECT("A6")&amp;"!"&amp;'Технический лист'!E404&amp;'Технический лист'!H162))+IF(ISBLANK(INDIRECT("A7")), 0, INDIRECT(INDIRECT("A7")&amp;"!"&amp;'Технический лист'!E404&amp;'Технический лист'!H162))+IF(ISBLANK(INDIRECT("A8")), 0, INDIRECT(INDIRECT("A8")&amp;"!"&amp;'Технический лист'!E404&amp;'Технический лист'!H162))+IF(ISBLANK(INDIRECT("A9")), 0, INDIRECT(INDIRECT("A9")&amp;"!"&amp;'Технический лист'!E404&amp;'Технический лист'!H162))+IF(ISBLANK(INDIRECT("A10")), 0, INDIRECT(INDIRECT("A10")&amp;"!"&amp;'Технический лист'!E404&amp;'Технический лист'!H162))+IF(ISBLANK(INDIRECT("A11")), 0, INDIRECT(INDIRECT("A11")&amp;"!"&amp;'Технический лист'!E404&amp;'Технический лист'!H162))+IF(ISBLANK(INDIRECT("A12")), 0, INDIRECT(INDIRECT("A12")&amp;"!"&amp;'Технический лист'!E404&amp;'Технический лист'!H162))</f>
        <v>0</v>
      </c>
      <c r="F171" s="51">
        <f>IF(ISBLANK(INDIRECT("A3")), 0, INDIRECT(INDIRECT("A3")&amp;"!"&amp;'Технический лист'!F404&amp;'Технический лист'!I162))+IF(ISBLANK(INDIRECT("A4")), 0, INDIRECT(INDIRECT("A4")&amp;"!"&amp;'Технический лист'!F404&amp;'Технический лист'!I162))+IF(ISBLANK(INDIRECT("A5")), 0, INDIRECT(INDIRECT("A5")&amp;"!"&amp;'Технический лист'!F404&amp;'Технический лист'!I162))+IF(ISBLANK(INDIRECT("A6")), 0, INDIRECT(INDIRECT("A6")&amp;"!"&amp;'Технический лист'!F404&amp;'Технический лист'!I162))+IF(ISBLANK(INDIRECT("A7")), 0, INDIRECT(INDIRECT("A7")&amp;"!"&amp;'Технический лист'!F404&amp;'Технический лист'!I162))+IF(ISBLANK(INDIRECT("A8")), 0, INDIRECT(INDIRECT("A8")&amp;"!"&amp;'Технический лист'!F404&amp;'Технический лист'!I162))+IF(ISBLANK(INDIRECT("A9")), 0, INDIRECT(INDIRECT("A9")&amp;"!"&amp;'Технический лист'!F404&amp;'Технический лист'!I162))+IF(ISBLANK(INDIRECT("A10")), 0, INDIRECT(INDIRECT("A10")&amp;"!"&amp;'Технический лист'!F404&amp;'Технический лист'!I162))+IF(ISBLANK(INDIRECT("A11")), 0, INDIRECT(INDIRECT("A11")&amp;"!"&amp;'Технический лист'!F404&amp;'Технический лист'!I162))+IF(ISBLANK(INDIRECT("A12")), 0, INDIRECT(INDIRECT("A12")&amp;"!"&amp;'Технический лист'!F404&amp;'Технический лист'!I162))</f>
        <v>0</v>
      </c>
      <c r="G171" s="51">
        <f>IF(ISBLANK(INDIRECT("A3")), 0, INDIRECT(INDIRECT("A3")&amp;"!"&amp;'Технический лист'!G404&amp;'Технический лист'!J162))+IF(ISBLANK(INDIRECT("A4")), 0, INDIRECT(INDIRECT("A4")&amp;"!"&amp;'Технический лист'!G404&amp;'Технический лист'!J162))+IF(ISBLANK(INDIRECT("A5")), 0, INDIRECT(INDIRECT("A5")&amp;"!"&amp;'Технический лист'!G404&amp;'Технический лист'!J162))+IF(ISBLANK(INDIRECT("A6")), 0, INDIRECT(INDIRECT("A6")&amp;"!"&amp;'Технический лист'!G404&amp;'Технический лист'!J162))+IF(ISBLANK(INDIRECT("A7")), 0, INDIRECT(INDIRECT("A7")&amp;"!"&amp;'Технический лист'!G404&amp;'Технический лист'!J162))+IF(ISBLANK(INDIRECT("A8")), 0, INDIRECT(INDIRECT("A8")&amp;"!"&amp;'Технический лист'!G404&amp;'Технический лист'!J162))+IF(ISBLANK(INDIRECT("A9")), 0, INDIRECT(INDIRECT("A9")&amp;"!"&amp;'Технический лист'!G404&amp;'Технический лист'!J162))+IF(ISBLANK(INDIRECT("A10")), 0, INDIRECT(INDIRECT("A10")&amp;"!"&amp;'Технический лист'!G404&amp;'Технический лист'!J162))+IF(ISBLANK(INDIRECT("A11")), 0, INDIRECT(INDIRECT("A11")&amp;"!"&amp;'Технический лист'!G404&amp;'Технический лист'!J162))+IF(ISBLANK(INDIRECT("A12")), 0, INDIRECT(INDIRECT("A12")&amp;"!"&amp;'Технический лист'!G404&amp;'Технический лист'!J162))</f>
        <v>0</v>
      </c>
      <c r="H171" s="51">
        <f>IF(ISBLANK(INDIRECT("A3")), 0, INDIRECT(INDIRECT("A3")&amp;"!"&amp;'Технический лист'!H404&amp;'Технический лист'!K162))+IF(ISBLANK(INDIRECT("A4")), 0, INDIRECT(INDIRECT("A4")&amp;"!"&amp;'Технический лист'!H404&amp;'Технический лист'!K162))+IF(ISBLANK(INDIRECT("A5")), 0, INDIRECT(INDIRECT("A5")&amp;"!"&amp;'Технический лист'!H404&amp;'Технический лист'!K162))+IF(ISBLANK(INDIRECT("A6")), 0, INDIRECT(INDIRECT("A6")&amp;"!"&amp;'Технический лист'!H404&amp;'Технический лист'!K162))+IF(ISBLANK(INDIRECT("A7")), 0, INDIRECT(INDIRECT("A7")&amp;"!"&amp;'Технический лист'!H404&amp;'Технический лист'!K162))+IF(ISBLANK(INDIRECT("A8")), 0, INDIRECT(INDIRECT("A8")&amp;"!"&amp;'Технический лист'!H404&amp;'Технический лист'!K162))+IF(ISBLANK(INDIRECT("A9")), 0, INDIRECT(INDIRECT("A9")&amp;"!"&amp;'Технический лист'!H404&amp;'Технический лист'!K162))+IF(ISBLANK(INDIRECT("A10")), 0, INDIRECT(INDIRECT("A10")&amp;"!"&amp;'Технический лист'!H404&amp;'Технический лист'!K162))+IF(ISBLANK(INDIRECT("A11")), 0, INDIRECT(INDIRECT("A11")&amp;"!"&amp;'Технический лист'!H404&amp;'Технический лист'!K162))+IF(ISBLANK(INDIRECT("A12")), 0, INDIRECT(INDIRECT("A12")&amp;"!"&amp;'Технический лист'!H404&amp;'Технический лист'!K162))</f>
        <v>0</v>
      </c>
      <c r="I171" s="51">
        <f>IF(ISBLANK(INDIRECT("A3")), 0, INDIRECT(INDIRECT("A3")&amp;"!"&amp;'Технический лист'!I404&amp;'Технический лист'!L162))+IF(ISBLANK(INDIRECT("A4")), 0, INDIRECT(INDIRECT("A4")&amp;"!"&amp;'Технический лист'!I404&amp;'Технический лист'!L162))+IF(ISBLANK(INDIRECT("A5")), 0, INDIRECT(INDIRECT("A5")&amp;"!"&amp;'Технический лист'!I404&amp;'Технический лист'!L162))+IF(ISBLANK(INDIRECT("A6")), 0, INDIRECT(INDIRECT("A6")&amp;"!"&amp;'Технический лист'!I404&amp;'Технический лист'!L162))+IF(ISBLANK(INDIRECT("A7")), 0, INDIRECT(INDIRECT("A7")&amp;"!"&amp;'Технический лист'!I404&amp;'Технический лист'!L162))+IF(ISBLANK(INDIRECT("A8")), 0, INDIRECT(INDIRECT("A8")&amp;"!"&amp;'Технический лист'!I404&amp;'Технический лист'!L162))+IF(ISBLANK(INDIRECT("A9")), 0, INDIRECT(INDIRECT("A9")&amp;"!"&amp;'Технический лист'!I404&amp;'Технический лист'!L162))+IF(ISBLANK(INDIRECT("A10")), 0, INDIRECT(INDIRECT("A10")&amp;"!"&amp;'Технический лист'!I404&amp;'Технический лист'!L162))+IF(ISBLANK(INDIRECT("A11")), 0, INDIRECT(INDIRECT("A11")&amp;"!"&amp;'Технический лист'!I404&amp;'Технический лист'!L162))+IF(ISBLANK(INDIRECT("A12")), 0, INDIRECT(INDIRECT("A12")&amp;"!"&amp;'Технический лист'!I404&amp;'Технический лист'!L162))</f>
        <v>0</v>
      </c>
      <c r="J171" s="51">
        <f>IF(ISBLANK(INDIRECT("A3")), 0, INDIRECT(INDIRECT("A3")&amp;"!"&amp;'Технический лист'!J404&amp;'Технический лист'!M162))+IF(ISBLANK(INDIRECT("A4")), 0, INDIRECT(INDIRECT("A4")&amp;"!"&amp;'Технический лист'!J404&amp;'Технический лист'!M162))+IF(ISBLANK(INDIRECT("A5")), 0, INDIRECT(INDIRECT("A5")&amp;"!"&amp;'Технический лист'!J404&amp;'Технический лист'!M162))+IF(ISBLANK(INDIRECT("A6")), 0, INDIRECT(INDIRECT("A6")&amp;"!"&amp;'Технический лист'!J404&amp;'Технический лист'!M162))+IF(ISBLANK(INDIRECT("A7")), 0, INDIRECT(INDIRECT("A7")&amp;"!"&amp;'Технический лист'!J404&amp;'Технический лист'!M162))+IF(ISBLANK(INDIRECT("A8")), 0, INDIRECT(INDIRECT("A8")&amp;"!"&amp;'Технический лист'!J404&amp;'Технический лист'!M162))+IF(ISBLANK(INDIRECT("A9")), 0, INDIRECT(INDIRECT("A9")&amp;"!"&amp;'Технический лист'!J404&amp;'Технический лист'!M162))+IF(ISBLANK(INDIRECT("A10")), 0, INDIRECT(INDIRECT("A10")&amp;"!"&amp;'Технический лист'!J404&amp;'Технический лист'!M162))+IF(ISBLANK(INDIRECT("A11")), 0, INDIRECT(INDIRECT("A11")&amp;"!"&amp;'Технический лист'!J404&amp;'Технический лист'!M162))+IF(ISBLANK(INDIRECT("A12")), 0, INDIRECT(INDIRECT("A12")&amp;"!"&amp;'Технический лист'!J404&amp;'Технический лист'!M162))</f>
        <v>0</v>
      </c>
      <c r="K171" s="51">
        <f>IF(ISBLANK(INDIRECT("A3")), 0, INDIRECT(INDIRECT("A3")&amp;"!"&amp;'Технический лист'!K404&amp;'Технический лист'!N162))+IF(ISBLANK(INDIRECT("A4")), 0, INDIRECT(INDIRECT("A4")&amp;"!"&amp;'Технический лист'!K404&amp;'Технический лист'!N162))+IF(ISBLANK(INDIRECT("A5")), 0, INDIRECT(INDIRECT("A5")&amp;"!"&amp;'Технический лист'!K404&amp;'Технический лист'!N162))+IF(ISBLANK(INDIRECT("A6")), 0, INDIRECT(INDIRECT("A6")&amp;"!"&amp;'Технический лист'!K404&amp;'Технический лист'!N162))+IF(ISBLANK(INDIRECT("A7")), 0, INDIRECT(INDIRECT("A7")&amp;"!"&amp;'Технический лист'!K404&amp;'Технический лист'!N162))+IF(ISBLANK(INDIRECT("A8")), 0, INDIRECT(INDIRECT("A8")&amp;"!"&amp;'Технический лист'!K404&amp;'Технический лист'!N162))+IF(ISBLANK(INDIRECT("A9")), 0, INDIRECT(INDIRECT("A9")&amp;"!"&amp;'Технический лист'!K404&amp;'Технический лист'!N162))+IF(ISBLANK(INDIRECT("A10")), 0, INDIRECT(INDIRECT("A10")&amp;"!"&amp;'Технический лист'!K404&amp;'Технический лист'!N162))+IF(ISBLANK(INDIRECT("A11")), 0, INDIRECT(INDIRECT("A11")&amp;"!"&amp;'Технический лист'!K404&amp;'Технический лист'!N162))+IF(ISBLANK(INDIRECT("A12")), 0, INDIRECT(INDIRECT("A12")&amp;"!"&amp;'Технический лист'!K404&amp;'Технический лист'!N162))</f>
        <v>0</v>
      </c>
      <c r="L171" s="51">
        <f>IF(ISBLANK(INDIRECT("A3")), 0, INDIRECT(INDIRECT("A3")&amp;"!"&amp;'Технический лист'!L404&amp;'Технический лист'!O162))+IF(ISBLANK(INDIRECT("A4")), 0, INDIRECT(INDIRECT("A4")&amp;"!"&amp;'Технический лист'!L404&amp;'Технический лист'!O162))+IF(ISBLANK(INDIRECT("A5")), 0, INDIRECT(INDIRECT("A5")&amp;"!"&amp;'Технический лист'!L404&amp;'Технический лист'!O162))+IF(ISBLANK(INDIRECT("A6")), 0, INDIRECT(INDIRECT("A6")&amp;"!"&amp;'Технический лист'!L404&amp;'Технический лист'!O162))+IF(ISBLANK(INDIRECT("A7")), 0, INDIRECT(INDIRECT("A7")&amp;"!"&amp;'Технический лист'!L404&amp;'Технический лист'!O162))+IF(ISBLANK(INDIRECT("A8")), 0, INDIRECT(INDIRECT("A8")&amp;"!"&amp;'Технический лист'!L404&amp;'Технический лист'!O162))+IF(ISBLANK(INDIRECT("A9")), 0, INDIRECT(INDIRECT("A9")&amp;"!"&amp;'Технический лист'!L404&amp;'Технический лист'!O162))+IF(ISBLANK(INDIRECT("A10")), 0, INDIRECT(INDIRECT("A10")&amp;"!"&amp;'Технический лист'!L404&amp;'Технический лист'!O162))+IF(ISBLANK(INDIRECT("A11")), 0, INDIRECT(INDIRECT("A11")&amp;"!"&amp;'Технический лист'!L404&amp;'Технический лист'!O162))+IF(ISBLANK(INDIRECT("A12")), 0, INDIRECT(INDIRECT("A12")&amp;"!"&amp;'Технический лист'!L404&amp;'Технический лист'!O162))</f>
        <v>0</v>
      </c>
      <c r="M171" s="53">
        <f>IF(ISBLANK(INDIRECT("A3")), 0, INDIRECT(INDIRECT("A3")&amp;"!"&amp;'Технический лист'!M404&amp;'Технический лист'!P162))+IF(ISBLANK(INDIRECT("A4")), 0, INDIRECT(INDIRECT("A4")&amp;"!"&amp;'Технический лист'!M404&amp;'Технический лист'!P162))+IF(ISBLANK(INDIRECT("A5")), 0, INDIRECT(INDIRECT("A5")&amp;"!"&amp;'Технический лист'!M404&amp;'Технический лист'!P162))+IF(ISBLANK(INDIRECT("A6")), 0, INDIRECT(INDIRECT("A6")&amp;"!"&amp;'Технический лист'!M404&amp;'Технический лист'!P162))+IF(ISBLANK(INDIRECT("A7")), 0, INDIRECT(INDIRECT("A7")&amp;"!"&amp;'Технический лист'!M404&amp;'Технический лист'!P162))+IF(ISBLANK(INDIRECT("A8")), 0, INDIRECT(INDIRECT("A8")&amp;"!"&amp;'Технический лист'!M404&amp;'Технический лист'!P162))+IF(ISBLANK(INDIRECT("A9")), 0, INDIRECT(INDIRECT("A9")&amp;"!"&amp;'Технический лист'!M404&amp;'Технический лист'!P162))+IF(ISBLANK(INDIRECT("A10")), 0, INDIRECT(INDIRECT("A10")&amp;"!"&amp;'Технический лист'!M404&amp;'Технический лист'!P162))+IF(ISBLANK(INDIRECT("A11")), 0, INDIRECT(INDIRECT("A11")&amp;"!"&amp;'Технический лист'!M404&amp;'Технический лист'!P162))+IF(ISBLANK(INDIRECT("A12")), 0, INDIRECT(INDIRECT("A12")&amp;"!"&amp;'Технический лист'!M404&amp;'Технический лист'!P162))</f>
        <v>0</v>
      </c>
    </row>
    <row r="172" hidden="1">
      <c r="A172" s="106"/>
      <c r="B172" s="51">
        <f>IF(ISBLANK(INDIRECT("A3")), 0, INDIRECT(INDIRECT("A3")&amp;"!"&amp;'Технический лист'!B405&amp;'Технический лист'!E163))+IF(ISBLANK(INDIRECT("A4")), 0, INDIRECT(INDIRECT("A4")&amp;"!"&amp;'Технический лист'!B405&amp;'Технический лист'!E163))+IF(ISBLANK(INDIRECT("A5")), 0, INDIRECT(INDIRECT("A5")&amp;"!"&amp;'Технический лист'!B405&amp;'Технический лист'!E163))+IF(ISBLANK(INDIRECT("A6")), 0, INDIRECT(INDIRECT("A6")&amp;"!"&amp;'Технический лист'!B405&amp;'Технический лист'!E163))+IF(ISBLANK(INDIRECT("A7")), 0, INDIRECT(INDIRECT("A7")&amp;"!"&amp;'Технический лист'!B405&amp;'Технический лист'!E163))+IF(ISBLANK(INDIRECT("A8")), 0, INDIRECT(INDIRECT("A8")&amp;"!"&amp;'Технический лист'!B405&amp;'Технический лист'!E163))+IF(ISBLANK(INDIRECT("A9")), 0, INDIRECT(INDIRECT("A9")&amp;"!"&amp;'Технический лист'!B405&amp;'Технический лист'!E163))+IF(ISBLANK(INDIRECT("A10")), 0, INDIRECT(INDIRECT("A10")&amp;"!"&amp;'Технический лист'!B405&amp;'Технический лист'!E163))+IF(ISBLANK(INDIRECT("A11")), 0, INDIRECT(INDIRECT("A11")&amp;"!"&amp;'Технический лист'!B405&amp;'Технический лист'!E163))+IF(ISBLANK(INDIRECT("A12")), 0, INDIRECT(INDIRECT("A12")&amp;"!"&amp;'Технический лист'!B405&amp;'Технический лист'!E163))</f>
        <v>0</v>
      </c>
      <c r="C172" s="51">
        <f>IF(ISBLANK(INDIRECT("A3")), 0, INDIRECT(INDIRECT("A3")&amp;"!"&amp;'Технический лист'!C405&amp;'Технический лист'!F163))+IF(ISBLANK(INDIRECT("A4")), 0, INDIRECT(INDIRECT("A4")&amp;"!"&amp;'Технический лист'!C405&amp;'Технический лист'!F163))+IF(ISBLANK(INDIRECT("A5")), 0, INDIRECT(INDIRECT("A5")&amp;"!"&amp;'Технический лист'!C405&amp;'Технический лист'!F163))+IF(ISBLANK(INDIRECT("A6")), 0, INDIRECT(INDIRECT("A6")&amp;"!"&amp;'Технический лист'!C405&amp;'Технический лист'!F163))+IF(ISBLANK(INDIRECT("A7")), 0, INDIRECT(INDIRECT("A7")&amp;"!"&amp;'Технический лист'!C405&amp;'Технический лист'!F163))+IF(ISBLANK(INDIRECT("A8")), 0, INDIRECT(INDIRECT("A8")&amp;"!"&amp;'Технический лист'!C405&amp;'Технический лист'!F163))+IF(ISBLANK(INDIRECT("A9")), 0, INDIRECT(INDIRECT("A9")&amp;"!"&amp;'Технический лист'!C405&amp;'Технический лист'!F163))+IF(ISBLANK(INDIRECT("A10")), 0, INDIRECT(INDIRECT("A10")&amp;"!"&amp;'Технический лист'!C405&amp;'Технический лист'!F163))+IF(ISBLANK(INDIRECT("A11")), 0, INDIRECT(INDIRECT("A11")&amp;"!"&amp;'Технический лист'!C405&amp;'Технический лист'!F163))+IF(ISBLANK(INDIRECT("A12")), 0, INDIRECT(INDIRECT("A12")&amp;"!"&amp;'Технический лист'!C405&amp;'Технический лист'!F163))</f>
        <v>0</v>
      </c>
      <c r="D172" s="51">
        <f>IF(ISBLANK(INDIRECT("A3")), 0, INDIRECT(INDIRECT("A3")&amp;"!"&amp;'Технический лист'!D405&amp;'Технический лист'!G163))+IF(ISBLANK(INDIRECT("A4")), 0, INDIRECT(INDIRECT("A4")&amp;"!"&amp;'Технический лист'!D405&amp;'Технический лист'!G163))+IF(ISBLANK(INDIRECT("A5")), 0, INDIRECT(INDIRECT("A5")&amp;"!"&amp;'Технический лист'!D405&amp;'Технический лист'!G163))+IF(ISBLANK(INDIRECT("A6")), 0, INDIRECT(INDIRECT("A6")&amp;"!"&amp;'Технический лист'!D405&amp;'Технический лист'!G163))+IF(ISBLANK(INDIRECT("A7")), 0, INDIRECT(INDIRECT("A7")&amp;"!"&amp;'Технический лист'!D405&amp;'Технический лист'!G163))+IF(ISBLANK(INDIRECT("A8")), 0, INDIRECT(INDIRECT("A8")&amp;"!"&amp;'Технический лист'!D405&amp;'Технический лист'!G163))+IF(ISBLANK(INDIRECT("A9")), 0, INDIRECT(INDIRECT("A9")&amp;"!"&amp;'Технический лист'!D405&amp;'Технический лист'!G163))+IF(ISBLANK(INDIRECT("A10")), 0, INDIRECT(INDIRECT("A10")&amp;"!"&amp;'Технический лист'!D405&amp;'Технический лист'!G163))+IF(ISBLANK(INDIRECT("A11")), 0, INDIRECT(INDIRECT("A11")&amp;"!"&amp;'Технический лист'!D405&amp;'Технический лист'!G163))+IF(ISBLANK(INDIRECT("A12")), 0, INDIRECT(INDIRECT("A12")&amp;"!"&amp;'Технический лист'!D405&amp;'Технический лист'!G163))</f>
        <v>0</v>
      </c>
      <c r="E172" s="51">
        <f>IF(ISBLANK(INDIRECT("A3")), 0, INDIRECT(INDIRECT("A3")&amp;"!"&amp;'Технический лист'!E405&amp;'Технический лист'!H163))+IF(ISBLANK(INDIRECT("A4")), 0, INDIRECT(INDIRECT("A4")&amp;"!"&amp;'Технический лист'!E405&amp;'Технический лист'!H163))+IF(ISBLANK(INDIRECT("A5")), 0, INDIRECT(INDIRECT("A5")&amp;"!"&amp;'Технический лист'!E405&amp;'Технический лист'!H163))+IF(ISBLANK(INDIRECT("A6")), 0, INDIRECT(INDIRECT("A6")&amp;"!"&amp;'Технический лист'!E405&amp;'Технический лист'!H163))+IF(ISBLANK(INDIRECT("A7")), 0, INDIRECT(INDIRECT("A7")&amp;"!"&amp;'Технический лист'!E405&amp;'Технический лист'!H163))+IF(ISBLANK(INDIRECT("A8")), 0, INDIRECT(INDIRECT("A8")&amp;"!"&amp;'Технический лист'!E405&amp;'Технический лист'!H163))+IF(ISBLANK(INDIRECT("A9")), 0, INDIRECT(INDIRECT("A9")&amp;"!"&amp;'Технический лист'!E405&amp;'Технический лист'!H163))+IF(ISBLANK(INDIRECT("A10")), 0, INDIRECT(INDIRECT("A10")&amp;"!"&amp;'Технический лист'!E405&amp;'Технический лист'!H163))+IF(ISBLANK(INDIRECT("A11")), 0, INDIRECT(INDIRECT("A11")&amp;"!"&amp;'Технический лист'!E405&amp;'Технический лист'!H163))+IF(ISBLANK(INDIRECT("A12")), 0, INDIRECT(INDIRECT("A12")&amp;"!"&amp;'Технический лист'!E405&amp;'Технический лист'!H163))</f>
        <v>0</v>
      </c>
      <c r="F172" s="51">
        <f>IF(ISBLANK(INDIRECT("A3")), 0, INDIRECT(INDIRECT("A3")&amp;"!"&amp;'Технический лист'!F405&amp;'Технический лист'!I163))+IF(ISBLANK(INDIRECT("A4")), 0, INDIRECT(INDIRECT("A4")&amp;"!"&amp;'Технический лист'!F405&amp;'Технический лист'!I163))+IF(ISBLANK(INDIRECT("A5")), 0, INDIRECT(INDIRECT("A5")&amp;"!"&amp;'Технический лист'!F405&amp;'Технический лист'!I163))+IF(ISBLANK(INDIRECT("A6")), 0, INDIRECT(INDIRECT("A6")&amp;"!"&amp;'Технический лист'!F405&amp;'Технический лист'!I163))+IF(ISBLANK(INDIRECT("A7")), 0, INDIRECT(INDIRECT("A7")&amp;"!"&amp;'Технический лист'!F405&amp;'Технический лист'!I163))+IF(ISBLANK(INDIRECT("A8")), 0, INDIRECT(INDIRECT("A8")&amp;"!"&amp;'Технический лист'!F405&amp;'Технический лист'!I163))+IF(ISBLANK(INDIRECT("A9")), 0, INDIRECT(INDIRECT("A9")&amp;"!"&amp;'Технический лист'!F405&amp;'Технический лист'!I163))+IF(ISBLANK(INDIRECT("A10")), 0, INDIRECT(INDIRECT("A10")&amp;"!"&amp;'Технический лист'!F405&amp;'Технический лист'!I163))+IF(ISBLANK(INDIRECT("A11")), 0, INDIRECT(INDIRECT("A11")&amp;"!"&amp;'Технический лист'!F405&amp;'Технический лист'!I163))+IF(ISBLANK(INDIRECT("A12")), 0, INDIRECT(INDIRECT("A12")&amp;"!"&amp;'Технический лист'!F405&amp;'Технический лист'!I163))</f>
        <v>0</v>
      </c>
      <c r="G172" s="51">
        <f>IF(ISBLANK(INDIRECT("A3")), 0, INDIRECT(INDIRECT("A3")&amp;"!"&amp;'Технический лист'!G405&amp;'Технический лист'!J163))+IF(ISBLANK(INDIRECT("A4")), 0, INDIRECT(INDIRECT("A4")&amp;"!"&amp;'Технический лист'!G405&amp;'Технический лист'!J163))+IF(ISBLANK(INDIRECT("A5")), 0, INDIRECT(INDIRECT("A5")&amp;"!"&amp;'Технический лист'!G405&amp;'Технический лист'!J163))+IF(ISBLANK(INDIRECT("A6")), 0, INDIRECT(INDIRECT("A6")&amp;"!"&amp;'Технический лист'!G405&amp;'Технический лист'!J163))+IF(ISBLANK(INDIRECT("A7")), 0, INDIRECT(INDIRECT("A7")&amp;"!"&amp;'Технический лист'!G405&amp;'Технический лист'!J163))+IF(ISBLANK(INDIRECT("A8")), 0, INDIRECT(INDIRECT("A8")&amp;"!"&amp;'Технический лист'!G405&amp;'Технический лист'!J163))+IF(ISBLANK(INDIRECT("A9")), 0, INDIRECT(INDIRECT("A9")&amp;"!"&amp;'Технический лист'!G405&amp;'Технический лист'!J163))+IF(ISBLANK(INDIRECT("A10")), 0, INDIRECT(INDIRECT("A10")&amp;"!"&amp;'Технический лист'!G405&amp;'Технический лист'!J163))+IF(ISBLANK(INDIRECT("A11")), 0, INDIRECT(INDIRECT("A11")&amp;"!"&amp;'Технический лист'!G405&amp;'Технический лист'!J163))+IF(ISBLANK(INDIRECT("A12")), 0, INDIRECT(INDIRECT("A12")&amp;"!"&amp;'Технический лист'!G405&amp;'Технический лист'!J163))</f>
        <v>0</v>
      </c>
      <c r="H172" s="51">
        <f>IF(ISBLANK(INDIRECT("A3")), 0, INDIRECT(INDIRECT("A3")&amp;"!"&amp;'Технический лист'!H405&amp;'Технический лист'!K163))+IF(ISBLANK(INDIRECT("A4")), 0, INDIRECT(INDIRECT("A4")&amp;"!"&amp;'Технический лист'!H405&amp;'Технический лист'!K163))+IF(ISBLANK(INDIRECT("A5")), 0, INDIRECT(INDIRECT("A5")&amp;"!"&amp;'Технический лист'!H405&amp;'Технический лист'!K163))+IF(ISBLANK(INDIRECT("A6")), 0, INDIRECT(INDIRECT("A6")&amp;"!"&amp;'Технический лист'!H405&amp;'Технический лист'!K163))+IF(ISBLANK(INDIRECT("A7")), 0, INDIRECT(INDIRECT("A7")&amp;"!"&amp;'Технический лист'!H405&amp;'Технический лист'!K163))+IF(ISBLANK(INDIRECT("A8")), 0, INDIRECT(INDIRECT("A8")&amp;"!"&amp;'Технический лист'!H405&amp;'Технический лист'!K163))+IF(ISBLANK(INDIRECT("A9")), 0, INDIRECT(INDIRECT("A9")&amp;"!"&amp;'Технический лист'!H405&amp;'Технический лист'!K163))+IF(ISBLANK(INDIRECT("A10")), 0, INDIRECT(INDIRECT("A10")&amp;"!"&amp;'Технический лист'!H405&amp;'Технический лист'!K163))+IF(ISBLANK(INDIRECT("A11")), 0, INDIRECT(INDIRECT("A11")&amp;"!"&amp;'Технический лист'!H405&amp;'Технический лист'!K163))+IF(ISBLANK(INDIRECT("A12")), 0, INDIRECT(INDIRECT("A12")&amp;"!"&amp;'Технический лист'!H405&amp;'Технический лист'!K163))</f>
        <v>0</v>
      </c>
      <c r="I172" s="51">
        <f>IF(ISBLANK(INDIRECT("A3")), 0, INDIRECT(INDIRECT("A3")&amp;"!"&amp;'Технический лист'!I405&amp;'Технический лист'!L163))+IF(ISBLANK(INDIRECT("A4")), 0, INDIRECT(INDIRECT("A4")&amp;"!"&amp;'Технический лист'!I405&amp;'Технический лист'!L163))+IF(ISBLANK(INDIRECT("A5")), 0, INDIRECT(INDIRECT("A5")&amp;"!"&amp;'Технический лист'!I405&amp;'Технический лист'!L163))+IF(ISBLANK(INDIRECT("A6")), 0, INDIRECT(INDIRECT("A6")&amp;"!"&amp;'Технический лист'!I405&amp;'Технический лист'!L163))+IF(ISBLANK(INDIRECT("A7")), 0, INDIRECT(INDIRECT("A7")&amp;"!"&amp;'Технический лист'!I405&amp;'Технический лист'!L163))+IF(ISBLANK(INDIRECT("A8")), 0, INDIRECT(INDIRECT("A8")&amp;"!"&amp;'Технический лист'!I405&amp;'Технический лист'!L163))+IF(ISBLANK(INDIRECT("A9")), 0, INDIRECT(INDIRECT("A9")&amp;"!"&amp;'Технический лист'!I405&amp;'Технический лист'!L163))+IF(ISBLANK(INDIRECT("A10")), 0, INDIRECT(INDIRECT("A10")&amp;"!"&amp;'Технический лист'!I405&amp;'Технический лист'!L163))+IF(ISBLANK(INDIRECT("A11")), 0, INDIRECT(INDIRECT("A11")&amp;"!"&amp;'Технический лист'!I405&amp;'Технический лист'!L163))+IF(ISBLANK(INDIRECT("A12")), 0, INDIRECT(INDIRECT("A12")&amp;"!"&amp;'Технический лист'!I405&amp;'Технический лист'!L163))</f>
        <v>0</v>
      </c>
      <c r="J172" s="51">
        <f>IF(ISBLANK(INDIRECT("A3")), 0, INDIRECT(INDIRECT("A3")&amp;"!"&amp;'Технический лист'!J405&amp;'Технический лист'!M163))+IF(ISBLANK(INDIRECT("A4")), 0, INDIRECT(INDIRECT("A4")&amp;"!"&amp;'Технический лист'!J405&amp;'Технический лист'!M163))+IF(ISBLANK(INDIRECT("A5")), 0, INDIRECT(INDIRECT("A5")&amp;"!"&amp;'Технический лист'!J405&amp;'Технический лист'!M163))+IF(ISBLANK(INDIRECT("A6")), 0, INDIRECT(INDIRECT("A6")&amp;"!"&amp;'Технический лист'!J405&amp;'Технический лист'!M163))+IF(ISBLANK(INDIRECT("A7")), 0, INDIRECT(INDIRECT("A7")&amp;"!"&amp;'Технический лист'!J405&amp;'Технический лист'!M163))+IF(ISBLANK(INDIRECT("A8")), 0, INDIRECT(INDIRECT("A8")&amp;"!"&amp;'Технический лист'!J405&amp;'Технический лист'!M163))+IF(ISBLANK(INDIRECT("A9")), 0, INDIRECT(INDIRECT("A9")&amp;"!"&amp;'Технический лист'!J405&amp;'Технический лист'!M163))+IF(ISBLANK(INDIRECT("A10")), 0, INDIRECT(INDIRECT("A10")&amp;"!"&amp;'Технический лист'!J405&amp;'Технический лист'!M163))+IF(ISBLANK(INDIRECT("A11")), 0, INDIRECT(INDIRECT("A11")&amp;"!"&amp;'Технический лист'!J405&amp;'Технический лист'!M163))+IF(ISBLANK(INDIRECT("A12")), 0, INDIRECT(INDIRECT("A12")&amp;"!"&amp;'Технический лист'!J405&amp;'Технический лист'!M163))</f>
        <v>0</v>
      </c>
      <c r="K172" s="51">
        <f>IF(ISBLANK(INDIRECT("A3")), 0, INDIRECT(INDIRECT("A3")&amp;"!"&amp;'Технический лист'!K405&amp;'Технический лист'!N163))+IF(ISBLANK(INDIRECT("A4")), 0, INDIRECT(INDIRECT("A4")&amp;"!"&amp;'Технический лист'!K405&amp;'Технический лист'!N163))+IF(ISBLANK(INDIRECT("A5")), 0, INDIRECT(INDIRECT("A5")&amp;"!"&amp;'Технический лист'!K405&amp;'Технический лист'!N163))+IF(ISBLANK(INDIRECT("A6")), 0, INDIRECT(INDIRECT("A6")&amp;"!"&amp;'Технический лист'!K405&amp;'Технический лист'!N163))+IF(ISBLANK(INDIRECT("A7")), 0, INDIRECT(INDIRECT("A7")&amp;"!"&amp;'Технический лист'!K405&amp;'Технический лист'!N163))+IF(ISBLANK(INDIRECT("A8")), 0, INDIRECT(INDIRECT("A8")&amp;"!"&amp;'Технический лист'!K405&amp;'Технический лист'!N163))+IF(ISBLANK(INDIRECT("A9")), 0, INDIRECT(INDIRECT("A9")&amp;"!"&amp;'Технический лист'!K405&amp;'Технический лист'!N163))+IF(ISBLANK(INDIRECT("A10")), 0, INDIRECT(INDIRECT("A10")&amp;"!"&amp;'Технический лист'!K405&amp;'Технический лист'!N163))+IF(ISBLANK(INDIRECT("A11")), 0, INDIRECT(INDIRECT("A11")&amp;"!"&amp;'Технический лист'!K405&amp;'Технический лист'!N163))+IF(ISBLANK(INDIRECT("A12")), 0, INDIRECT(INDIRECT("A12")&amp;"!"&amp;'Технический лист'!K405&amp;'Технический лист'!N163))</f>
        <v>0</v>
      </c>
      <c r="L172" s="51">
        <f>IF(ISBLANK(INDIRECT("A3")), 0, INDIRECT(INDIRECT("A3")&amp;"!"&amp;'Технический лист'!L405&amp;'Технический лист'!O163))+IF(ISBLANK(INDIRECT("A4")), 0, INDIRECT(INDIRECT("A4")&amp;"!"&amp;'Технический лист'!L405&amp;'Технический лист'!O163))+IF(ISBLANK(INDIRECT("A5")), 0, INDIRECT(INDIRECT("A5")&amp;"!"&amp;'Технический лист'!L405&amp;'Технический лист'!O163))+IF(ISBLANK(INDIRECT("A6")), 0, INDIRECT(INDIRECT("A6")&amp;"!"&amp;'Технический лист'!L405&amp;'Технический лист'!O163))+IF(ISBLANK(INDIRECT("A7")), 0, INDIRECT(INDIRECT("A7")&amp;"!"&amp;'Технический лист'!L405&amp;'Технический лист'!O163))+IF(ISBLANK(INDIRECT("A8")), 0, INDIRECT(INDIRECT("A8")&amp;"!"&amp;'Технический лист'!L405&amp;'Технический лист'!O163))+IF(ISBLANK(INDIRECT("A9")), 0, INDIRECT(INDIRECT("A9")&amp;"!"&amp;'Технический лист'!L405&amp;'Технический лист'!O163))+IF(ISBLANK(INDIRECT("A10")), 0, INDIRECT(INDIRECT("A10")&amp;"!"&amp;'Технический лист'!L405&amp;'Технический лист'!O163))+IF(ISBLANK(INDIRECT("A11")), 0, INDIRECT(INDIRECT("A11")&amp;"!"&amp;'Технический лист'!L405&amp;'Технический лист'!O163))+IF(ISBLANK(INDIRECT("A12")), 0, INDIRECT(INDIRECT("A12")&amp;"!"&amp;'Технический лист'!L405&amp;'Технический лист'!O163))</f>
        <v>0</v>
      </c>
      <c r="M172" s="53">
        <f>IF(ISBLANK(INDIRECT("A3")), 0, INDIRECT(INDIRECT("A3")&amp;"!"&amp;'Технический лист'!M405&amp;'Технический лист'!P163))+IF(ISBLANK(INDIRECT("A4")), 0, INDIRECT(INDIRECT("A4")&amp;"!"&amp;'Технический лист'!M405&amp;'Технический лист'!P163))+IF(ISBLANK(INDIRECT("A5")), 0, INDIRECT(INDIRECT("A5")&amp;"!"&amp;'Технический лист'!M405&amp;'Технический лист'!P163))+IF(ISBLANK(INDIRECT("A6")), 0, INDIRECT(INDIRECT("A6")&amp;"!"&amp;'Технический лист'!M405&amp;'Технический лист'!P163))+IF(ISBLANK(INDIRECT("A7")), 0, INDIRECT(INDIRECT("A7")&amp;"!"&amp;'Технический лист'!M405&amp;'Технический лист'!P163))+IF(ISBLANK(INDIRECT("A8")), 0, INDIRECT(INDIRECT("A8")&amp;"!"&amp;'Технический лист'!M405&amp;'Технический лист'!P163))+IF(ISBLANK(INDIRECT("A9")), 0, INDIRECT(INDIRECT("A9")&amp;"!"&amp;'Технический лист'!M405&amp;'Технический лист'!P163))+IF(ISBLANK(INDIRECT("A10")), 0, INDIRECT(INDIRECT("A10")&amp;"!"&amp;'Технический лист'!M405&amp;'Технический лист'!P163))+IF(ISBLANK(INDIRECT("A11")), 0, INDIRECT(INDIRECT("A11")&amp;"!"&amp;'Технический лист'!M405&amp;'Технический лист'!P163))+IF(ISBLANK(INDIRECT("A12")), 0, INDIRECT(INDIRECT("A12")&amp;"!"&amp;'Технический лист'!M405&amp;'Технический лист'!P163))</f>
        <v>0</v>
      </c>
    </row>
    <row r="173" hidden="1">
      <c r="A173" s="106"/>
      <c r="B173" s="51">
        <f>IF(ISBLANK(INDIRECT("A3")), 0, INDIRECT(INDIRECT("A3")&amp;"!"&amp;'Технический лист'!B406&amp;'Технический лист'!E164))+IF(ISBLANK(INDIRECT("A4")), 0, INDIRECT(INDIRECT("A4")&amp;"!"&amp;'Технический лист'!B406&amp;'Технический лист'!E164))+IF(ISBLANK(INDIRECT("A5")), 0, INDIRECT(INDIRECT("A5")&amp;"!"&amp;'Технический лист'!B406&amp;'Технический лист'!E164))+IF(ISBLANK(INDIRECT("A6")), 0, INDIRECT(INDIRECT("A6")&amp;"!"&amp;'Технический лист'!B406&amp;'Технический лист'!E164))+IF(ISBLANK(INDIRECT("A7")), 0, INDIRECT(INDIRECT("A7")&amp;"!"&amp;'Технический лист'!B406&amp;'Технический лист'!E164))+IF(ISBLANK(INDIRECT("A8")), 0, INDIRECT(INDIRECT("A8")&amp;"!"&amp;'Технический лист'!B406&amp;'Технический лист'!E164))+IF(ISBLANK(INDIRECT("A9")), 0, INDIRECT(INDIRECT("A9")&amp;"!"&amp;'Технический лист'!B406&amp;'Технический лист'!E164))+IF(ISBLANK(INDIRECT("A10")), 0, INDIRECT(INDIRECT("A10")&amp;"!"&amp;'Технический лист'!B406&amp;'Технический лист'!E164))+IF(ISBLANK(INDIRECT("A11")), 0, INDIRECT(INDIRECT("A11")&amp;"!"&amp;'Технический лист'!B406&amp;'Технический лист'!E164))+IF(ISBLANK(INDIRECT("A12")), 0, INDIRECT(INDIRECT("A12")&amp;"!"&amp;'Технический лист'!B406&amp;'Технический лист'!E164))</f>
        <v>0</v>
      </c>
      <c r="C173" s="51">
        <f>IF(ISBLANK(INDIRECT("A3")), 0, INDIRECT(INDIRECT("A3")&amp;"!"&amp;'Технический лист'!C406&amp;'Технический лист'!F164))+IF(ISBLANK(INDIRECT("A4")), 0, INDIRECT(INDIRECT("A4")&amp;"!"&amp;'Технический лист'!C406&amp;'Технический лист'!F164))+IF(ISBLANK(INDIRECT("A5")), 0, INDIRECT(INDIRECT("A5")&amp;"!"&amp;'Технический лист'!C406&amp;'Технический лист'!F164))+IF(ISBLANK(INDIRECT("A6")), 0, INDIRECT(INDIRECT("A6")&amp;"!"&amp;'Технический лист'!C406&amp;'Технический лист'!F164))+IF(ISBLANK(INDIRECT("A7")), 0, INDIRECT(INDIRECT("A7")&amp;"!"&amp;'Технический лист'!C406&amp;'Технический лист'!F164))+IF(ISBLANK(INDIRECT("A8")), 0, INDIRECT(INDIRECT("A8")&amp;"!"&amp;'Технический лист'!C406&amp;'Технический лист'!F164))+IF(ISBLANK(INDIRECT("A9")), 0, INDIRECT(INDIRECT("A9")&amp;"!"&amp;'Технический лист'!C406&amp;'Технический лист'!F164))+IF(ISBLANK(INDIRECT("A10")), 0, INDIRECT(INDIRECT("A10")&amp;"!"&amp;'Технический лист'!C406&amp;'Технический лист'!F164))+IF(ISBLANK(INDIRECT("A11")), 0, INDIRECT(INDIRECT("A11")&amp;"!"&amp;'Технический лист'!C406&amp;'Технический лист'!F164))+IF(ISBLANK(INDIRECT("A12")), 0, INDIRECT(INDIRECT("A12")&amp;"!"&amp;'Технический лист'!C406&amp;'Технический лист'!F164))</f>
        <v>0</v>
      </c>
      <c r="D173" s="51">
        <f>IF(ISBLANK(INDIRECT("A3")), 0, INDIRECT(INDIRECT("A3")&amp;"!"&amp;'Технический лист'!D406&amp;'Технический лист'!G164))+IF(ISBLANK(INDIRECT("A4")), 0, INDIRECT(INDIRECT("A4")&amp;"!"&amp;'Технический лист'!D406&amp;'Технический лист'!G164))+IF(ISBLANK(INDIRECT("A5")), 0, INDIRECT(INDIRECT("A5")&amp;"!"&amp;'Технический лист'!D406&amp;'Технический лист'!G164))+IF(ISBLANK(INDIRECT("A6")), 0, INDIRECT(INDIRECT("A6")&amp;"!"&amp;'Технический лист'!D406&amp;'Технический лист'!G164))+IF(ISBLANK(INDIRECT("A7")), 0, INDIRECT(INDIRECT("A7")&amp;"!"&amp;'Технический лист'!D406&amp;'Технический лист'!G164))+IF(ISBLANK(INDIRECT("A8")), 0, INDIRECT(INDIRECT("A8")&amp;"!"&amp;'Технический лист'!D406&amp;'Технический лист'!G164))+IF(ISBLANK(INDIRECT("A9")), 0, INDIRECT(INDIRECT("A9")&amp;"!"&amp;'Технический лист'!D406&amp;'Технический лист'!G164))+IF(ISBLANK(INDIRECT("A10")), 0, INDIRECT(INDIRECT("A10")&amp;"!"&amp;'Технический лист'!D406&amp;'Технический лист'!G164))+IF(ISBLANK(INDIRECT("A11")), 0, INDIRECT(INDIRECT("A11")&amp;"!"&amp;'Технический лист'!D406&amp;'Технический лист'!G164))+IF(ISBLANK(INDIRECT("A12")), 0, INDIRECT(INDIRECT("A12")&amp;"!"&amp;'Технический лист'!D406&amp;'Технический лист'!G164))</f>
        <v>0</v>
      </c>
      <c r="E173" s="51">
        <f>IF(ISBLANK(INDIRECT("A3")), 0, INDIRECT(INDIRECT("A3")&amp;"!"&amp;'Технический лист'!E406&amp;'Технический лист'!H164))+IF(ISBLANK(INDIRECT("A4")), 0, INDIRECT(INDIRECT("A4")&amp;"!"&amp;'Технический лист'!E406&amp;'Технический лист'!H164))+IF(ISBLANK(INDIRECT("A5")), 0, INDIRECT(INDIRECT("A5")&amp;"!"&amp;'Технический лист'!E406&amp;'Технический лист'!H164))+IF(ISBLANK(INDIRECT("A6")), 0, INDIRECT(INDIRECT("A6")&amp;"!"&amp;'Технический лист'!E406&amp;'Технический лист'!H164))+IF(ISBLANK(INDIRECT("A7")), 0, INDIRECT(INDIRECT("A7")&amp;"!"&amp;'Технический лист'!E406&amp;'Технический лист'!H164))+IF(ISBLANK(INDIRECT("A8")), 0, INDIRECT(INDIRECT("A8")&amp;"!"&amp;'Технический лист'!E406&amp;'Технический лист'!H164))+IF(ISBLANK(INDIRECT("A9")), 0, INDIRECT(INDIRECT("A9")&amp;"!"&amp;'Технический лист'!E406&amp;'Технический лист'!H164))+IF(ISBLANK(INDIRECT("A10")), 0, INDIRECT(INDIRECT("A10")&amp;"!"&amp;'Технический лист'!E406&amp;'Технический лист'!H164))+IF(ISBLANK(INDIRECT("A11")), 0, INDIRECT(INDIRECT("A11")&amp;"!"&amp;'Технический лист'!E406&amp;'Технический лист'!H164))+IF(ISBLANK(INDIRECT("A12")), 0, INDIRECT(INDIRECT("A12")&amp;"!"&amp;'Технический лист'!E406&amp;'Технический лист'!H164))</f>
        <v>0</v>
      </c>
      <c r="F173" s="51">
        <f>IF(ISBLANK(INDIRECT("A3")), 0, INDIRECT(INDIRECT("A3")&amp;"!"&amp;'Технический лист'!F406&amp;'Технический лист'!I164))+IF(ISBLANK(INDIRECT("A4")), 0, INDIRECT(INDIRECT("A4")&amp;"!"&amp;'Технический лист'!F406&amp;'Технический лист'!I164))+IF(ISBLANK(INDIRECT("A5")), 0, INDIRECT(INDIRECT("A5")&amp;"!"&amp;'Технический лист'!F406&amp;'Технический лист'!I164))+IF(ISBLANK(INDIRECT("A6")), 0, INDIRECT(INDIRECT("A6")&amp;"!"&amp;'Технический лист'!F406&amp;'Технический лист'!I164))+IF(ISBLANK(INDIRECT("A7")), 0, INDIRECT(INDIRECT("A7")&amp;"!"&amp;'Технический лист'!F406&amp;'Технический лист'!I164))+IF(ISBLANK(INDIRECT("A8")), 0, INDIRECT(INDIRECT("A8")&amp;"!"&amp;'Технический лист'!F406&amp;'Технический лист'!I164))+IF(ISBLANK(INDIRECT("A9")), 0, INDIRECT(INDIRECT("A9")&amp;"!"&amp;'Технический лист'!F406&amp;'Технический лист'!I164))+IF(ISBLANK(INDIRECT("A10")), 0, INDIRECT(INDIRECT("A10")&amp;"!"&amp;'Технический лист'!F406&amp;'Технический лист'!I164))+IF(ISBLANK(INDIRECT("A11")), 0, INDIRECT(INDIRECT("A11")&amp;"!"&amp;'Технический лист'!F406&amp;'Технический лист'!I164))+IF(ISBLANK(INDIRECT("A12")), 0, INDIRECT(INDIRECT("A12")&amp;"!"&amp;'Технический лист'!F406&amp;'Технический лист'!I164))</f>
        <v>0</v>
      </c>
      <c r="G173" s="51">
        <f>IF(ISBLANK(INDIRECT("A3")), 0, INDIRECT(INDIRECT("A3")&amp;"!"&amp;'Технический лист'!G406&amp;'Технический лист'!J164))+IF(ISBLANK(INDIRECT("A4")), 0, INDIRECT(INDIRECT("A4")&amp;"!"&amp;'Технический лист'!G406&amp;'Технический лист'!J164))+IF(ISBLANK(INDIRECT("A5")), 0, INDIRECT(INDIRECT("A5")&amp;"!"&amp;'Технический лист'!G406&amp;'Технический лист'!J164))+IF(ISBLANK(INDIRECT("A6")), 0, INDIRECT(INDIRECT("A6")&amp;"!"&amp;'Технический лист'!G406&amp;'Технический лист'!J164))+IF(ISBLANK(INDIRECT("A7")), 0, INDIRECT(INDIRECT("A7")&amp;"!"&amp;'Технический лист'!G406&amp;'Технический лист'!J164))+IF(ISBLANK(INDIRECT("A8")), 0, INDIRECT(INDIRECT("A8")&amp;"!"&amp;'Технический лист'!G406&amp;'Технический лист'!J164))+IF(ISBLANK(INDIRECT("A9")), 0, INDIRECT(INDIRECT("A9")&amp;"!"&amp;'Технический лист'!G406&amp;'Технический лист'!J164))+IF(ISBLANK(INDIRECT("A10")), 0, INDIRECT(INDIRECT("A10")&amp;"!"&amp;'Технический лист'!G406&amp;'Технический лист'!J164))+IF(ISBLANK(INDIRECT("A11")), 0, INDIRECT(INDIRECT("A11")&amp;"!"&amp;'Технический лист'!G406&amp;'Технический лист'!J164))+IF(ISBLANK(INDIRECT("A12")), 0, INDIRECT(INDIRECT("A12")&amp;"!"&amp;'Технический лист'!G406&amp;'Технический лист'!J164))</f>
        <v>0</v>
      </c>
      <c r="H173" s="51">
        <f>IF(ISBLANK(INDIRECT("A3")), 0, INDIRECT(INDIRECT("A3")&amp;"!"&amp;'Технический лист'!H406&amp;'Технический лист'!K164))+IF(ISBLANK(INDIRECT("A4")), 0, INDIRECT(INDIRECT("A4")&amp;"!"&amp;'Технический лист'!H406&amp;'Технический лист'!K164))+IF(ISBLANK(INDIRECT("A5")), 0, INDIRECT(INDIRECT("A5")&amp;"!"&amp;'Технический лист'!H406&amp;'Технический лист'!K164))+IF(ISBLANK(INDIRECT("A6")), 0, INDIRECT(INDIRECT("A6")&amp;"!"&amp;'Технический лист'!H406&amp;'Технический лист'!K164))+IF(ISBLANK(INDIRECT("A7")), 0, INDIRECT(INDIRECT("A7")&amp;"!"&amp;'Технический лист'!H406&amp;'Технический лист'!K164))+IF(ISBLANK(INDIRECT("A8")), 0, INDIRECT(INDIRECT("A8")&amp;"!"&amp;'Технический лист'!H406&amp;'Технический лист'!K164))+IF(ISBLANK(INDIRECT("A9")), 0, INDIRECT(INDIRECT("A9")&amp;"!"&amp;'Технический лист'!H406&amp;'Технический лист'!K164))+IF(ISBLANK(INDIRECT("A10")), 0, INDIRECT(INDIRECT("A10")&amp;"!"&amp;'Технический лист'!H406&amp;'Технический лист'!K164))+IF(ISBLANK(INDIRECT("A11")), 0, INDIRECT(INDIRECT("A11")&amp;"!"&amp;'Технический лист'!H406&amp;'Технический лист'!K164))+IF(ISBLANK(INDIRECT("A12")), 0, INDIRECT(INDIRECT("A12")&amp;"!"&amp;'Технический лист'!H406&amp;'Технический лист'!K164))</f>
        <v>0</v>
      </c>
      <c r="I173" s="51">
        <f>IF(ISBLANK(INDIRECT("A3")), 0, INDIRECT(INDIRECT("A3")&amp;"!"&amp;'Технический лист'!I406&amp;'Технический лист'!L164))+IF(ISBLANK(INDIRECT("A4")), 0, INDIRECT(INDIRECT("A4")&amp;"!"&amp;'Технический лист'!I406&amp;'Технический лист'!L164))+IF(ISBLANK(INDIRECT("A5")), 0, INDIRECT(INDIRECT("A5")&amp;"!"&amp;'Технический лист'!I406&amp;'Технический лист'!L164))+IF(ISBLANK(INDIRECT("A6")), 0, INDIRECT(INDIRECT("A6")&amp;"!"&amp;'Технический лист'!I406&amp;'Технический лист'!L164))+IF(ISBLANK(INDIRECT("A7")), 0, INDIRECT(INDIRECT("A7")&amp;"!"&amp;'Технический лист'!I406&amp;'Технический лист'!L164))+IF(ISBLANK(INDIRECT("A8")), 0, INDIRECT(INDIRECT("A8")&amp;"!"&amp;'Технический лист'!I406&amp;'Технический лист'!L164))+IF(ISBLANK(INDIRECT("A9")), 0, INDIRECT(INDIRECT("A9")&amp;"!"&amp;'Технический лист'!I406&amp;'Технический лист'!L164))+IF(ISBLANK(INDIRECT("A10")), 0, INDIRECT(INDIRECT("A10")&amp;"!"&amp;'Технический лист'!I406&amp;'Технический лист'!L164))+IF(ISBLANK(INDIRECT("A11")), 0, INDIRECT(INDIRECT("A11")&amp;"!"&amp;'Технический лист'!I406&amp;'Технический лист'!L164))+IF(ISBLANK(INDIRECT("A12")), 0, INDIRECT(INDIRECT("A12")&amp;"!"&amp;'Технический лист'!I406&amp;'Технический лист'!L164))</f>
        <v>0</v>
      </c>
      <c r="J173" s="51">
        <f>IF(ISBLANK(INDIRECT("A3")), 0, INDIRECT(INDIRECT("A3")&amp;"!"&amp;'Технический лист'!J406&amp;'Технический лист'!M164))+IF(ISBLANK(INDIRECT("A4")), 0, INDIRECT(INDIRECT("A4")&amp;"!"&amp;'Технический лист'!J406&amp;'Технический лист'!M164))+IF(ISBLANK(INDIRECT("A5")), 0, INDIRECT(INDIRECT("A5")&amp;"!"&amp;'Технический лист'!J406&amp;'Технический лист'!M164))+IF(ISBLANK(INDIRECT("A6")), 0, INDIRECT(INDIRECT("A6")&amp;"!"&amp;'Технический лист'!J406&amp;'Технический лист'!M164))+IF(ISBLANK(INDIRECT("A7")), 0, INDIRECT(INDIRECT("A7")&amp;"!"&amp;'Технический лист'!J406&amp;'Технический лист'!M164))+IF(ISBLANK(INDIRECT("A8")), 0, INDIRECT(INDIRECT("A8")&amp;"!"&amp;'Технический лист'!J406&amp;'Технический лист'!M164))+IF(ISBLANK(INDIRECT("A9")), 0, INDIRECT(INDIRECT("A9")&amp;"!"&amp;'Технический лист'!J406&amp;'Технический лист'!M164))+IF(ISBLANK(INDIRECT("A10")), 0, INDIRECT(INDIRECT("A10")&amp;"!"&amp;'Технический лист'!J406&amp;'Технический лист'!M164))+IF(ISBLANK(INDIRECT("A11")), 0, INDIRECT(INDIRECT("A11")&amp;"!"&amp;'Технический лист'!J406&amp;'Технический лист'!M164))+IF(ISBLANK(INDIRECT("A12")), 0, INDIRECT(INDIRECT("A12")&amp;"!"&amp;'Технический лист'!J406&amp;'Технический лист'!M164))</f>
        <v>0</v>
      </c>
      <c r="K173" s="51">
        <f>IF(ISBLANK(INDIRECT("A3")), 0, INDIRECT(INDIRECT("A3")&amp;"!"&amp;'Технический лист'!K406&amp;'Технический лист'!N164))+IF(ISBLANK(INDIRECT("A4")), 0, INDIRECT(INDIRECT("A4")&amp;"!"&amp;'Технический лист'!K406&amp;'Технический лист'!N164))+IF(ISBLANK(INDIRECT("A5")), 0, INDIRECT(INDIRECT("A5")&amp;"!"&amp;'Технический лист'!K406&amp;'Технический лист'!N164))+IF(ISBLANK(INDIRECT("A6")), 0, INDIRECT(INDIRECT("A6")&amp;"!"&amp;'Технический лист'!K406&amp;'Технический лист'!N164))+IF(ISBLANK(INDIRECT("A7")), 0, INDIRECT(INDIRECT("A7")&amp;"!"&amp;'Технический лист'!K406&amp;'Технический лист'!N164))+IF(ISBLANK(INDIRECT("A8")), 0, INDIRECT(INDIRECT("A8")&amp;"!"&amp;'Технический лист'!K406&amp;'Технический лист'!N164))+IF(ISBLANK(INDIRECT("A9")), 0, INDIRECT(INDIRECT("A9")&amp;"!"&amp;'Технический лист'!K406&amp;'Технический лист'!N164))+IF(ISBLANK(INDIRECT("A10")), 0, INDIRECT(INDIRECT("A10")&amp;"!"&amp;'Технический лист'!K406&amp;'Технический лист'!N164))+IF(ISBLANK(INDIRECT("A11")), 0, INDIRECT(INDIRECT("A11")&amp;"!"&amp;'Технический лист'!K406&amp;'Технический лист'!N164))+IF(ISBLANK(INDIRECT("A12")), 0, INDIRECT(INDIRECT("A12")&amp;"!"&amp;'Технический лист'!K406&amp;'Технический лист'!N164))</f>
        <v>0</v>
      </c>
      <c r="L173" s="51">
        <f>IF(ISBLANK(INDIRECT("A3")), 0, INDIRECT(INDIRECT("A3")&amp;"!"&amp;'Технический лист'!L406&amp;'Технический лист'!O164))+IF(ISBLANK(INDIRECT("A4")), 0, INDIRECT(INDIRECT("A4")&amp;"!"&amp;'Технический лист'!L406&amp;'Технический лист'!O164))+IF(ISBLANK(INDIRECT("A5")), 0, INDIRECT(INDIRECT("A5")&amp;"!"&amp;'Технический лист'!L406&amp;'Технический лист'!O164))+IF(ISBLANK(INDIRECT("A6")), 0, INDIRECT(INDIRECT("A6")&amp;"!"&amp;'Технический лист'!L406&amp;'Технический лист'!O164))+IF(ISBLANK(INDIRECT("A7")), 0, INDIRECT(INDIRECT("A7")&amp;"!"&amp;'Технический лист'!L406&amp;'Технический лист'!O164))+IF(ISBLANK(INDIRECT("A8")), 0, INDIRECT(INDIRECT("A8")&amp;"!"&amp;'Технический лист'!L406&amp;'Технический лист'!O164))+IF(ISBLANK(INDIRECT("A9")), 0, INDIRECT(INDIRECT("A9")&amp;"!"&amp;'Технический лист'!L406&amp;'Технический лист'!O164))+IF(ISBLANK(INDIRECT("A10")), 0, INDIRECT(INDIRECT("A10")&amp;"!"&amp;'Технический лист'!L406&amp;'Технический лист'!O164))+IF(ISBLANK(INDIRECT("A11")), 0, INDIRECT(INDIRECT("A11")&amp;"!"&amp;'Технический лист'!L406&amp;'Технический лист'!O164))+IF(ISBLANK(INDIRECT("A12")), 0, INDIRECT(INDIRECT("A12")&amp;"!"&amp;'Технический лист'!L406&amp;'Технический лист'!O164))</f>
        <v>0</v>
      </c>
      <c r="M173" s="53">
        <f>IF(ISBLANK(INDIRECT("A3")), 0, INDIRECT(INDIRECT("A3")&amp;"!"&amp;'Технический лист'!M406&amp;'Технический лист'!P164))+IF(ISBLANK(INDIRECT("A4")), 0, INDIRECT(INDIRECT("A4")&amp;"!"&amp;'Технический лист'!M406&amp;'Технический лист'!P164))+IF(ISBLANK(INDIRECT("A5")), 0, INDIRECT(INDIRECT("A5")&amp;"!"&amp;'Технический лист'!M406&amp;'Технический лист'!P164))+IF(ISBLANK(INDIRECT("A6")), 0, INDIRECT(INDIRECT("A6")&amp;"!"&amp;'Технический лист'!M406&amp;'Технический лист'!P164))+IF(ISBLANK(INDIRECT("A7")), 0, INDIRECT(INDIRECT("A7")&amp;"!"&amp;'Технический лист'!M406&amp;'Технический лист'!P164))+IF(ISBLANK(INDIRECT("A8")), 0, INDIRECT(INDIRECT("A8")&amp;"!"&amp;'Технический лист'!M406&amp;'Технический лист'!P164))+IF(ISBLANK(INDIRECT("A9")), 0, INDIRECT(INDIRECT("A9")&amp;"!"&amp;'Технический лист'!M406&amp;'Технический лист'!P164))+IF(ISBLANK(INDIRECT("A10")), 0, INDIRECT(INDIRECT("A10")&amp;"!"&amp;'Технический лист'!M406&amp;'Технический лист'!P164))+IF(ISBLANK(INDIRECT("A11")), 0, INDIRECT(INDIRECT("A11")&amp;"!"&amp;'Технический лист'!M406&amp;'Технический лист'!P164))+IF(ISBLANK(INDIRECT("A12")), 0, INDIRECT(INDIRECT("A12")&amp;"!"&amp;'Технический лист'!M406&amp;'Технический лист'!P164))</f>
        <v>0</v>
      </c>
    </row>
    <row r="174" hidden="1">
      <c r="A174" s="106"/>
      <c r="B174" s="51">
        <f>IF(ISBLANK(INDIRECT("A3")), 0, INDIRECT(INDIRECT("A3")&amp;"!"&amp;'Технический лист'!B407&amp;'Технический лист'!E165))+IF(ISBLANK(INDIRECT("A4")), 0, INDIRECT(INDIRECT("A4")&amp;"!"&amp;'Технический лист'!B407&amp;'Технический лист'!E165))+IF(ISBLANK(INDIRECT("A5")), 0, INDIRECT(INDIRECT("A5")&amp;"!"&amp;'Технический лист'!B407&amp;'Технический лист'!E165))+IF(ISBLANK(INDIRECT("A6")), 0, INDIRECT(INDIRECT("A6")&amp;"!"&amp;'Технический лист'!B407&amp;'Технический лист'!E165))+IF(ISBLANK(INDIRECT("A7")), 0, INDIRECT(INDIRECT("A7")&amp;"!"&amp;'Технический лист'!B407&amp;'Технический лист'!E165))+IF(ISBLANK(INDIRECT("A8")), 0, INDIRECT(INDIRECT("A8")&amp;"!"&amp;'Технический лист'!B407&amp;'Технический лист'!E165))+IF(ISBLANK(INDIRECT("A9")), 0, INDIRECT(INDIRECT("A9")&amp;"!"&amp;'Технический лист'!B407&amp;'Технический лист'!E165))+IF(ISBLANK(INDIRECT("A10")), 0, INDIRECT(INDIRECT("A10")&amp;"!"&amp;'Технический лист'!B407&amp;'Технический лист'!E165))+IF(ISBLANK(INDIRECT("A11")), 0, INDIRECT(INDIRECT("A11")&amp;"!"&amp;'Технический лист'!B407&amp;'Технический лист'!E165))+IF(ISBLANK(INDIRECT("A12")), 0, INDIRECT(INDIRECT("A12")&amp;"!"&amp;'Технический лист'!B407&amp;'Технический лист'!E165))</f>
        <v>0</v>
      </c>
      <c r="C174" s="51">
        <f>IF(ISBLANK(INDIRECT("A3")), 0, INDIRECT(INDIRECT("A3")&amp;"!"&amp;'Технический лист'!C407&amp;'Технический лист'!F165))+IF(ISBLANK(INDIRECT("A4")), 0, INDIRECT(INDIRECT("A4")&amp;"!"&amp;'Технический лист'!C407&amp;'Технический лист'!F165))+IF(ISBLANK(INDIRECT("A5")), 0, INDIRECT(INDIRECT("A5")&amp;"!"&amp;'Технический лист'!C407&amp;'Технический лист'!F165))+IF(ISBLANK(INDIRECT("A6")), 0, INDIRECT(INDIRECT("A6")&amp;"!"&amp;'Технический лист'!C407&amp;'Технический лист'!F165))+IF(ISBLANK(INDIRECT("A7")), 0, INDIRECT(INDIRECT("A7")&amp;"!"&amp;'Технический лист'!C407&amp;'Технический лист'!F165))+IF(ISBLANK(INDIRECT("A8")), 0, INDIRECT(INDIRECT("A8")&amp;"!"&amp;'Технический лист'!C407&amp;'Технический лист'!F165))+IF(ISBLANK(INDIRECT("A9")), 0, INDIRECT(INDIRECT("A9")&amp;"!"&amp;'Технический лист'!C407&amp;'Технический лист'!F165))+IF(ISBLANK(INDIRECT("A10")), 0, INDIRECT(INDIRECT("A10")&amp;"!"&amp;'Технический лист'!C407&amp;'Технический лист'!F165))+IF(ISBLANK(INDIRECT("A11")), 0, INDIRECT(INDIRECT("A11")&amp;"!"&amp;'Технический лист'!C407&amp;'Технический лист'!F165))+IF(ISBLANK(INDIRECT("A12")), 0, INDIRECT(INDIRECT("A12")&amp;"!"&amp;'Технический лист'!C407&amp;'Технический лист'!F165))</f>
        <v>0</v>
      </c>
      <c r="D174" s="51">
        <f>IF(ISBLANK(INDIRECT("A3")), 0, INDIRECT(INDIRECT("A3")&amp;"!"&amp;'Технический лист'!D407&amp;'Технический лист'!G165))+IF(ISBLANK(INDIRECT("A4")), 0, INDIRECT(INDIRECT("A4")&amp;"!"&amp;'Технический лист'!D407&amp;'Технический лист'!G165))+IF(ISBLANK(INDIRECT("A5")), 0, INDIRECT(INDIRECT("A5")&amp;"!"&amp;'Технический лист'!D407&amp;'Технический лист'!G165))+IF(ISBLANK(INDIRECT("A6")), 0, INDIRECT(INDIRECT("A6")&amp;"!"&amp;'Технический лист'!D407&amp;'Технический лист'!G165))+IF(ISBLANK(INDIRECT("A7")), 0, INDIRECT(INDIRECT("A7")&amp;"!"&amp;'Технический лист'!D407&amp;'Технический лист'!G165))+IF(ISBLANK(INDIRECT("A8")), 0, INDIRECT(INDIRECT("A8")&amp;"!"&amp;'Технический лист'!D407&amp;'Технический лист'!G165))+IF(ISBLANK(INDIRECT("A9")), 0, INDIRECT(INDIRECT("A9")&amp;"!"&amp;'Технический лист'!D407&amp;'Технический лист'!G165))+IF(ISBLANK(INDIRECT("A10")), 0, INDIRECT(INDIRECT("A10")&amp;"!"&amp;'Технический лист'!D407&amp;'Технический лист'!G165))+IF(ISBLANK(INDIRECT("A11")), 0, INDIRECT(INDIRECT("A11")&amp;"!"&amp;'Технический лист'!D407&amp;'Технический лист'!G165))+IF(ISBLANK(INDIRECT("A12")), 0, INDIRECT(INDIRECT("A12")&amp;"!"&amp;'Технический лист'!D407&amp;'Технический лист'!G165))</f>
        <v>0</v>
      </c>
      <c r="E174" s="51">
        <f>IF(ISBLANK(INDIRECT("A3")), 0, INDIRECT(INDIRECT("A3")&amp;"!"&amp;'Технический лист'!E407&amp;'Технический лист'!H165))+IF(ISBLANK(INDIRECT("A4")), 0, INDIRECT(INDIRECT("A4")&amp;"!"&amp;'Технический лист'!E407&amp;'Технический лист'!H165))+IF(ISBLANK(INDIRECT("A5")), 0, INDIRECT(INDIRECT("A5")&amp;"!"&amp;'Технический лист'!E407&amp;'Технический лист'!H165))+IF(ISBLANK(INDIRECT("A6")), 0, INDIRECT(INDIRECT("A6")&amp;"!"&amp;'Технический лист'!E407&amp;'Технический лист'!H165))+IF(ISBLANK(INDIRECT("A7")), 0, INDIRECT(INDIRECT("A7")&amp;"!"&amp;'Технический лист'!E407&amp;'Технический лист'!H165))+IF(ISBLANK(INDIRECT("A8")), 0, INDIRECT(INDIRECT("A8")&amp;"!"&amp;'Технический лист'!E407&amp;'Технический лист'!H165))+IF(ISBLANK(INDIRECT("A9")), 0, INDIRECT(INDIRECT("A9")&amp;"!"&amp;'Технический лист'!E407&amp;'Технический лист'!H165))+IF(ISBLANK(INDIRECT("A10")), 0, INDIRECT(INDIRECT("A10")&amp;"!"&amp;'Технический лист'!E407&amp;'Технический лист'!H165))+IF(ISBLANK(INDIRECT("A11")), 0, INDIRECT(INDIRECT("A11")&amp;"!"&amp;'Технический лист'!E407&amp;'Технический лист'!H165))+IF(ISBLANK(INDIRECT("A12")), 0, INDIRECT(INDIRECT("A12")&amp;"!"&amp;'Технический лист'!E407&amp;'Технический лист'!H165))</f>
        <v>0</v>
      </c>
      <c r="F174" s="51">
        <f>IF(ISBLANK(INDIRECT("A3")), 0, INDIRECT(INDIRECT("A3")&amp;"!"&amp;'Технический лист'!F407&amp;'Технический лист'!I165))+IF(ISBLANK(INDIRECT("A4")), 0, INDIRECT(INDIRECT("A4")&amp;"!"&amp;'Технический лист'!F407&amp;'Технический лист'!I165))+IF(ISBLANK(INDIRECT("A5")), 0, INDIRECT(INDIRECT("A5")&amp;"!"&amp;'Технический лист'!F407&amp;'Технический лист'!I165))+IF(ISBLANK(INDIRECT("A6")), 0, INDIRECT(INDIRECT("A6")&amp;"!"&amp;'Технический лист'!F407&amp;'Технический лист'!I165))+IF(ISBLANK(INDIRECT("A7")), 0, INDIRECT(INDIRECT("A7")&amp;"!"&amp;'Технический лист'!F407&amp;'Технический лист'!I165))+IF(ISBLANK(INDIRECT("A8")), 0, INDIRECT(INDIRECT("A8")&amp;"!"&amp;'Технический лист'!F407&amp;'Технический лист'!I165))+IF(ISBLANK(INDIRECT("A9")), 0, INDIRECT(INDIRECT("A9")&amp;"!"&amp;'Технический лист'!F407&amp;'Технический лист'!I165))+IF(ISBLANK(INDIRECT("A10")), 0, INDIRECT(INDIRECT("A10")&amp;"!"&amp;'Технический лист'!F407&amp;'Технический лист'!I165))+IF(ISBLANK(INDIRECT("A11")), 0, INDIRECT(INDIRECT("A11")&amp;"!"&amp;'Технический лист'!F407&amp;'Технический лист'!I165))+IF(ISBLANK(INDIRECT("A12")), 0, INDIRECT(INDIRECT("A12")&amp;"!"&amp;'Технический лист'!F407&amp;'Технический лист'!I165))</f>
        <v>0</v>
      </c>
      <c r="G174" s="51">
        <f>IF(ISBLANK(INDIRECT("A3")), 0, INDIRECT(INDIRECT("A3")&amp;"!"&amp;'Технический лист'!G407&amp;'Технический лист'!J165))+IF(ISBLANK(INDIRECT("A4")), 0, INDIRECT(INDIRECT("A4")&amp;"!"&amp;'Технический лист'!G407&amp;'Технический лист'!J165))+IF(ISBLANK(INDIRECT("A5")), 0, INDIRECT(INDIRECT("A5")&amp;"!"&amp;'Технический лист'!G407&amp;'Технический лист'!J165))+IF(ISBLANK(INDIRECT("A6")), 0, INDIRECT(INDIRECT("A6")&amp;"!"&amp;'Технический лист'!G407&amp;'Технический лист'!J165))+IF(ISBLANK(INDIRECT("A7")), 0, INDIRECT(INDIRECT("A7")&amp;"!"&amp;'Технический лист'!G407&amp;'Технический лист'!J165))+IF(ISBLANK(INDIRECT("A8")), 0, INDIRECT(INDIRECT("A8")&amp;"!"&amp;'Технический лист'!G407&amp;'Технический лист'!J165))+IF(ISBLANK(INDIRECT("A9")), 0, INDIRECT(INDIRECT("A9")&amp;"!"&amp;'Технический лист'!G407&amp;'Технический лист'!J165))+IF(ISBLANK(INDIRECT("A10")), 0, INDIRECT(INDIRECT("A10")&amp;"!"&amp;'Технический лист'!G407&amp;'Технический лист'!J165))+IF(ISBLANK(INDIRECT("A11")), 0, INDIRECT(INDIRECT("A11")&amp;"!"&amp;'Технический лист'!G407&amp;'Технический лист'!J165))+IF(ISBLANK(INDIRECT("A12")), 0, INDIRECT(INDIRECT("A12")&amp;"!"&amp;'Технический лист'!G407&amp;'Технический лист'!J165))</f>
        <v>0</v>
      </c>
      <c r="H174" s="51">
        <f>IF(ISBLANK(INDIRECT("A3")), 0, INDIRECT(INDIRECT("A3")&amp;"!"&amp;'Технический лист'!H407&amp;'Технический лист'!K165))+IF(ISBLANK(INDIRECT("A4")), 0, INDIRECT(INDIRECT("A4")&amp;"!"&amp;'Технический лист'!H407&amp;'Технический лист'!K165))+IF(ISBLANK(INDIRECT("A5")), 0, INDIRECT(INDIRECT("A5")&amp;"!"&amp;'Технический лист'!H407&amp;'Технический лист'!K165))+IF(ISBLANK(INDIRECT("A6")), 0, INDIRECT(INDIRECT("A6")&amp;"!"&amp;'Технический лист'!H407&amp;'Технический лист'!K165))+IF(ISBLANK(INDIRECT("A7")), 0, INDIRECT(INDIRECT("A7")&amp;"!"&amp;'Технический лист'!H407&amp;'Технический лист'!K165))+IF(ISBLANK(INDIRECT("A8")), 0, INDIRECT(INDIRECT("A8")&amp;"!"&amp;'Технический лист'!H407&amp;'Технический лист'!K165))+IF(ISBLANK(INDIRECT("A9")), 0, INDIRECT(INDIRECT("A9")&amp;"!"&amp;'Технический лист'!H407&amp;'Технический лист'!K165))+IF(ISBLANK(INDIRECT("A10")), 0, INDIRECT(INDIRECT("A10")&amp;"!"&amp;'Технический лист'!H407&amp;'Технический лист'!K165))+IF(ISBLANK(INDIRECT("A11")), 0, INDIRECT(INDIRECT("A11")&amp;"!"&amp;'Технический лист'!H407&amp;'Технический лист'!K165))+IF(ISBLANK(INDIRECT("A12")), 0, INDIRECT(INDIRECT("A12")&amp;"!"&amp;'Технический лист'!H407&amp;'Технический лист'!K165))</f>
        <v>0</v>
      </c>
      <c r="I174" s="51">
        <f>IF(ISBLANK(INDIRECT("A3")), 0, INDIRECT(INDIRECT("A3")&amp;"!"&amp;'Технический лист'!I407&amp;'Технический лист'!L165))+IF(ISBLANK(INDIRECT("A4")), 0, INDIRECT(INDIRECT("A4")&amp;"!"&amp;'Технический лист'!I407&amp;'Технический лист'!L165))+IF(ISBLANK(INDIRECT("A5")), 0, INDIRECT(INDIRECT("A5")&amp;"!"&amp;'Технический лист'!I407&amp;'Технический лист'!L165))+IF(ISBLANK(INDIRECT("A6")), 0, INDIRECT(INDIRECT("A6")&amp;"!"&amp;'Технический лист'!I407&amp;'Технический лист'!L165))+IF(ISBLANK(INDIRECT("A7")), 0, INDIRECT(INDIRECT("A7")&amp;"!"&amp;'Технический лист'!I407&amp;'Технический лист'!L165))+IF(ISBLANK(INDIRECT("A8")), 0, INDIRECT(INDIRECT("A8")&amp;"!"&amp;'Технический лист'!I407&amp;'Технический лист'!L165))+IF(ISBLANK(INDIRECT("A9")), 0, INDIRECT(INDIRECT("A9")&amp;"!"&amp;'Технический лист'!I407&amp;'Технический лист'!L165))+IF(ISBLANK(INDIRECT("A10")), 0, INDIRECT(INDIRECT("A10")&amp;"!"&amp;'Технический лист'!I407&amp;'Технический лист'!L165))+IF(ISBLANK(INDIRECT("A11")), 0, INDIRECT(INDIRECT("A11")&amp;"!"&amp;'Технический лист'!I407&amp;'Технический лист'!L165))+IF(ISBLANK(INDIRECT("A12")), 0, INDIRECT(INDIRECT("A12")&amp;"!"&amp;'Технический лист'!I407&amp;'Технический лист'!L165))</f>
        <v>0</v>
      </c>
      <c r="J174" s="51">
        <f>IF(ISBLANK(INDIRECT("A3")), 0, INDIRECT(INDIRECT("A3")&amp;"!"&amp;'Технический лист'!J407&amp;'Технический лист'!M165))+IF(ISBLANK(INDIRECT("A4")), 0, INDIRECT(INDIRECT("A4")&amp;"!"&amp;'Технический лист'!J407&amp;'Технический лист'!M165))+IF(ISBLANK(INDIRECT("A5")), 0, INDIRECT(INDIRECT("A5")&amp;"!"&amp;'Технический лист'!J407&amp;'Технический лист'!M165))+IF(ISBLANK(INDIRECT("A6")), 0, INDIRECT(INDIRECT("A6")&amp;"!"&amp;'Технический лист'!J407&amp;'Технический лист'!M165))+IF(ISBLANK(INDIRECT("A7")), 0, INDIRECT(INDIRECT("A7")&amp;"!"&amp;'Технический лист'!J407&amp;'Технический лист'!M165))+IF(ISBLANK(INDIRECT("A8")), 0, INDIRECT(INDIRECT("A8")&amp;"!"&amp;'Технический лист'!J407&amp;'Технический лист'!M165))+IF(ISBLANK(INDIRECT("A9")), 0, INDIRECT(INDIRECT("A9")&amp;"!"&amp;'Технический лист'!J407&amp;'Технический лист'!M165))+IF(ISBLANK(INDIRECT("A10")), 0, INDIRECT(INDIRECT("A10")&amp;"!"&amp;'Технический лист'!J407&amp;'Технический лист'!M165))+IF(ISBLANK(INDIRECT("A11")), 0, INDIRECT(INDIRECT("A11")&amp;"!"&amp;'Технический лист'!J407&amp;'Технический лист'!M165))+IF(ISBLANK(INDIRECT("A12")), 0, INDIRECT(INDIRECT("A12")&amp;"!"&amp;'Технический лист'!J407&amp;'Технический лист'!M165))</f>
        <v>0</v>
      </c>
      <c r="K174" s="51">
        <f>IF(ISBLANK(INDIRECT("A3")), 0, INDIRECT(INDIRECT("A3")&amp;"!"&amp;'Технический лист'!K407&amp;'Технический лист'!N165))+IF(ISBLANK(INDIRECT("A4")), 0, INDIRECT(INDIRECT("A4")&amp;"!"&amp;'Технический лист'!K407&amp;'Технический лист'!N165))+IF(ISBLANK(INDIRECT("A5")), 0, INDIRECT(INDIRECT("A5")&amp;"!"&amp;'Технический лист'!K407&amp;'Технический лист'!N165))+IF(ISBLANK(INDIRECT("A6")), 0, INDIRECT(INDIRECT("A6")&amp;"!"&amp;'Технический лист'!K407&amp;'Технический лист'!N165))+IF(ISBLANK(INDIRECT("A7")), 0, INDIRECT(INDIRECT("A7")&amp;"!"&amp;'Технический лист'!K407&amp;'Технический лист'!N165))+IF(ISBLANK(INDIRECT("A8")), 0, INDIRECT(INDIRECT("A8")&amp;"!"&amp;'Технический лист'!K407&amp;'Технический лист'!N165))+IF(ISBLANK(INDIRECT("A9")), 0, INDIRECT(INDIRECT("A9")&amp;"!"&amp;'Технический лист'!K407&amp;'Технический лист'!N165))+IF(ISBLANK(INDIRECT("A10")), 0, INDIRECT(INDIRECT("A10")&amp;"!"&amp;'Технический лист'!K407&amp;'Технический лист'!N165))+IF(ISBLANK(INDIRECT("A11")), 0, INDIRECT(INDIRECT("A11")&amp;"!"&amp;'Технический лист'!K407&amp;'Технический лист'!N165))+IF(ISBLANK(INDIRECT("A12")), 0, INDIRECT(INDIRECT("A12")&amp;"!"&amp;'Технический лист'!K407&amp;'Технический лист'!N165))</f>
        <v>0</v>
      </c>
      <c r="L174" s="51">
        <f>IF(ISBLANK(INDIRECT("A3")), 0, INDIRECT(INDIRECT("A3")&amp;"!"&amp;'Технический лист'!L407&amp;'Технический лист'!O165))+IF(ISBLANK(INDIRECT("A4")), 0, INDIRECT(INDIRECT("A4")&amp;"!"&amp;'Технический лист'!L407&amp;'Технический лист'!O165))+IF(ISBLANK(INDIRECT("A5")), 0, INDIRECT(INDIRECT("A5")&amp;"!"&amp;'Технический лист'!L407&amp;'Технический лист'!O165))+IF(ISBLANK(INDIRECT("A6")), 0, INDIRECT(INDIRECT("A6")&amp;"!"&amp;'Технический лист'!L407&amp;'Технический лист'!O165))+IF(ISBLANK(INDIRECT("A7")), 0, INDIRECT(INDIRECT("A7")&amp;"!"&amp;'Технический лист'!L407&amp;'Технический лист'!O165))+IF(ISBLANK(INDIRECT("A8")), 0, INDIRECT(INDIRECT("A8")&amp;"!"&amp;'Технический лист'!L407&amp;'Технический лист'!O165))+IF(ISBLANK(INDIRECT("A9")), 0, INDIRECT(INDIRECT("A9")&amp;"!"&amp;'Технический лист'!L407&amp;'Технический лист'!O165))+IF(ISBLANK(INDIRECT("A10")), 0, INDIRECT(INDIRECT("A10")&amp;"!"&amp;'Технический лист'!L407&amp;'Технический лист'!O165))+IF(ISBLANK(INDIRECT("A11")), 0, INDIRECT(INDIRECT("A11")&amp;"!"&amp;'Технический лист'!L407&amp;'Технический лист'!O165))+IF(ISBLANK(INDIRECT("A12")), 0, INDIRECT(INDIRECT("A12")&amp;"!"&amp;'Технический лист'!L407&amp;'Технический лист'!O165))</f>
        <v>0</v>
      </c>
      <c r="M174" s="53">
        <f>IF(ISBLANK(INDIRECT("A3")), 0, INDIRECT(INDIRECT("A3")&amp;"!"&amp;'Технический лист'!M407&amp;'Технический лист'!P165))+IF(ISBLANK(INDIRECT("A4")), 0, INDIRECT(INDIRECT("A4")&amp;"!"&amp;'Технический лист'!M407&amp;'Технический лист'!P165))+IF(ISBLANK(INDIRECT("A5")), 0, INDIRECT(INDIRECT("A5")&amp;"!"&amp;'Технический лист'!M407&amp;'Технический лист'!P165))+IF(ISBLANK(INDIRECT("A6")), 0, INDIRECT(INDIRECT("A6")&amp;"!"&amp;'Технический лист'!M407&amp;'Технический лист'!P165))+IF(ISBLANK(INDIRECT("A7")), 0, INDIRECT(INDIRECT("A7")&amp;"!"&amp;'Технический лист'!M407&amp;'Технический лист'!P165))+IF(ISBLANK(INDIRECT("A8")), 0, INDIRECT(INDIRECT("A8")&amp;"!"&amp;'Технический лист'!M407&amp;'Технический лист'!P165))+IF(ISBLANK(INDIRECT("A9")), 0, INDIRECT(INDIRECT("A9")&amp;"!"&amp;'Технический лист'!M407&amp;'Технический лист'!P165))+IF(ISBLANK(INDIRECT("A10")), 0, INDIRECT(INDIRECT("A10")&amp;"!"&amp;'Технический лист'!M407&amp;'Технический лист'!P165))+IF(ISBLANK(INDIRECT("A11")), 0, INDIRECT(INDIRECT("A11")&amp;"!"&amp;'Технический лист'!M407&amp;'Технический лист'!P165))+IF(ISBLANK(INDIRECT("A12")), 0, INDIRECT(INDIRECT("A12")&amp;"!"&amp;'Технический лист'!M407&amp;'Технический лист'!P165))</f>
        <v>0</v>
      </c>
    </row>
    <row r="175" hidden="1">
      <c r="A175" s="106"/>
      <c r="B175" s="51">
        <f>IF(ISBLANK(INDIRECT("A3")), 0, INDIRECT(INDIRECT("A3")&amp;"!"&amp;'Технический лист'!B408&amp;'Технический лист'!E166))+IF(ISBLANK(INDIRECT("A4")), 0, INDIRECT(INDIRECT("A4")&amp;"!"&amp;'Технический лист'!B408&amp;'Технический лист'!E166))+IF(ISBLANK(INDIRECT("A5")), 0, INDIRECT(INDIRECT("A5")&amp;"!"&amp;'Технический лист'!B408&amp;'Технический лист'!E166))+IF(ISBLANK(INDIRECT("A6")), 0, INDIRECT(INDIRECT("A6")&amp;"!"&amp;'Технический лист'!B408&amp;'Технический лист'!E166))+IF(ISBLANK(INDIRECT("A7")), 0, INDIRECT(INDIRECT("A7")&amp;"!"&amp;'Технический лист'!B408&amp;'Технический лист'!E166))+IF(ISBLANK(INDIRECT("A8")), 0, INDIRECT(INDIRECT("A8")&amp;"!"&amp;'Технический лист'!B408&amp;'Технический лист'!E166))+IF(ISBLANK(INDIRECT("A9")), 0, INDIRECT(INDIRECT("A9")&amp;"!"&amp;'Технический лист'!B408&amp;'Технический лист'!E166))+IF(ISBLANK(INDIRECT("A10")), 0, INDIRECT(INDIRECT("A10")&amp;"!"&amp;'Технический лист'!B408&amp;'Технический лист'!E166))+IF(ISBLANK(INDIRECT("A11")), 0, INDIRECT(INDIRECT("A11")&amp;"!"&amp;'Технический лист'!B408&amp;'Технический лист'!E166))+IF(ISBLANK(INDIRECT("A12")), 0, INDIRECT(INDIRECT("A12")&amp;"!"&amp;'Технический лист'!B408&amp;'Технический лист'!E166))</f>
        <v>0</v>
      </c>
      <c r="C175" s="51">
        <f>IF(ISBLANK(INDIRECT("A3")), 0, INDIRECT(INDIRECT("A3")&amp;"!"&amp;'Технический лист'!C408&amp;'Технический лист'!F166))+IF(ISBLANK(INDIRECT("A4")), 0, INDIRECT(INDIRECT("A4")&amp;"!"&amp;'Технический лист'!C408&amp;'Технический лист'!F166))+IF(ISBLANK(INDIRECT("A5")), 0, INDIRECT(INDIRECT("A5")&amp;"!"&amp;'Технический лист'!C408&amp;'Технический лист'!F166))+IF(ISBLANK(INDIRECT("A6")), 0, INDIRECT(INDIRECT("A6")&amp;"!"&amp;'Технический лист'!C408&amp;'Технический лист'!F166))+IF(ISBLANK(INDIRECT("A7")), 0, INDIRECT(INDIRECT("A7")&amp;"!"&amp;'Технический лист'!C408&amp;'Технический лист'!F166))+IF(ISBLANK(INDIRECT("A8")), 0, INDIRECT(INDIRECT("A8")&amp;"!"&amp;'Технический лист'!C408&amp;'Технический лист'!F166))+IF(ISBLANK(INDIRECT("A9")), 0, INDIRECT(INDIRECT("A9")&amp;"!"&amp;'Технический лист'!C408&amp;'Технический лист'!F166))+IF(ISBLANK(INDIRECT("A10")), 0, INDIRECT(INDIRECT("A10")&amp;"!"&amp;'Технический лист'!C408&amp;'Технический лист'!F166))+IF(ISBLANK(INDIRECT("A11")), 0, INDIRECT(INDIRECT("A11")&amp;"!"&amp;'Технический лист'!C408&amp;'Технический лист'!F166))+IF(ISBLANK(INDIRECT("A12")), 0, INDIRECT(INDIRECT("A12")&amp;"!"&amp;'Технический лист'!C408&amp;'Технический лист'!F166))</f>
        <v>0</v>
      </c>
      <c r="D175" s="51">
        <f>IF(ISBLANK(INDIRECT("A3")), 0, INDIRECT(INDIRECT("A3")&amp;"!"&amp;'Технический лист'!D408&amp;'Технический лист'!G166))+IF(ISBLANK(INDIRECT("A4")), 0, INDIRECT(INDIRECT("A4")&amp;"!"&amp;'Технический лист'!D408&amp;'Технический лист'!G166))+IF(ISBLANK(INDIRECT("A5")), 0, INDIRECT(INDIRECT("A5")&amp;"!"&amp;'Технический лист'!D408&amp;'Технический лист'!G166))+IF(ISBLANK(INDIRECT("A6")), 0, INDIRECT(INDIRECT("A6")&amp;"!"&amp;'Технический лист'!D408&amp;'Технический лист'!G166))+IF(ISBLANK(INDIRECT("A7")), 0, INDIRECT(INDIRECT("A7")&amp;"!"&amp;'Технический лист'!D408&amp;'Технический лист'!G166))+IF(ISBLANK(INDIRECT("A8")), 0, INDIRECT(INDIRECT("A8")&amp;"!"&amp;'Технический лист'!D408&amp;'Технический лист'!G166))+IF(ISBLANK(INDIRECT("A9")), 0, INDIRECT(INDIRECT("A9")&amp;"!"&amp;'Технический лист'!D408&amp;'Технический лист'!G166))+IF(ISBLANK(INDIRECT("A10")), 0, INDIRECT(INDIRECT("A10")&amp;"!"&amp;'Технический лист'!D408&amp;'Технический лист'!G166))+IF(ISBLANK(INDIRECT("A11")), 0, INDIRECT(INDIRECT("A11")&amp;"!"&amp;'Технический лист'!D408&amp;'Технический лист'!G166))+IF(ISBLANK(INDIRECT("A12")), 0, INDIRECT(INDIRECT("A12")&amp;"!"&amp;'Технический лист'!D408&amp;'Технический лист'!G166))</f>
        <v>0</v>
      </c>
      <c r="E175" s="51">
        <f>IF(ISBLANK(INDIRECT("A3")), 0, INDIRECT(INDIRECT("A3")&amp;"!"&amp;'Технический лист'!E408&amp;'Технический лист'!H166))+IF(ISBLANK(INDIRECT("A4")), 0, INDIRECT(INDIRECT("A4")&amp;"!"&amp;'Технический лист'!E408&amp;'Технический лист'!H166))+IF(ISBLANK(INDIRECT("A5")), 0, INDIRECT(INDIRECT("A5")&amp;"!"&amp;'Технический лист'!E408&amp;'Технический лист'!H166))+IF(ISBLANK(INDIRECT("A6")), 0, INDIRECT(INDIRECT("A6")&amp;"!"&amp;'Технический лист'!E408&amp;'Технический лист'!H166))+IF(ISBLANK(INDIRECT("A7")), 0, INDIRECT(INDIRECT("A7")&amp;"!"&amp;'Технический лист'!E408&amp;'Технический лист'!H166))+IF(ISBLANK(INDIRECT("A8")), 0, INDIRECT(INDIRECT("A8")&amp;"!"&amp;'Технический лист'!E408&amp;'Технический лист'!H166))+IF(ISBLANK(INDIRECT("A9")), 0, INDIRECT(INDIRECT("A9")&amp;"!"&amp;'Технический лист'!E408&amp;'Технический лист'!H166))+IF(ISBLANK(INDIRECT("A10")), 0, INDIRECT(INDIRECT("A10")&amp;"!"&amp;'Технический лист'!E408&amp;'Технический лист'!H166))+IF(ISBLANK(INDIRECT("A11")), 0, INDIRECT(INDIRECT("A11")&amp;"!"&amp;'Технический лист'!E408&amp;'Технический лист'!H166))+IF(ISBLANK(INDIRECT("A12")), 0, INDIRECT(INDIRECT("A12")&amp;"!"&amp;'Технический лист'!E408&amp;'Технический лист'!H166))</f>
        <v>0</v>
      </c>
      <c r="F175" s="51">
        <f>IF(ISBLANK(INDIRECT("A3")), 0, INDIRECT(INDIRECT("A3")&amp;"!"&amp;'Технический лист'!F408&amp;'Технический лист'!I166))+IF(ISBLANK(INDIRECT("A4")), 0, INDIRECT(INDIRECT("A4")&amp;"!"&amp;'Технический лист'!F408&amp;'Технический лист'!I166))+IF(ISBLANK(INDIRECT("A5")), 0, INDIRECT(INDIRECT("A5")&amp;"!"&amp;'Технический лист'!F408&amp;'Технический лист'!I166))+IF(ISBLANK(INDIRECT("A6")), 0, INDIRECT(INDIRECT("A6")&amp;"!"&amp;'Технический лист'!F408&amp;'Технический лист'!I166))+IF(ISBLANK(INDIRECT("A7")), 0, INDIRECT(INDIRECT("A7")&amp;"!"&amp;'Технический лист'!F408&amp;'Технический лист'!I166))+IF(ISBLANK(INDIRECT("A8")), 0, INDIRECT(INDIRECT("A8")&amp;"!"&amp;'Технический лист'!F408&amp;'Технический лист'!I166))+IF(ISBLANK(INDIRECT("A9")), 0, INDIRECT(INDIRECT("A9")&amp;"!"&amp;'Технический лист'!F408&amp;'Технический лист'!I166))+IF(ISBLANK(INDIRECT("A10")), 0, INDIRECT(INDIRECT("A10")&amp;"!"&amp;'Технический лист'!F408&amp;'Технический лист'!I166))+IF(ISBLANK(INDIRECT("A11")), 0, INDIRECT(INDIRECT("A11")&amp;"!"&amp;'Технический лист'!F408&amp;'Технический лист'!I166))+IF(ISBLANK(INDIRECT("A12")), 0, INDIRECT(INDIRECT("A12")&amp;"!"&amp;'Технический лист'!F408&amp;'Технический лист'!I166))</f>
        <v>0</v>
      </c>
      <c r="G175" s="51">
        <f>IF(ISBLANK(INDIRECT("A3")), 0, INDIRECT(INDIRECT("A3")&amp;"!"&amp;'Технический лист'!G408&amp;'Технический лист'!J166))+IF(ISBLANK(INDIRECT("A4")), 0, INDIRECT(INDIRECT("A4")&amp;"!"&amp;'Технический лист'!G408&amp;'Технический лист'!J166))+IF(ISBLANK(INDIRECT("A5")), 0, INDIRECT(INDIRECT("A5")&amp;"!"&amp;'Технический лист'!G408&amp;'Технический лист'!J166))+IF(ISBLANK(INDIRECT("A6")), 0, INDIRECT(INDIRECT("A6")&amp;"!"&amp;'Технический лист'!G408&amp;'Технический лист'!J166))+IF(ISBLANK(INDIRECT("A7")), 0, INDIRECT(INDIRECT("A7")&amp;"!"&amp;'Технический лист'!G408&amp;'Технический лист'!J166))+IF(ISBLANK(INDIRECT("A8")), 0, INDIRECT(INDIRECT("A8")&amp;"!"&amp;'Технический лист'!G408&amp;'Технический лист'!J166))+IF(ISBLANK(INDIRECT("A9")), 0, INDIRECT(INDIRECT("A9")&amp;"!"&amp;'Технический лист'!G408&amp;'Технический лист'!J166))+IF(ISBLANK(INDIRECT("A10")), 0, INDIRECT(INDIRECT("A10")&amp;"!"&amp;'Технический лист'!G408&amp;'Технический лист'!J166))+IF(ISBLANK(INDIRECT("A11")), 0, INDIRECT(INDIRECT("A11")&amp;"!"&amp;'Технический лист'!G408&amp;'Технический лист'!J166))+IF(ISBLANK(INDIRECT("A12")), 0, INDIRECT(INDIRECT("A12")&amp;"!"&amp;'Технический лист'!G408&amp;'Технический лист'!J166))</f>
        <v>0</v>
      </c>
      <c r="H175" s="51">
        <f>IF(ISBLANK(INDIRECT("A3")), 0, INDIRECT(INDIRECT("A3")&amp;"!"&amp;'Технический лист'!H408&amp;'Технический лист'!K166))+IF(ISBLANK(INDIRECT("A4")), 0, INDIRECT(INDIRECT("A4")&amp;"!"&amp;'Технический лист'!H408&amp;'Технический лист'!K166))+IF(ISBLANK(INDIRECT("A5")), 0, INDIRECT(INDIRECT("A5")&amp;"!"&amp;'Технический лист'!H408&amp;'Технический лист'!K166))+IF(ISBLANK(INDIRECT("A6")), 0, INDIRECT(INDIRECT("A6")&amp;"!"&amp;'Технический лист'!H408&amp;'Технический лист'!K166))+IF(ISBLANK(INDIRECT("A7")), 0, INDIRECT(INDIRECT("A7")&amp;"!"&amp;'Технический лист'!H408&amp;'Технический лист'!K166))+IF(ISBLANK(INDIRECT("A8")), 0, INDIRECT(INDIRECT("A8")&amp;"!"&amp;'Технический лист'!H408&amp;'Технический лист'!K166))+IF(ISBLANK(INDIRECT("A9")), 0, INDIRECT(INDIRECT("A9")&amp;"!"&amp;'Технический лист'!H408&amp;'Технический лист'!K166))+IF(ISBLANK(INDIRECT("A10")), 0, INDIRECT(INDIRECT("A10")&amp;"!"&amp;'Технический лист'!H408&amp;'Технический лист'!K166))+IF(ISBLANK(INDIRECT("A11")), 0, INDIRECT(INDIRECT("A11")&amp;"!"&amp;'Технический лист'!H408&amp;'Технический лист'!K166))+IF(ISBLANK(INDIRECT("A12")), 0, INDIRECT(INDIRECT("A12")&amp;"!"&amp;'Технический лист'!H408&amp;'Технический лист'!K166))</f>
        <v>0</v>
      </c>
      <c r="I175" s="51">
        <f>IF(ISBLANK(INDIRECT("A3")), 0, INDIRECT(INDIRECT("A3")&amp;"!"&amp;'Технический лист'!I408&amp;'Технический лист'!L166))+IF(ISBLANK(INDIRECT("A4")), 0, INDIRECT(INDIRECT("A4")&amp;"!"&amp;'Технический лист'!I408&amp;'Технический лист'!L166))+IF(ISBLANK(INDIRECT("A5")), 0, INDIRECT(INDIRECT("A5")&amp;"!"&amp;'Технический лист'!I408&amp;'Технический лист'!L166))+IF(ISBLANK(INDIRECT("A6")), 0, INDIRECT(INDIRECT("A6")&amp;"!"&amp;'Технический лист'!I408&amp;'Технический лист'!L166))+IF(ISBLANK(INDIRECT("A7")), 0, INDIRECT(INDIRECT("A7")&amp;"!"&amp;'Технический лист'!I408&amp;'Технический лист'!L166))+IF(ISBLANK(INDIRECT("A8")), 0, INDIRECT(INDIRECT("A8")&amp;"!"&amp;'Технический лист'!I408&amp;'Технический лист'!L166))+IF(ISBLANK(INDIRECT("A9")), 0, INDIRECT(INDIRECT("A9")&amp;"!"&amp;'Технический лист'!I408&amp;'Технический лист'!L166))+IF(ISBLANK(INDIRECT("A10")), 0, INDIRECT(INDIRECT("A10")&amp;"!"&amp;'Технический лист'!I408&amp;'Технический лист'!L166))+IF(ISBLANK(INDIRECT("A11")), 0, INDIRECT(INDIRECT("A11")&amp;"!"&amp;'Технический лист'!I408&amp;'Технический лист'!L166))+IF(ISBLANK(INDIRECT("A12")), 0, INDIRECT(INDIRECT("A12")&amp;"!"&amp;'Технический лист'!I408&amp;'Технический лист'!L166))</f>
        <v>0</v>
      </c>
      <c r="J175" s="51">
        <f>IF(ISBLANK(INDIRECT("A3")), 0, INDIRECT(INDIRECT("A3")&amp;"!"&amp;'Технический лист'!J408&amp;'Технический лист'!M166))+IF(ISBLANK(INDIRECT("A4")), 0, INDIRECT(INDIRECT("A4")&amp;"!"&amp;'Технический лист'!J408&amp;'Технический лист'!M166))+IF(ISBLANK(INDIRECT("A5")), 0, INDIRECT(INDIRECT("A5")&amp;"!"&amp;'Технический лист'!J408&amp;'Технический лист'!M166))+IF(ISBLANK(INDIRECT("A6")), 0, INDIRECT(INDIRECT("A6")&amp;"!"&amp;'Технический лист'!J408&amp;'Технический лист'!M166))+IF(ISBLANK(INDIRECT("A7")), 0, INDIRECT(INDIRECT("A7")&amp;"!"&amp;'Технический лист'!J408&amp;'Технический лист'!M166))+IF(ISBLANK(INDIRECT("A8")), 0, INDIRECT(INDIRECT("A8")&amp;"!"&amp;'Технический лист'!J408&amp;'Технический лист'!M166))+IF(ISBLANK(INDIRECT("A9")), 0, INDIRECT(INDIRECT("A9")&amp;"!"&amp;'Технический лист'!J408&amp;'Технический лист'!M166))+IF(ISBLANK(INDIRECT("A10")), 0, INDIRECT(INDIRECT("A10")&amp;"!"&amp;'Технический лист'!J408&amp;'Технический лист'!M166))+IF(ISBLANK(INDIRECT("A11")), 0, INDIRECT(INDIRECT("A11")&amp;"!"&amp;'Технический лист'!J408&amp;'Технический лист'!M166))+IF(ISBLANK(INDIRECT("A12")), 0, INDIRECT(INDIRECT("A12")&amp;"!"&amp;'Технический лист'!J408&amp;'Технический лист'!M166))</f>
        <v>0</v>
      </c>
      <c r="K175" s="51">
        <f>IF(ISBLANK(INDIRECT("A3")), 0, INDIRECT(INDIRECT("A3")&amp;"!"&amp;'Технический лист'!K408&amp;'Технический лист'!N166))+IF(ISBLANK(INDIRECT("A4")), 0, INDIRECT(INDIRECT("A4")&amp;"!"&amp;'Технический лист'!K408&amp;'Технический лист'!N166))+IF(ISBLANK(INDIRECT("A5")), 0, INDIRECT(INDIRECT("A5")&amp;"!"&amp;'Технический лист'!K408&amp;'Технический лист'!N166))+IF(ISBLANK(INDIRECT("A6")), 0, INDIRECT(INDIRECT("A6")&amp;"!"&amp;'Технический лист'!K408&amp;'Технический лист'!N166))+IF(ISBLANK(INDIRECT("A7")), 0, INDIRECT(INDIRECT("A7")&amp;"!"&amp;'Технический лист'!K408&amp;'Технический лист'!N166))+IF(ISBLANK(INDIRECT("A8")), 0, INDIRECT(INDIRECT("A8")&amp;"!"&amp;'Технический лист'!K408&amp;'Технический лист'!N166))+IF(ISBLANK(INDIRECT("A9")), 0, INDIRECT(INDIRECT("A9")&amp;"!"&amp;'Технический лист'!K408&amp;'Технический лист'!N166))+IF(ISBLANK(INDIRECT("A10")), 0, INDIRECT(INDIRECT("A10")&amp;"!"&amp;'Технический лист'!K408&amp;'Технический лист'!N166))+IF(ISBLANK(INDIRECT("A11")), 0, INDIRECT(INDIRECT("A11")&amp;"!"&amp;'Технический лист'!K408&amp;'Технический лист'!N166))+IF(ISBLANK(INDIRECT("A12")), 0, INDIRECT(INDIRECT("A12")&amp;"!"&amp;'Технический лист'!K408&amp;'Технический лист'!N166))</f>
        <v>0</v>
      </c>
      <c r="L175" s="51">
        <f>IF(ISBLANK(INDIRECT("A3")), 0, INDIRECT(INDIRECT("A3")&amp;"!"&amp;'Технический лист'!L408&amp;'Технический лист'!O166))+IF(ISBLANK(INDIRECT("A4")), 0, INDIRECT(INDIRECT("A4")&amp;"!"&amp;'Технический лист'!L408&amp;'Технический лист'!O166))+IF(ISBLANK(INDIRECT("A5")), 0, INDIRECT(INDIRECT("A5")&amp;"!"&amp;'Технический лист'!L408&amp;'Технический лист'!O166))+IF(ISBLANK(INDIRECT("A6")), 0, INDIRECT(INDIRECT("A6")&amp;"!"&amp;'Технический лист'!L408&amp;'Технический лист'!O166))+IF(ISBLANK(INDIRECT("A7")), 0, INDIRECT(INDIRECT("A7")&amp;"!"&amp;'Технический лист'!L408&amp;'Технический лист'!O166))+IF(ISBLANK(INDIRECT("A8")), 0, INDIRECT(INDIRECT("A8")&amp;"!"&amp;'Технический лист'!L408&amp;'Технический лист'!O166))+IF(ISBLANK(INDIRECT("A9")), 0, INDIRECT(INDIRECT("A9")&amp;"!"&amp;'Технический лист'!L408&amp;'Технический лист'!O166))+IF(ISBLANK(INDIRECT("A10")), 0, INDIRECT(INDIRECT("A10")&amp;"!"&amp;'Технический лист'!L408&amp;'Технический лист'!O166))+IF(ISBLANK(INDIRECT("A11")), 0, INDIRECT(INDIRECT("A11")&amp;"!"&amp;'Технический лист'!L408&amp;'Технический лист'!O166))+IF(ISBLANK(INDIRECT("A12")), 0, INDIRECT(INDIRECT("A12")&amp;"!"&amp;'Технический лист'!L408&amp;'Технический лист'!O166))</f>
        <v>0</v>
      </c>
      <c r="M175" s="53">
        <f>IF(ISBLANK(INDIRECT("A3")), 0, INDIRECT(INDIRECT("A3")&amp;"!"&amp;'Технический лист'!M408&amp;'Технический лист'!P166))+IF(ISBLANK(INDIRECT("A4")), 0, INDIRECT(INDIRECT("A4")&amp;"!"&amp;'Технический лист'!M408&amp;'Технический лист'!P166))+IF(ISBLANK(INDIRECT("A5")), 0, INDIRECT(INDIRECT("A5")&amp;"!"&amp;'Технический лист'!M408&amp;'Технический лист'!P166))+IF(ISBLANK(INDIRECT("A6")), 0, INDIRECT(INDIRECT("A6")&amp;"!"&amp;'Технический лист'!M408&amp;'Технический лист'!P166))+IF(ISBLANK(INDIRECT("A7")), 0, INDIRECT(INDIRECT("A7")&amp;"!"&amp;'Технический лист'!M408&amp;'Технический лист'!P166))+IF(ISBLANK(INDIRECT("A8")), 0, INDIRECT(INDIRECT("A8")&amp;"!"&amp;'Технический лист'!M408&amp;'Технический лист'!P166))+IF(ISBLANK(INDIRECT("A9")), 0, INDIRECT(INDIRECT("A9")&amp;"!"&amp;'Технический лист'!M408&amp;'Технический лист'!P166))+IF(ISBLANK(INDIRECT("A10")), 0, INDIRECT(INDIRECT("A10")&amp;"!"&amp;'Технический лист'!M408&amp;'Технический лист'!P166))+IF(ISBLANK(INDIRECT("A11")), 0, INDIRECT(INDIRECT("A11")&amp;"!"&amp;'Технический лист'!M408&amp;'Технический лист'!P166))+IF(ISBLANK(INDIRECT("A12")), 0, INDIRECT(INDIRECT("A12")&amp;"!"&amp;'Технический лист'!M408&amp;'Технический лист'!P166))</f>
        <v>0</v>
      </c>
    </row>
    <row r="176" hidden="1">
      <c r="A176" s="106"/>
      <c r="B176" s="51">
        <f>IF(ISBLANK(INDIRECT("A3")), 0, INDIRECT(INDIRECT("A3")&amp;"!"&amp;'Технический лист'!B409&amp;'Технический лист'!E167))+IF(ISBLANK(INDIRECT("A4")), 0, INDIRECT(INDIRECT("A4")&amp;"!"&amp;'Технический лист'!B409&amp;'Технический лист'!E167))+IF(ISBLANK(INDIRECT("A5")), 0, INDIRECT(INDIRECT("A5")&amp;"!"&amp;'Технический лист'!B409&amp;'Технический лист'!E167))+IF(ISBLANK(INDIRECT("A6")), 0, INDIRECT(INDIRECT("A6")&amp;"!"&amp;'Технический лист'!B409&amp;'Технический лист'!E167))+IF(ISBLANK(INDIRECT("A7")), 0, INDIRECT(INDIRECT("A7")&amp;"!"&amp;'Технический лист'!B409&amp;'Технический лист'!E167))+IF(ISBLANK(INDIRECT("A8")), 0, INDIRECT(INDIRECT("A8")&amp;"!"&amp;'Технический лист'!B409&amp;'Технический лист'!E167))+IF(ISBLANK(INDIRECT("A9")), 0, INDIRECT(INDIRECT("A9")&amp;"!"&amp;'Технический лист'!B409&amp;'Технический лист'!E167))+IF(ISBLANK(INDIRECT("A10")), 0, INDIRECT(INDIRECT("A10")&amp;"!"&amp;'Технический лист'!B409&amp;'Технический лист'!E167))+IF(ISBLANK(INDIRECT("A11")), 0, INDIRECT(INDIRECT("A11")&amp;"!"&amp;'Технический лист'!B409&amp;'Технический лист'!E167))+IF(ISBLANK(INDIRECT("A12")), 0, INDIRECT(INDIRECT("A12")&amp;"!"&amp;'Технический лист'!B409&amp;'Технический лист'!E167))</f>
        <v>0</v>
      </c>
      <c r="C176" s="51">
        <f>IF(ISBLANK(INDIRECT("A3")), 0, INDIRECT(INDIRECT("A3")&amp;"!"&amp;'Технический лист'!C409&amp;'Технический лист'!F167))+IF(ISBLANK(INDIRECT("A4")), 0, INDIRECT(INDIRECT("A4")&amp;"!"&amp;'Технический лист'!C409&amp;'Технический лист'!F167))+IF(ISBLANK(INDIRECT("A5")), 0, INDIRECT(INDIRECT("A5")&amp;"!"&amp;'Технический лист'!C409&amp;'Технический лист'!F167))+IF(ISBLANK(INDIRECT("A6")), 0, INDIRECT(INDIRECT("A6")&amp;"!"&amp;'Технический лист'!C409&amp;'Технический лист'!F167))+IF(ISBLANK(INDIRECT("A7")), 0, INDIRECT(INDIRECT("A7")&amp;"!"&amp;'Технический лист'!C409&amp;'Технический лист'!F167))+IF(ISBLANK(INDIRECT("A8")), 0, INDIRECT(INDIRECT("A8")&amp;"!"&amp;'Технический лист'!C409&amp;'Технический лист'!F167))+IF(ISBLANK(INDIRECT("A9")), 0, INDIRECT(INDIRECT("A9")&amp;"!"&amp;'Технический лист'!C409&amp;'Технический лист'!F167))+IF(ISBLANK(INDIRECT("A10")), 0, INDIRECT(INDIRECT("A10")&amp;"!"&amp;'Технический лист'!C409&amp;'Технический лист'!F167))+IF(ISBLANK(INDIRECT("A11")), 0, INDIRECT(INDIRECT("A11")&amp;"!"&amp;'Технический лист'!C409&amp;'Технический лист'!F167))+IF(ISBLANK(INDIRECT("A12")), 0, INDIRECT(INDIRECT("A12")&amp;"!"&amp;'Технический лист'!C409&amp;'Технический лист'!F167))</f>
        <v>0</v>
      </c>
      <c r="D176" s="51">
        <f>IF(ISBLANK(INDIRECT("A3")), 0, INDIRECT(INDIRECT("A3")&amp;"!"&amp;'Технический лист'!D409&amp;'Технический лист'!G167))+IF(ISBLANK(INDIRECT("A4")), 0, INDIRECT(INDIRECT("A4")&amp;"!"&amp;'Технический лист'!D409&amp;'Технический лист'!G167))+IF(ISBLANK(INDIRECT("A5")), 0, INDIRECT(INDIRECT("A5")&amp;"!"&amp;'Технический лист'!D409&amp;'Технический лист'!G167))+IF(ISBLANK(INDIRECT("A6")), 0, INDIRECT(INDIRECT("A6")&amp;"!"&amp;'Технический лист'!D409&amp;'Технический лист'!G167))+IF(ISBLANK(INDIRECT("A7")), 0, INDIRECT(INDIRECT("A7")&amp;"!"&amp;'Технический лист'!D409&amp;'Технический лист'!G167))+IF(ISBLANK(INDIRECT("A8")), 0, INDIRECT(INDIRECT("A8")&amp;"!"&amp;'Технический лист'!D409&amp;'Технический лист'!G167))+IF(ISBLANK(INDIRECT("A9")), 0, INDIRECT(INDIRECT("A9")&amp;"!"&amp;'Технический лист'!D409&amp;'Технический лист'!G167))+IF(ISBLANK(INDIRECT("A10")), 0, INDIRECT(INDIRECT("A10")&amp;"!"&amp;'Технический лист'!D409&amp;'Технический лист'!G167))+IF(ISBLANK(INDIRECT("A11")), 0, INDIRECT(INDIRECT("A11")&amp;"!"&amp;'Технический лист'!D409&amp;'Технический лист'!G167))+IF(ISBLANK(INDIRECT("A12")), 0, INDIRECT(INDIRECT("A12")&amp;"!"&amp;'Технический лист'!D409&amp;'Технический лист'!G167))</f>
        <v>0</v>
      </c>
      <c r="E176" s="51">
        <f>IF(ISBLANK(INDIRECT("A3")), 0, INDIRECT(INDIRECT("A3")&amp;"!"&amp;'Технический лист'!E409&amp;'Технический лист'!H167))+IF(ISBLANK(INDIRECT("A4")), 0, INDIRECT(INDIRECT("A4")&amp;"!"&amp;'Технический лист'!E409&amp;'Технический лист'!H167))+IF(ISBLANK(INDIRECT("A5")), 0, INDIRECT(INDIRECT("A5")&amp;"!"&amp;'Технический лист'!E409&amp;'Технический лист'!H167))+IF(ISBLANK(INDIRECT("A6")), 0, INDIRECT(INDIRECT("A6")&amp;"!"&amp;'Технический лист'!E409&amp;'Технический лист'!H167))+IF(ISBLANK(INDIRECT("A7")), 0, INDIRECT(INDIRECT("A7")&amp;"!"&amp;'Технический лист'!E409&amp;'Технический лист'!H167))+IF(ISBLANK(INDIRECT("A8")), 0, INDIRECT(INDIRECT("A8")&amp;"!"&amp;'Технический лист'!E409&amp;'Технический лист'!H167))+IF(ISBLANK(INDIRECT("A9")), 0, INDIRECT(INDIRECT("A9")&amp;"!"&amp;'Технический лист'!E409&amp;'Технический лист'!H167))+IF(ISBLANK(INDIRECT("A10")), 0, INDIRECT(INDIRECT("A10")&amp;"!"&amp;'Технический лист'!E409&amp;'Технический лист'!H167))+IF(ISBLANK(INDIRECT("A11")), 0, INDIRECT(INDIRECT("A11")&amp;"!"&amp;'Технический лист'!E409&amp;'Технический лист'!H167))+IF(ISBLANK(INDIRECT("A12")), 0, INDIRECT(INDIRECT("A12")&amp;"!"&amp;'Технический лист'!E409&amp;'Технический лист'!H167))</f>
        <v>0</v>
      </c>
      <c r="F176" s="51">
        <f>IF(ISBLANK(INDIRECT("A3")), 0, INDIRECT(INDIRECT("A3")&amp;"!"&amp;'Технический лист'!F409&amp;'Технический лист'!I167))+IF(ISBLANK(INDIRECT("A4")), 0, INDIRECT(INDIRECT("A4")&amp;"!"&amp;'Технический лист'!F409&amp;'Технический лист'!I167))+IF(ISBLANK(INDIRECT("A5")), 0, INDIRECT(INDIRECT("A5")&amp;"!"&amp;'Технический лист'!F409&amp;'Технический лист'!I167))+IF(ISBLANK(INDIRECT("A6")), 0, INDIRECT(INDIRECT("A6")&amp;"!"&amp;'Технический лист'!F409&amp;'Технический лист'!I167))+IF(ISBLANK(INDIRECT("A7")), 0, INDIRECT(INDIRECT("A7")&amp;"!"&amp;'Технический лист'!F409&amp;'Технический лист'!I167))+IF(ISBLANK(INDIRECT("A8")), 0, INDIRECT(INDIRECT("A8")&amp;"!"&amp;'Технический лист'!F409&amp;'Технический лист'!I167))+IF(ISBLANK(INDIRECT("A9")), 0, INDIRECT(INDIRECT("A9")&amp;"!"&amp;'Технический лист'!F409&amp;'Технический лист'!I167))+IF(ISBLANK(INDIRECT("A10")), 0, INDIRECT(INDIRECT("A10")&amp;"!"&amp;'Технический лист'!F409&amp;'Технический лист'!I167))+IF(ISBLANK(INDIRECT("A11")), 0, INDIRECT(INDIRECT("A11")&amp;"!"&amp;'Технический лист'!F409&amp;'Технический лист'!I167))+IF(ISBLANK(INDIRECT("A12")), 0, INDIRECT(INDIRECT("A12")&amp;"!"&amp;'Технический лист'!F409&amp;'Технический лист'!I167))</f>
        <v>0</v>
      </c>
      <c r="G176" s="51">
        <f>IF(ISBLANK(INDIRECT("A3")), 0, INDIRECT(INDIRECT("A3")&amp;"!"&amp;'Технический лист'!G409&amp;'Технический лист'!J167))+IF(ISBLANK(INDIRECT("A4")), 0, INDIRECT(INDIRECT("A4")&amp;"!"&amp;'Технический лист'!G409&amp;'Технический лист'!J167))+IF(ISBLANK(INDIRECT("A5")), 0, INDIRECT(INDIRECT("A5")&amp;"!"&amp;'Технический лист'!G409&amp;'Технический лист'!J167))+IF(ISBLANK(INDIRECT("A6")), 0, INDIRECT(INDIRECT("A6")&amp;"!"&amp;'Технический лист'!G409&amp;'Технический лист'!J167))+IF(ISBLANK(INDIRECT("A7")), 0, INDIRECT(INDIRECT("A7")&amp;"!"&amp;'Технический лист'!G409&amp;'Технический лист'!J167))+IF(ISBLANK(INDIRECT("A8")), 0, INDIRECT(INDIRECT("A8")&amp;"!"&amp;'Технический лист'!G409&amp;'Технический лист'!J167))+IF(ISBLANK(INDIRECT("A9")), 0, INDIRECT(INDIRECT("A9")&amp;"!"&amp;'Технический лист'!G409&amp;'Технический лист'!J167))+IF(ISBLANK(INDIRECT("A10")), 0, INDIRECT(INDIRECT("A10")&amp;"!"&amp;'Технический лист'!G409&amp;'Технический лист'!J167))+IF(ISBLANK(INDIRECT("A11")), 0, INDIRECT(INDIRECT("A11")&amp;"!"&amp;'Технический лист'!G409&amp;'Технический лист'!J167))+IF(ISBLANK(INDIRECT("A12")), 0, INDIRECT(INDIRECT("A12")&amp;"!"&amp;'Технический лист'!G409&amp;'Технический лист'!J167))</f>
        <v>0</v>
      </c>
      <c r="H176" s="51">
        <f>IF(ISBLANK(INDIRECT("A3")), 0, INDIRECT(INDIRECT("A3")&amp;"!"&amp;'Технический лист'!H409&amp;'Технический лист'!K167))+IF(ISBLANK(INDIRECT("A4")), 0, INDIRECT(INDIRECT("A4")&amp;"!"&amp;'Технический лист'!H409&amp;'Технический лист'!K167))+IF(ISBLANK(INDIRECT("A5")), 0, INDIRECT(INDIRECT("A5")&amp;"!"&amp;'Технический лист'!H409&amp;'Технический лист'!K167))+IF(ISBLANK(INDIRECT("A6")), 0, INDIRECT(INDIRECT("A6")&amp;"!"&amp;'Технический лист'!H409&amp;'Технический лист'!K167))+IF(ISBLANK(INDIRECT("A7")), 0, INDIRECT(INDIRECT("A7")&amp;"!"&amp;'Технический лист'!H409&amp;'Технический лист'!K167))+IF(ISBLANK(INDIRECT("A8")), 0, INDIRECT(INDIRECT("A8")&amp;"!"&amp;'Технический лист'!H409&amp;'Технический лист'!K167))+IF(ISBLANK(INDIRECT("A9")), 0, INDIRECT(INDIRECT("A9")&amp;"!"&amp;'Технический лист'!H409&amp;'Технический лист'!K167))+IF(ISBLANK(INDIRECT("A10")), 0, INDIRECT(INDIRECT("A10")&amp;"!"&amp;'Технический лист'!H409&amp;'Технический лист'!K167))+IF(ISBLANK(INDIRECT("A11")), 0, INDIRECT(INDIRECT("A11")&amp;"!"&amp;'Технический лист'!H409&amp;'Технический лист'!K167))+IF(ISBLANK(INDIRECT("A12")), 0, INDIRECT(INDIRECT("A12")&amp;"!"&amp;'Технический лист'!H409&amp;'Технический лист'!K167))</f>
        <v>0</v>
      </c>
      <c r="I176" s="51">
        <f>IF(ISBLANK(INDIRECT("A3")), 0, INDIRECT(INDIRECT("A3")&amp;"!"&amp;'Технический лист'!I409&amp;'Технический лист'!L167))+IF(ISBLANK(INDIRECT("A4")), 0, INDIRECT(INDIRECT("A4")&amp;"!"&amp;'Технический лист'!I409&amp;'Технический лист'!L167))+IF(ISBLANK(INDIRECT("A5")), 0, INDIRECT(INDIRECT("A5")&amp;"!"&amp;'Технический лист'!I409&amp;'Технический лист'!L167))+IF(ISBLANK(INDIRECT("A6")), 0, INDIRECT(INDIRECT("A6")&amp;"!"&amp;'Технический лист'!I409&amp;'Технический лист'!L167))+IF(ISBLANK(INDIRECT("A7")), 0, INDIRECT(INDIRECT("A7")&amp;"!"&amp;'Технический лист'!I409&amp;'Технический лист'!L167))+IF(ISBLANK(INDIRECT("A8")), 0, INDIRECT(INDIRECT("A8")&amp;"!"&amp;'Технический лист'!I409&amp;'Технический лист'!L167))+IF(ISBLANK(INDIRECT("A9")), 0, INDIRECT(INDIRECT("A9")&amp;"!"&amp;'Технический лист'!I409&amp;'Технический лист'!L167))+IF(ISBLANK(INDIRECT("A10")), 0, INDIRECT(INDIRECT("A10")&amp;"!"&amp;'Технический лист'!I409&amp;'Технический лист'!L167))+IF(ISBLANK(INDIRECT("A11")), 0, INDIRECT(INDIRECT("A11")&amp;"!"&amp;'Технический лист'!I409&amp;'Технический лист'!L167))+IF(ISBLANK(INDIRECT("A12")), 0, INDIRECT(INDIRECT("A12")&amp;"!"&amp;'Технический лист'!I409&amp;'Технический лист'!L167))</f>
        <v>0</v>
      </c>
      <c r="J176" s="51">
        <f>IF(ISBLANK(INDIRECT("A3")), 0, INDIRECT(INDIRECT("A3")&amp;"!"&amp;'Технический лист'!J409&amp;'Технический лист'!M167))+IF(ISBLANK(INDIRECT("A4")), 0, INDIRECT(INDIRECT("A4")&amp;"!"&amp;'Технический лист'!J409&amp;'Технический лист'!M167))+IF(ISBLANK(INDIRECT("A5")), 0, INDIRECT(INDIRECT("A5")&amp;"!"&amp;'Технический лист'!J409&amp;'Технический лист'!M167))+IF(ISBLANK(INDIRECT("A6")), 0, INDIRECT(INDIRECT("A6")&amp;"!"&amp;'Технический лист'!J409&amp;'Технический лист'!M167))+IF(ISBLANK(INDIRECT("A7")), 0, INDIRECT(INDIRECT("A7")&amp;"!"&amp;'Технический лист'!J409&amp;'Технический лист'!M167))+IF(ISBLANK(INDIRECT("A8")), 0, INDIRECT(INDIRECT("A8")&amp;"!"&amp;'Технический лист'!J409&amp;'Технический лист'!M167))+IF(ISBLANK(INDIRECT("A9")), 0, INDIRECT(INDIRECT("A9")&amp;"!"&amp;'Технический лист'!J409&amp;'Технический лист'!M167))+IF(ISBLANK(INDIRECT("A10")), 0, INDIRECT(INDIRECT("A10")&amp;"!"&amp;'Технический лист'!J409&amp;'Технический лист'!M167))+IF(ISBLANK(INDIRECT("A11")), 0, INDIRECT(INDIRECT("A11")&amp;"!"&amp;'Технический лист'!J409&amp;'Технический лист'!M167))+IF(ISBLANK(INDIRECT("A12")), 0, INDIRECT(INDIRECT("A12")&amp;"!"&amp;'Технический лист'!J409&amp;'Технический лист'!M167))</f>
        <v>0</v>
      </c>
      <c r="K176" s="51">
        <f>IF(ISBLANK(INDIRECT("A3")), 0, INDIRECT(INDIRECT("A3")&amp;"!"&amp;'Технический лист'!K409&amp;'Технический лист'!N167))+IF(ISBLANK(INDIRECT("A4")), 0, INDIRECT(INDIRECT("A4")&amp;"!"&amp;'Технический лист'!K409&amp;'Технический лист'!N167))+IF(ISBLANK(INDIRECT("A5")), 0, INDIRECT(INDIRECT("A5")&amp;"!"&amp;'Технический лист'!K409&amp;'Технический лист'!N167))+IF(ISBLANK(INDIRECT("A6")), 0, INDIRECT(INDIRECT("A6")&amp;"!"&amp;'Технический лист'!K409&amp;'Технический лист'!N167))+IF(ISBLANK(INDIRECT("A7")), 0, INDIRECT(INDIRECT("A7")&amp;"!"&amp;'Технический лист'!K409&amp;'Технический лист'!N167))+IF(ISBLANK(INDIRECT("A8")), 0, INDIRECT(INDIRECT("A8")&amp;"!"&amp;'Технический лист'!K409&amp;'Технический лист'!N167))+IF(ISBLANK(INDIRECT("A9")), 0, INDIRECT(INDIRECT("A9")&amp;"!"&amp;'Технический лист'!K409&amp;'Технический лист'!N167))+IF(ISBLANK(INDIRECT("A10")), 0, INDIRECT(INDIRECT("A10")&amp;"!"&amp;'Технический лист'!K409&amp;'Технический лист'!N167))+IF(ISBLANK(INDIRECT("A11")), 0, INDIRECT(INDIRECT("A11")&amp;"!"&amp;'Технический лист'!K409&amp;'Технический лист'!N167))+IF(ISBLANK(INDIRECT("A12")), 0, INDIRECT(INDIRECT("A12")&amp;"!"&amp;'Технический лист'!K409&amp;'Технический лист'!N167))</f>
        <v>0</v>
      </c>
      <c r="L176" s="51">
        <f>IF(ISBLANK(INDIRECT("A3")), 0, INDIRECT(INDIRECT("A3")&amp;"!"&amp;'Технический лист'!L409&amp;'Технический лист'!O167))+IF(ISBLANK(INDIRECT("A4")), 0, INDIRECT(INDIRECT("A4")&amp;"!"&amp;'Технический лист'!L409&amp;'Технический лист'!O167))+IF(ISBLANK(INDIRECT("A5")), 0, INDIRECT(INDIRECT("A5")&amp;"!"&amp;'Технический лист'!L409&amp;'Технический лист'!O167))+IF(ISBLANK(INDIRECT("A6")), 0, INDIRECT(INDIRECT("A6")&amp;"!"&amp;'Технический лист'!L409&amp;'Технический лист'!O167))+IF(ISBLANK(INDIRECT("A7")), 0, INDIRECT(INDIRECT("A7")&amp;"!"&amp;'Технический лист'!L409&amp;'Технический лист'!O167))+IF(ISBLANK(INDIRECT("A8")), 0, INDIRECT(INDIRECT("A8")&amp;"!"&amp;'Технический лист'!L409&amp;'Технический лист'!O167))+IF(ISBLANK(INDIRECT("A9")), 0, INDIRECT(INDIRECT("A9")&amp;"!"&amp;'Технический лист'!L409&amp;'Технический лист'!O167))+IF(ISBLANK(INDIRECT("A10")), 0, INDIRECT(INDIRECT("A10")&amp;"!"&amp;'Технический лист'!L409&amp;'Технический лист'!O167))+IF(ISBLANK(INDIRECT("A11")), 0, INDIRECT(INDIRECT("A11")&amp;"!"&amp;'Технический лист'!L409&amp;'Технический лист'!O167))+IF(ISBLANK(INDIRECT("A12")), 0, INDIRECT(INDIRECT("A12")&amp;"!"&amp;'Технический лист'!L409&amp;'Технический лист'!O167))</f>
        <v>0</v>
      </c>
      <c r="M176" s="53">
        <f>IF(ISBLANK(INDIRECT("A3")), 0, INDIRECT(INDIRECT("A3")&amp;"!"&amp;'Технический лист'!M409&amp;'Технический лист'!P167))+IF(ISBLANK(INDIRECT("A4")), 0, INDIRECT(INDIRECT("A4")&amp;"!"&amp;'Технический лист'!M409&amp;'Технический лист'!P167))+IF(ISBLANK(INDIRECT("A5")), 0, INDIRECT(INDIRECT("A5")&amp;"!"&amp;'Технический лист'!M409&amp;'Технический лист'!P167))+IF(ISBLANK(INDIRECT("A6")), 0, INDIRECT(INDIRECT("A6")&amp;"!"&amp;'Технический лист'!M409&amp;'Технический лист'!P167))+IF(ISBLANK(INDIRECT("A7")), 0, INDIRECT(INDIRECT("A7")&amp;"!"&amp;'Технический лист'!M409&amp;'Технический лист'!P167))+IF(ISBLANK(INDIRECT("A8")), 0, INDIRECT(INDIRECT("A8")&amp;"!"&amp;'Технический лист'!M409&amp;'Технический лист'!P167))+IF(ISBLANK(INDIRECT("A9")), 0, INDIRECT(INDIRECT("A9")&amp;"!"&amp;'Технический лист'!M409&amp;'Технический лист'!P167))+IF(ISBLANK(INDIRECT("A10")), 0, INDIRECT(INDIRECT("A10")&amp;"!"&amp;'Технический лист'!M409&amp;'Технический лист'!P167))+IF(ISBLANK(INDIRECT("A11")), 0, INDIRECT(INDIRECT("A11")&amp;"!"&amp;'Технический лист'!M409&amp;'Технический лист'!P167))+IF(ISBLANK(INDIRECT("A12")), 0, INDIRECT(INDIRECT("A12")&amp;"!"&amp;'Технический лист'!M409&amp;'Технический лист'!P167))</f>
        <v>0</v>
      </c>
    </row>
    <row r="177" hidden="1">
      <c r="A177" s="106"/>
      <c r="B177" s="51">
        <f>IF(ISBLANK(INDIRECT("A3")), 0, INDIRECT(INDIRECT("A3")&amp;"!"&amp;'Технический лист'!B410&amp;'Технический лист'!E168))+IF(ISBLANK(INDIRECT("A4")), 0, INDIRECT(INDIRECT("A4")&amp;"!"&amp;'Технический лист'!B410&amp;'Технический лист'!E168))+IF(ISBLANK(INDIRECT("A5")), 0, INDIRECT(INDIRECT("A5")&amp;"!"&amp;'Технический лист'!B410&amp;'Технический лист'!E168))+IF(ISBLANK(INDIRECT("A6")), 0, INDIRECT(INDIRECT("A6")&amp;"!"&amp;'Технический лист'!B410&amp;'Технический лист'!E168))+IF(ISBLANK(INDIRECT("A7")), 0, INDIRECT(INDIRECT("A7")&amp;"!"&amp;'Технический лист'!B410&amp;'Технический лист'!E168))+IF(ISBLANK(INDIRECT("A8")), 0, INDIRECT(INDIRECT("A8")&amp;"!"&amp;'Технический лист'!B410&amp;'Технический лист'!E168))+IF(ISBLANK(INDIRECT("A9")), 0, INDIRECT(INDIRECT("A9")&amp;"!"&amp;'Технический лист'!B410&amp;'Технический лист'!E168))+IF(ISBLANK(INDIRECT("A10")), 0, INDIRECT(INDIRECT("A10")&amp;"!"&amp;'Технический лист'!B410&amp;'Технический лист'!E168))+IF(ISBLANK(INDIRECT("A11")), 0, INDIRECT(INDIRECT("A11")&amp;"!"&amp;'Технический лист'!B410&amp;'Технический лист'!E168))+IF(ISBLANK(INDIRECT("A12")), 0, INDIRECT(INDIRECT("A12")&amp;"!"&amp;'Технический лист'!B410&amp;'Технический лист'!E168))</f>
        <v>0</v>
      </c>
      <c r="C177" s="51">
        <f>IF(ISBLANK(INDIRECT("A3")), 0, INDIRECT(INDIRECT("A3")&amp;"!"&amp;'Технический лист'!C410&amp;'Технический лист'!F168))+IF(ISBLANK(INDIRECT("A4")), 0, INDIRECT(INDIRECT("A4")&amp;"!"&amp;'Технический лист'!C410&amp;'Технический лист'!F168))+IF(ISBLANK(INDIRECT("A5")), 0, INDIRECT(INDIRECT("A5")&amp;"!"&amp;'Технический лист'!C410&amp;'Технический лист'!F168))+IF(ISBLANK(INDIRECT("A6")), 0, INDIRECT(INDIRECT("A6")&amp;"!"&amp;'Технический лист'!C410&amp;'Технический лист'!F168))+IF(ISBLANK(INDIRECT("A7")), 0, INDIRECT(INDIRECT("A7")&amp;"!"&amp;'Технический лист'!C410&amp;'Технический лист'!F168))+IF(ISBLANK(INDIRECT("A8")), 0, INDIRECT(INDIRECT("A8")&amp;"!"&amp;'Технический лист'!C410&amp;'Технический лист'!F168))+IF(ISBLANK(INDIRECT("A9")), 0, INDIRECT(INDIRECT("A9")&amp;"!"&amp;'Технический лист'!C410&amp;'Технический лист'!F168))+IF(ISBLANK(INDIRECT("A10")), 0, INDIRECT(INDIRECT("A10")&amp;"!"&amp;'Технический лист'!C410&amp;'Технический лист'!F168))+IF(ISBLANK(INDIRECT("A11")), 0, INDIRECT(INDIRECT("A11")&amp;"!"&amp;'Технический лист'!C410&amp;'Технический лист'!F168))+IF(ISBLANK(INDIRECT("A12")), 0, INDIRECT(INDIRECT("A12")&amp;"!"&amp;'Технический лист'!C410&amp;'Технический лист'!F168))</f>
        <v>0</v>
      </c>
      <c r="D177" s="51">
        <f>IF(ISBLANK(INDIRECT("A3")), 0, INDIRECT(INDIRECT("A3")&amp;"!"&amp;'Технический лист'!D410&amp;'Технический лист'!G168))+IF(ISBLANK(INDIRECT("A4")), 0, INDIRECT(INDIRECT("A4")&amp;"!"&amp;'Технический лист'!D410&amp;'Технический лист'!G168))+IF(ISBLANK(INDIRECT("A5")), 0, INDIRECT(INDIRECT("A5")&amp;"!"&amp;'Технический лист'!D410&amp;'Технический лист'!G168))+IF(ISBLANK(INDIRECT("A6")), 0, INDIRECT(INDIRECT("A6")&amp;"!"&amp;'Технический лист'!D410&amp;'Технический лист'!G168))+IF(ISBLANK(INDIRECT("A7")), 0, INDIRECT(INDIRECT("A7")&amp;"!"&amp;'Технический лист'!D410&amp;'Технический лист'!G168))+IF(ISBLANK(INDIRECT("A8")), 0, INDIRECT(INDIRECT("A8")&amp;"!"&amp;'Технический лист'!D410&amp;'Технический лист'!G168))+IF(ISBLANK(INDIRECT("A9")), 0, INDIRECT(INDIRECT("A9")&amp;"!"&amp;'Технический лист'!D410&amp;'Технический лист'!G168))+IF(ISBLANK(INDIRECT("A10")), 0, INDIRECT(INDIRECT("A10")&amp;"!"&amp;'Технический лист'!D410&amp;'Технический лист'!G168))+IF(ISBLANK(INDIRECT("A11")), 0, INDIRECT(INDIRECT("A11")&amp;"!"&amp;'Технический лист'!D410&amp;'Технический лист'!G168))+IF(ISBLANK(INDIRECT("A12")), 0, INDIRECT(INDIRECT("A12")&amp;"!"&amp;'Технический лист'!D410&amp;'Технический лист'!G168))</f>
        <v>0</v>
      </c>
      <c r="E177" s="51">
        <f>IF(ISBLANK(INDIRECT("A3")), 0, INDIRECT(INDIRECT("A3")&amp;"!"&amp;'Технический лист'!E410&amp;'Технический лист'!H168))+IF(ISBLANK(INDIRECT("A4")), 0, INDIRECT(INDIRECT("A4")&amp;"!"&amp;'Технический лист'!E410&amp;'Технический лист'!H168))+IF(ISBLANK(INDIRECT("A5")), 0, INDIRECT(INDIRECT("A5")&amp;"!"&amp;'Технический лист'!E410&amp;'Технический лист'!H168))+IF(ISBLANK(INDIRECT("A6")), 0, INDIRECT(INDIRECT("A6")&amp;"!"&amp;'Технический лист'!E410&amp;'Технический лист'!H168))+IF(ISBLANK(INDIRECT("A7")), 0, INDIRECT(INDIRECT("A7")&amp;"!"&amp;'Технический лист'!E410&amp;'Технический лист'!H168))+IF(ISBLANK(INDIRECT("A8")), 0, INDIRECT(INDIRECT("A8")&amp;"!"&amp;'Технический лист'!E410&amp;'Технический лист'!H168))+IF(ISBLANK(INDIRECT("A9")), 0, INDIRECT(INDIRECT("A9")&amp;"!"&amp;'Технический лист'!E410&amp;'Технический лист'!H168))+IF(ISBLANK(INDIRECT("A10")), 0, INDIRECT(INDIRECT("A10")&amp;"!"&amp;'Технический лист'!E410&amp;'Технический лист'!H168))+IF(ISBLANK(INDIRECT("A11")), 0, INDIRECT(INDIRECT("A11")&amp;"!"&amp;'Технический лист'!E410&amp;'Технический лист'!H168))+IF(ISBLANK(INDIRECT("A12")), 0, INDIRECT(INDIRECT("A12")&amp;"!"&amp;'Технический лист'!E410&amp;'Технический лист'!H168))</f>
        <v>0</v>
      </c>
      <c r="F177" s="51">
        <f>IF(ISBLANK(INDIRECT("A3")), 0, INDIRECT(INDIRECT("A3")&amp;"!"&amp;'Технический лист'!F410&amp;'Технический лист'!I168))+IF(ISBLANK(INDIRECT("A4")), 0, INDIRECT(INDIRECT("A4")&amp;"!"&amp;'Технический лист'!F410&amp;'Технический лист'!I168))+IF(ISBLANK(INDIRECT("A5")), 0, INDIRECT(INDIRECT("A5")&amp;"!"&amp;'Технический лист'!F410&amp;'Технический лист'!I168))+IF(ISBLANK(INDIRECT("A6")), 0, INDIRECT(INDIRECT("A6")&amp;"!"&amp;'Технический лист'!F410&amp;'Технический лист'!I168))+IF(ISBLANK(INDIRECT("A7")), 0, INDIRECT(INDIRECT("A7")&amp;"!"&amp;'Технический лист'!F410&amp;'Технический лист'!I168))+IF(ISBLANK(INDIRECT("A8")), 0, INDIRECT(INDIRECT("A8")&amp;"!"&amp;'Технический лист'!F410&amp;'Технический лист'!I168))+IF(ISBLANK(INDIRECT("A9")), 0, INDIRECT(INDIRECT("A9")&amp;"!"&amp;'Технический лист'!F410&amp;'Технический лист'!I168))+IF(ISBLANK(INDIRECT("A10")), 0, INDIRECT(INDIRECT("A10")&amp;"!"&amp;'Технический лист'!F410&amp;'Технический лист'!I168))+IF(ISBLANK(INDIRECT("A11")), 0, INDIRECT(INDIRECT("A11")&amp;"!"&amp;'Технический лист'!F410&amp;'Технический лист'!I168))+IF(ISBLANK(INDIRECT("A12")), 0, INDIRECT(INDIRECT("A12")&amp;"!"&amp;'Технический лист'!F410&amp;'Технический лист'!I168))</f>
        <v>0</v>
      </c>
      <c r="G177" s="51">
        <f>IF(ISBLANK(INDIRECT("A3")), 0, INDIRECT(INDIRECT("A3")&amp;"!"&amp;'Технический лист'!G410&amp;'Технический лист'!J168))+IF(ISBLANK(INDIRECT("A4")), 0, INDIRECT(INDIRECT("A4")&amp;"!"&amp;'Технический лист'!G410&amp;'Технический лист'!J168))+IF(ISBLANK(INDIRECT("A5")), 0, INDIRECT(INDIRECT("A5")&amp;"!"&amp;'Технический лист'!G410&amp;'Технический лист'!J168))+IF(ISBLANK(INDIRECT("A6")), 0, INDIRECT(INDIRECT("A6")&amp;"!"&amp;'Технический лист'!G410&amp;'Технический лист'!J168))+IF(ISBLANK(INDIRECT("A7")), 0, INDIRECT(INDIRECT("A7")&amp;"!"&amp;'Технический лист'!G410&amp;'Технический лист'!J168))+IF(ISBLANK(INDIRECT("A8")), 0, INDIRECT(INDIRECT("A8")&amp;"!"&amp;'Технический лист'!G410&amp;'Технический лист'!J168))+IF(ISBLANK(INDIRECT("A9")), 0, INDIRECT(INDIRECT("A9")&amp;"!"&amp;'Технический лист'!G410&amp;'Технический лист'!J168))+IF(ISBLANK(INDIRECT("A10")), 0, INDIRECT(INDIRECT("A10")&amp;"!"&amp;'Технический лист'!G410&amp;'Технический лист'!J168))+IF(ISBLANK(INDIRECT("A11")), 0, INDIRECT(INDIRECT("A11")&amp;"!"&amp;'Технический лист'!G410&amp;'Технический лист'!J168))+IF(ISBLANK(INDIRECT("A12")), 0, INDIRECT(INDIRECT("A12")&amp;"!"&amp;'Технический лист'!G410&amp;'Технический лист'!J168))</f>
        <v>0</v>
      </c>
      <c r="H177" s="51">
        <f>IF(ISBLANK(INDIRECT("A3")), 0, INDIRECT(INDIRECT("A3")&amp;"!"&amp;'Технический лист'!H410&amp;'Технический лист'!K168))+IF(ISBLANK(INDIRECT("A4")), 0, INDIRECT(INDIRECT("A4")&amp;"!"&amp;'Технический лист'!H410&amp;'Технический лист'!K168))+IF(ISBLANK(INDIRECT("A5")), 0, INDIRECT(INDIRECT("A5")&amp;"!"&amp;'Технический лист'!H410&amp;'Технический лист'!K168))+IF(ISBLANK(INDIRECT("A6")), 0, INDIRECT(INDIRECT("A6")&amp;"!"&amp;'Технический лист'!H410&amp;'Технический лист'!K168))+IF(ISBLANK(INDIRECT("A7")), 0, INDIRECT(INDIRECT("A7")&amp;"!"&amp;'Технический лист'!H410&amp;'Технический лист'!K168))+IF(ISBLANK(INDIRECT("A8")), 0, INDIRECT(INDIRECT("A8")&amp;"!"&amp;'Технический лист'!H410&amp;'Технический лист'!K168))+IF(ISBLANK(INDIRECT("A9")), 0, INDIRECT(INDIRECT("A9")&amp;"!"&amp;'Технический лист'!H410&amp;'Технический лист'!K168))+IF(ISBLANK(INDIRECT("A10")), 0, INDIRECT(INDIRECT("A10")&amp;"!"&amp;'Технический лист'!H410&amp;'Технический лист'!K168))+IF(ISBLANK(INDIRECT("A11")), 0, INDIRECT(INDIRECT("A11")&amp;"!"&amp;'Технический лист'!H410&amp;'Технический лист'!K168))+IF(ISBLANK(INDIRECT("A12")), 0, INDIRECT(INDIRECT("A12")&amp;"!"&amp;'Технический лист'!H410&amp;'Технический лист'!K168))</f>
        <v>0</v>
      </c>
      <c r="I177" s="51">
        <f>IF(ISBLANK(INDIRECT("A3")), 0, INDIRECT(INDIRECT("A3")&amp;"!"&amp;'Технический лист'!I410&amp;'Технический лист'!L168))+IF(ISBLANK(INDIRECT("A4")), 0, INDIRECT(INDIRECT("A4")&amp;"!"&amp;'Технический лист'!I410&amp;'Технический лист'!L168))+IF(ISBLANK(INDIRECT("A5")), 0, INDIRECT(INDIRECT("A5")&amp;"!"&amp;'Технический лист'!I410&amp;'Технический лист'!L168))+IF(ISBLANK(INDIRECT("A6")), 0, INDIRECT(INDIRECT("A6")&amp;"!"&amp;'Технический лист'!I410&amp;'Технический лист'!L168))+IF(ISBLANK(INDIRECT("A7")), 0, INDIRECT(INDIRECT("A7")&amp;"!"&amp;'Технический лист'!I410&amp;'Технический лист'!L168))+IF(ISBLANK(INDIRECT("A8")), 0, INDIRECT(INDIRECT("A8")&amp;"!"&amp;'Технический лист'!I410&amp;'Технический лист'!L168))+IF(ISBLANK(INDIRECT("A9")), 0, INDIRECT(INDIRECT("A9")&amp;"!"&amp;'Технический лист'!I410&amp;'Технический лист'!L168))+IF(ISBLANK(INDIRECT("A10")), 0, INDIRECT(INDIRECT("A10")&amp;"!"&amp;'Технический лист'!I410&amp;'Технический лист'!L168))+IF(ISBLANK(INDIRECT("A11")), 0, INDIRECT(INDIRECT("A11")&amp;"!"&amp;'Технический лист'!I410&amp;'Технический лист'!L168))+IF(ISBLANK(INDIRECT("A12")), 0, INDIRECT(INDIRECT("A12")&amp;"!"&amp;'Технический лист'!I410&amp;'Технический лист'!L168))</f>
        <v>0</v>
      </c>
      <c r="J177" s="51">
        <f>IF(ISBLANK(INDIRECT("A3")), 0, INDIRECT(INDIRECT("A3")&amp;"!"&amp;'Технический лист'!J410&amp;'Технический лист'!M168))+IF(ISBLANK(INDIRECT("A4")), 0, INDIRECT(INDIRECT("A4")&amp;"!"&amp;'Технический лист'!J410&amp;'Технический лист'!M168))+IF(ISBLANK(INDIRECT("A5")), 0, INDIRECT(INDIRECT("A5")&amp;"!"&amp;'Технический лист'!J410&amp;'Технический лист'!M168))+IF(ISBLANK(INDIRECT("A6")), 0, INDIRECT(INDIRECT("A6")&amp;"!"&amp;'Технический лист'!J410&amp;'Технический лист'!M168))+IF(ISBLANK(INDIRECT("A7")), 0, INDIRECT(INDIRECT("A7")&amp;"!"&amp;'Технический лист'!J410&amp;'Технический лист'!M168))+IF(ISBLANK(INDIRECT("A8")), 0, INDIRECT(INDIRECT("A8")&amp;"!"&amp;'Технический лист'!J410&amp;'Технический лист'!M168))+IF(ISBLANK(INDIRECT("A9")), 0, INDIRECT(INDIRECT("A9")&amp;"!"&amp;'Технический лист'!J410&amp;'Технический лист'!M168))+IF(ISBLANK(INDIRECT("A10")), 0, INDIRECT(INDIRECT("A10")&amp;"!"&amp;'Технический лист'!J410&amp;'Технический лист'!M168))+IF(ISBLANK(INDIRECT("A11")), 0, INDIRECT(INDIRECT("A11")&amp;"!"&amp;'Технический лист'!J410&amp;'Технический лист'!M168))+IF(ISBLANK(INDIRECT("A12")), 0, INDIRECT(INDIRECT("A12")&amp;"!"&amp;'Технический лист'!J410&amp;'Технический лист'!M168))</f>
        <v>0</v>
      </c>
      <c r="K177" s="51">
        <f>IF(ISBLANK(INDIRECT("A3")), 0, INDIRECT(INDIRECT("A3")&amp;"!"&amp;'Технический лист'!K410&amp;'Технический лист'!N168))+IF(ISBLANK(INDIRECT("A4")), 0, INDIRECT(INDIRECT("A4")&amp;"!"&amp;'Технический лист'!K410&amp;'Технический лист'!N168))+IF(ISBLANK(INDIRECT("A5")), 0, INDIRECT(INDIRECT("A5")&amp;"!"&amp;'Технический лист'!K410&amp;'Технический лист'!N168))+IF(ISBLANK(INDIRECT("A6")), 0, INDIRECT(INDIRECT("A6")&amp;"!"&amp;'Технический лист'!K410&amp;'Технический лист'!N168))+IF(ISBLANK(INDIRECT("A7")), 0, INDIRECT(INDIRECT("A7")&amp;"!"&amp;'Технический лист'!K410&amp;'Технический лист'!N168))+IF(ISBLANK(INDIRECT("A8")), 0, INDIRECT(INDIRECT("A8")&amp;"!"&amp;'Технический лист'!K410&amp;'Технический лист'!N168))+IF(ISBLANK(INDIRECT("A9")), 0, INDIRECT(INDIRECT("A9")&amp;"!"&amp;'Технический лист'!K410&amp;'Технический лист'!N168))+IF(ISBLANK(INDIRECT("A10")), 0, INDIRECT(INDIRECT("A10")&amp;"!"&amp;'Технический лист'!K410&amp;'Технический лист'!N168))+IF(ISBLANK(INDIRECT("A11")), 0, INDIRECT(INDIRECT("A11")&amp;"!"&amp;'Технический лист'!K410&amp;'Технический лист'!N168))+IF(ISBLANK(INDIRECT("A12")), 0, INDIRECT(INDIRECT("A12")&amp;"!"&amp;'Технический лист'!K410&amp;'Технический лист'!N168))</f>
        <v>0</v>
      </c>
      <c r="L177" s="51">
        <f>IF(ISBLANK(INDIRECT("A3")), 0, INDIRECT(INDIRECT("A3")&amp;"!"&amp;'Технический лист'!L410&amp;'Технический лист'!O168))+IF(ISBLANK(INDIRECT("A4")), 0, INDIRECT(INDIRECT("A4")&amp;"!"&amp;'Технический лист'!L410&amp;'Технический лист'!O168))+IF(ISBLANK(INDIRECT("A5")), 0, INDIRECT(INDIRECT("A5")&amp;"!"&amp;'Технический лист'!L410&amp;'Технический лист'!O168))+IF(ISBLANK(INDIRECT("A6")), 0, INDIRECT(INDIRECT("A6")&amp;"!"&amp;'Технический лист'!L410&amp;'Технический лист'!O168))+IF(ISBLANK(INDIRECT("A7")), 0, INDIRECT(INDIRECT("A7")&amp;"!"&amp;'Технический лист'!L410&amp;'Технический лист'!O168))+IF(ISBLANK(INDIRECT("A8")), 0, INDIRECT(INDIRECT("A8")&amp;"!"&amp;'Технический лист'!L410&amp;'Технический лист'!O168))+IF(ISBLANK(INDIRECT("A9")), 0, INDIRECT(INDIRECT("A9")&amp;"!"&amp;'Технический лист'!L410&amp;'Технический лист'!O168))+IF(ISBLANK(INDIRECT("A10")), 0, INDIRECT(INDIRECT("A10")&amp;"!"&amp;'Технический лист'!L410&amp;'Технический лист'!O168))+IF(ISBLANK(INDIRECT("A11")), 0, INDIRECT(INDIRECT("A11")&amp;"!"&amp;'Технический лист'!L410&amp;'Технический лист'!O168))+IF(ISBLANK(INDIRECT("A12")), 0, INDIRECT(INDIRECT("A12")&amp;"!"&amp;'Технический лист'!L410&amp;'Технический лист'!O168))</f>
        <v>0</v>
      </c>
      <c r="M177" s="53">
        <f>IF(ISBLANK(INDIRECT("A3")), 0, INDIRECT(INDIRECT("A3")&amp;"!"&amp;'Технический лист'!M410&amp;'Технический лист'!P168))+IF(ISBLANK(INDIRECT("A4")), 0, INDIRECT(INDIRECT("A4")&amp;"!"&amp;'Технический лист'!M410&amp;'Технический лист'!P168))+IF(ISBLANK(INDIRECT("A5")), 0, INDIRECT(INDIRECT("A5")&amp;"!"&amp;'Технический лист'!M410&amp;'Технический лист'!P168))+IF(ISBLANK(INDIRECT("A6")), 0, INDIRECT(INDIRECT("A6")&amp;"!"&amp;'Технический лист'!M410&amp;'Технический лист'!P168))+IF(ISBLANK(INDIRECT("A7")), 0, INDIRECT(INDIRECT("A7")&amp;"!"&amp;'Технический лист'!M410&amp;'Технический лист'!P168))+IF(ISBLANK(INDIRECT("A8")), 0, INDIRECT(INDIRECT("A8")&amp;"!"&amp;'Технический лист'!M410&amp;'Технический лист'!P168))+IF(ISBLANK(INDIRECT("A9")), 0, INDIRECT(INDIRECT("A9")&amp;"!"&amp;'Технический лист'!M410&amp;'Технический лист'!P168))+IF(ISBLANK(INDIRECT("A10")), 0, INDIRECT(INDIRECT("A10")&amp;"!"&amp;'Технический лист'!M410&amp;'Технический лист'!P168))+IF(ISBLANK(INDIRECT("A11")), 0, INDIRECT(INDIRECT("A11")&amp;"!"&amp;'Технический лист'!M410&amp;'Технический лист'!P168))+IF(ISBLANK(INDIRECT("A12")), 0, INDIRECT(INDIRECT("A12")&amp;"!"&amp;'Технический лист'!M410&amp;'Технический лист'!P168))</f>
        <v>0</v>
      </c>
    </row>
    <row r="178" hidden="1">
      <c r="A178" s="106"/>
      <c r="B178" s="51">
        <f>IF(ISBLANK(INDIRECT("A3")), 0, INDIRECT(INDIRECT("A3")&amp;"!"&amp;'Технический лист'!B411&amp;'Технический лист'!E169))+IF(ISBLANK(INDIRECT("A4")), 0, INDIRECT(INDIRECT("A4")&amp;"!"&amp;'Технический лист'!B411&amp;'Технический лист'!E169))+IF(ISBLANK(INDIRECT("A5")), 0, INDIRECT(INDIRECT("A5")&amp;"!"&amp;'Технический лист'!B411&amp;'Технический лист'!E169))+IF(ISBLANK(INDIRECT("A6")), 0, INDIRECT(INDIRECT("A6")&amp;"!"&amp;'Технический лист'!B411&amp;'Технический лист'!E169))+IF(ISBLANK(INDIRECT("A7")), 0, INDIRECT(INDIRECT("A7")&amp;"!"&amp;'Технический лист'!B411&amp;'Технический лист'!E169))+IF(ISBLANK(INDIRECT("A8")), 0, INDIRECT(INDIRECT("A8")&amp;"!"&amp;'Технический лист'!B411&amp;'Технический лист'!E169))+IF(ISBLANK(INDIRECT("A9")), 0, INDIRECT(INDIRECT("A9")&amp;"!"&amp;'Технический лист'!B411&amp;'Технический лист'!E169))+IF(ISBLANK(INDIRECT("A10")), 0, INDIRECT(INDIRECT("A10")&amp;"!"&amp;'Технический лист'!B411&amp;'Технический лист'!E169))+IF(ISBLANK(INDIRECT("A11")), 0, INDIRECT(INDIRECT("A11")&amp;"!"&amp;'Технический лист'!B411&amp;'Технический лист'!E169))+IF(ISBLANK(INDIRECT("A12")), 0, INDIRECT(INDIRECT("A12")&amp;"!"&amp;'Технический лист'!B411&amp;'Технический лист'!E169))</f>
        <v>0</v>
      </c>
      <c r="C178" s="51">
        <f>IF(ISBLANK(INDIRECT("A3")), 0, INDIRECT(INDIRECT("A3")&amp;"!"&amp;'Технический лист'!C411&amp;'Технический лист'!F169))+IF(ISBLANK(INDIRECT("A4")), 0, INDIRECT(INDIRECT("A4")&amp;"!"&amp;'Технический лист'!C411&amp;'Технический лист'!F169))+IF(ISBLANK(INDIRECT("A5")), 0, INDIRECT(INDIRECT("A5")&amp;"!"&amp;'Технический лист'!C411&amp;'Технический лист'!F169))+IF(ISBLANK(INDIRECT("A6")), 0, INDIRECT(INDIRECT("A6")&amp;"!"&amp;'Технический лист'!C411&amp;'Технический лист'!F169))+IF(ISBLANK(INDIRECT("A7")), 0, INDIRECT(INDIRECT("A7")&amp;"!"&amp;'Технический лист'!C411&amp;'Технический лист'!F169))+IF(ISBLANK(INDIRECT("A8")), 0, INDIRECT(INDIRECT("A8")&amp;"!"&amp;'Технический лист'!C411&amp;'Технический лист'!F169))+IF(ISBLANK(INDIRECT("A9")), 0, INDIRECT(INDIRECT("A9")&amp;"!"&amp;'Технический лист'!C411&amp;'Технический лист'!F169))+IF(ISBLANK(INDIRECT("A10")), 0, INDIRECT(INDIRECT("A10")&amp;"!"&amp;'Технический лист'!C411&amp;'Технический лист'!F169))+IF(ISBLANK(INDIRECT("A11")), 0, INDIRECT(INDIRECT("A11")&amp;"!"&amp;'Технический лист'!C411&amp;'Технический лист'!F169))+IF(ISBLANK(INDIRECT("A12")), 0, INDIRECT(INDIRECT("A12")&amp;"!"&amp;'Технический лист'!C411&amp;'Технический лист'!F169))</f>
        <v>0</v>
      </c>
      <c r="D178" s="51">
        <f>IF(ISBLANK(INDIRECT("A3")), 0, INDIRECT(INDIRECT("A3")&amp;"!"&amp;'Технический лист'!D411&amp;'Технический лист'!G169))+IF(ISBLANK(INDIRECT("A4")), 0, INDIRECT(INDIRECT("A4")&amp;"!"&amp;'Технический лист'!D411&amp;'Технический лист'!G169))+IF(ISBLANK(INDIRECT("A5")), 0, INDIRECT(INDIRECT("A5")&amp;"!"&amp;'Технический лист'!D411&amp;'Технический лист'!G169))+IF(ISBLANK(INDIRECT("A6")), 0, INDIRECT(INDIRECT("A6")&amp;"!"&amp;'Технический лист'!D411&amp;'Технический лист'!G169))+IF(ISBLANK(INDIRECT("A7")), 0, INDIRECT(INDIRECT("A7")&amp;"!"&amp;'Технический лист'!D411&amp;'Технический лист'!G169))+IF(ISBLANK(INDIRECT("A8")), 0, INDIRECT(INDIRECT("A8")&amp;"!"&amp;'Технический лист'!D411&amp;'Технический лист'!G169))+IF(ISBLANK(INDIRECT("A9")), 0, INDIRECT(INDIRECT("A9")&amp;"!"&amp;'Технический лист'!D411&amp;'Технический лист'!G169))+IF(ISBLANK(INDIRECT("A10")), 0, INDIRECT(INDIRECT("A10")&amp;"!"&amp;'Технический лист'!D411&amp;'Технический лист'!G169))+IF(ISBLANK(INDIRECT("A11")), 0, INDIRECT(INDIRECT("A11")&amp;"!"&amp;'Технический лист'!D411&amp;'Технический лист'!G169))+IF(ISBLANK(INDIRECT("A12")), 0, INDIRECT(INDIRECT("A12")&amp;"!"&amp;'Технический лист'!D411&amp;'Технический лист'!G169))</f>
        <v>0</v>
      </c>
      <c r="E178" s="51">
        <f>IF(ISBLANK(INDIRECT("A3")), 0, INDIRECT(INDIRECT("A3")&amp;"!"&amp;'Технический лист'!E411&amp;'Технический лист'!H169))+IF(ISBLANK(INDIRECT("A4")), 0, INDIRECT(INDIRECT("A4")&amp;"!"&amp;'Технический лист'!E411&amp;'Технический лист'!H169))+IF(ISBLANK(INDIRECT("A5")), 0, INDIRECT(INDIRECT("A5")&amp;"!"&amp;'Технический лист'!E411&amp;'Технический лист'!H169))+IF(ISBLANK(INDIRECT("A6")), 0, INDIRECT(INDIRECT("A6")&amp;"!"&amp;'Технический лист'!E411&amp;'Технический лист'!H169))+IF(ISBLANK(INDIRECT("A7")), 0, INDIRECT(INDIRECT("A7")&amp;"!"&amp;'Технический лист'!E411&amp;'Технический лист'!H169))+IF(ISBLANK(INDIRECT("A8")), 0, INDIRECT(INDIRECT("A8")&amp;"!"&amp;'Технический лист'!E411&amp;'Технический лист'!H169))+IF(ISBLANK(INDIRECT("A9")), 0, INDIRECT(INDIRECT("A9")&amp;"!"&amp;'Технический лист'!E411&amp;'Технический лист'!H169))+IF(ISBLANK(INDIRECT("A10")), 0, INDIRECT(INDIRECT("A10")&amp;"!"&amp;'Технический лист'!E411&amp;'Технический лист'!H169))+IF(ISBLANK(INDIRECT("A11")), 0, INDIRECT(INDIRECT("A11")&amp;"!"&amp;'Технический лист'!E411&amp;'Технический лист'!H169))+IF(ISBLANK(INDIRECT("A12")), 0, INDIRECT(INDIRECT("A12")&amp;"!"&amp;'Технический лист'!E411&amp;'Технический лист'!H169))</f>
        <v>0</v>
      </c>
      <c r="F178" s="51">
        <f>IF(ISBLANK(INDIRECT("A3")), 0, INDIRECT(INDIRECT("A3")&amp;"!"&amp;'Технический лист'!F411&amp;'Технический лист'!I169))+IF(ISBLANK(INDIRECT("A4")), 0, INDIRECT(INDIRECT("A4")&amp;"!"&amp;'Технический лист'!F411&amp;'Технический лист'!I169))+IF(ISBLANK(INDIRECT("A5")), 0, INDIRECT(INDIRECT("A5")&amp;"!"&amp;'Технический лист'!F411&amp;'Технический лист'!I169))+IF(ISBLANK(INDIRECT("A6")), 0, INDIRECT(INDIRECT("A6")&amp;"!"&amp;'Технический лист'!F411&amp;'Технический лист'!I169))+IF(ISBLANK(INDIRECT("A7")), 0, INDIRECT(INDIRECT("A7")&amp;"!"&amp;'Технический лист'!F411&amp;'Технический лист'!I169))+IF(ISBLANK(INDIRECT("A8")), 0, INDIRECT(INDIRECT("A8")&amp;"!"&amp;'Технический лист'!F411&amp;'Технический лист'!I169))+IF(ISBLANK(INDIRECT("A9")), 0, INDIRECT(INDIRECT("A9")&amp;"!"&amp;'Технический лист'!F411&amp;'Технический лист'!I169))+IF(ISBLANK(INDIRECT("A10")), 0, INDIRECT(INDIRECT("A10")&amp;"!"&amp;'Технический лист'!F411&amp;'Технический лист'!I169))+IF(ISBLANK(INDIRECT("A11")), 0, INDIRECT(INDIRECT("A11")&amp;"!"&amp;'Технический лист'!F411&amp;'Технический лист'!I169))+IF(ISBLANK(INDIRECT("A12")), 0, INDIRECT(INDIRECT("A12")&amp;"!"&amp;'Технический лист'!F411&amp;'Технический лист'!I169))</f>
        <v>0</v>
      </c>
      <c r="G178" s="51">
        <f>IF(ISBLANK(INDIRECT("A3")), 0, INDIRECT(INDIRECT("A3")&amp;"!"&amp;'Технический лист'!G411&amp;'Технический лист'!J169))+IF(ISBLANK(INDIRECT("A4")), 0, INDIRECT(INDIRECT("A4")&amp;"!"&amp;'Технический лист'!G411&amp;'Технический лист'!J169))+IF(ISBLANK(INDIRECT("A5")), 0, INDIRECT(INDIRECT("A5")&amp;"!"&amp;'Технический лист'!G411&amp;'Технический лист'!J169))+IF(ISBLANK(INDIRECT("A6")), 0, INDIRECT(INDIRECT("A6")&amp;"!"&amp;'Технический лист'!G411&amp;'Технический лист'!J169))+IF(ISBLANK(INDIRECT("A7")), 0, INDIRECT(INDIRECT("A7")&amp;"!"&amp;'Технический лист'!G411&amp;'Технический лист'!J169))+IF(ISBLANK(INDIRECT("A8")), 0, INDIRECT(INDIRECT("A8")&amp;"!"&amp;'Технический лист'!G411&amp;'Технический лист'!J169))+IF(ISBLANK(INDIRECT("A9")), 0, INDIRECT(INDIRECT("A9")&amp;"!"&amp;'Технический лист'!G411&amp;'Технический лист'!J169))+IF(ISBLANK(INDIRECT("A10")), 0, INDIRECT(INDIRECT("A10")&amp;"!"&amp;'Технический лист'!G411&amp;'Технический лист'!J169))+IF(ISBLANK(INDIRECT("A11")), 0, INDIRECT(INDIRECT("A11")&amp;"!"&amp;'Технический лист'!G411&amp;'Технический лист'!J169))+IF(ISBLANK(INDIRECT("A12")), 0, INDIRECT(INDIRECT("A12")&amp;"!"&amp;'Технический лист'!G411&amp;'Технический лист'!J169))</f>
        <v>0</v>
      </c>
      <c r="H178" s="51">
        <f>IF(ISBLANK(INDIRECT("A3")), 0, INDIRECT(INDIRECT("A3")&amp;"!"&amp;'Технический лист'!H411&amp;'Технический лист'!K169))+IF(ISBLANK(INDIRECT("A4")), 0, INDIRECT(INDIRECT("A4")&amp;"!"&amp;'Технический лист'!H411&amp;'Технический лист'!K169))+IF(ISBLANK(INDIRECT("A5")), 0, INDIRECT(INDIRECT("A5")&amp;"!"&amp;'Технический лист'!H411&amp;'Технический лист'!K169))+IF(ISBLANK(INDIRECT("A6")), 0, INDIRECT(INDIRECT("A6")&amp;"!"&amp;'Технический лист'!H411&amp;'Технический лист'!K169))+IF(ISBLANK(INDIRECT("A7")), 0, INDIRECT(INDIRECT("A7")&amp;"!"&amp;'Технический лист'!H411&amp;'Технический лист'!K169))+IF(ISBLANK(INDIRECT("A8")), 0, INDIRECT(INDIRECT("A8")&amp;"!"&amp;'Технический лист'!H411&amp;'Технический лист'!K169))+IF(ISBLANK(INDIRECT("A9")), 0, INDIRECT(INDIRECT("A9")&amp;"!"&amp;'Технический лист'!H411&amp;'Технический лист'!K169))+IF(ISBLANK(INDIRECT("A10")), 0, INDIRECT(INDIRECT("A10")&amp;"!"&amp;'Технический лист'!H411&amp;'Технический лист'!K169))+IF(ISBLANK(INDIRECT("A11")), 0, INDIRECT(INDIRECT("A11")&amp;"!"&amp;'Технический лист'!H411&amp;'Технический лист'!K169))+IF(ISBLANK(INDIRECT("A12")), 0, INDIRECT(INDIRECT("A12")&amp;"!"&amp;'Технический лист'!H411&amp;'Технический лист'!K169))</f>
        <v>0</v>
      </c>
      <c r="I178" s="51">
        <f>IF(ISBLANK(INDIRECT("A3")), 0, INDIRECT(INDIRECT("A3")&amp;"!"&amp;'Технический лист'!I411&amp;'Технический лист'!L169))+IF(ISBLANK(INDIRECT("A4")), 0, INDIRECT(INDIRECT("A4")&amp;"!"&amp;'Технический лист'!I411&amp;'Технический лист'!L169))+IF(ISBLANK(INDIRECT("A5")), 0, INDIRECT(INDIRECT("A5")&amp;"!"&amp;'Технический лист'!I411&amp;'Технический лист'!L169))+IF(ISBLANK(INDIRECT("A6")), 0, INDIRECT(INDIRECT("A6")&amp;"!"&amp;'Технический лист'!I411&amp;'Технический лист'!L169))+IF(ISBLANK(INDIRECT("A7")), 0, INDIRECT(INDIRECT("A7")&amp;"!"&amp;'Технический лист'!I411&amp;'Технический лист'!L169))+IF(ISBLANK(INDIRECT("A8")), 0, INDIRECT(INDIRECT("A8")&amp;"!"&amp;'Технический лист'!I411&amp;'Технический лист'!L169))+IF(ISBLANK(INDIRECT("A9")), 0, INDIRECT(INDIRECT("A9")&amp;"!"&amp;'Технический лист'!I411&amp;'Технический лист'!L169))+IF(ISBLANK(INDIRECT("A10")), 0, INDIRECT(INDIRECT("A10")&amp;"!"&amp;'Технический лист'!I411&amp;'Технический лист'!L169))+IF(ISBLANK(INDIRECT("A11")), 0, INDIRECT(INDIRECT("A11")&amp;"!"&amp;'Технический лист'!I411&amp;'Технический лист'!L169))+IF(ISBLANK(INDIRECT("A12")), 0, INDIRECT(INDIRECT("A12")&amp;"!"&amp;'Технический лист'!I411&amp;'Технический лист'!L169))</f>
        <v>0</v>
      </c>
      <c r="J178" s="51">
        <f>IF(ISBLANK(INDIRECT("A3")), 0, INDIRECT(INDIRECT("A3")&amp;"!"&amp;'Технический лист'!J411&amp;'Технический лист'!M169))+IF(ISBLANK(INDIRECT("A4")), 0, INDIRECT(INDIRECT("A4")&amp;"!"&amp;'Технический лист'!J411&amp;'Технический лист'!M169))+IF(ISBLANK(INDIRECT("A5")), 0, INDIRECT(INDIRECT("A5")&amp;"!"&amp;'Технический лист'!J411&amp;'Технический лист'!M169))+IF(ISBLANK(INDIRECT("A6")), 0, INDIRECT(INDIRECT("A6")&amp;"!"&amp;'Технический лист'!J411&amp;'Технический лист'!M169))+IF(ISBLANK(INDIRECT("A7")), 0, INDIRECT(INDIRECT("A7")&amp;"!"&amp;'Технический лист'!J411&amp;'Технический лист'!M169))+IF(ISBLANK(INDIRECT("A8")), 0, INDIRECT(INDIRECT("A8")&amp;"!"&amp;'Технический лист'!J411&amp;'Технический лист'!M169))+IF(ISBLANK(INDIRECT("A9")), 0, INDIRECT(INDIRECT("A9")&amp;"!"&amp;'Технический лист'!J411&amp;'Технический лист'!M169))+IF(ISBLANK(INDIRECT("A10")), 0, INDIRECT(INDIRECT("A10")&amp;"!"&amp;'Технический лист'!J411&amp;'Технический лист'!M169))+IF(ISBLANK(INDIRECT("A11")), 0, INDIRECT(INDIRECT("A11")&amp;"!"&amp;'Технический лист'!J411&amp;'Технический лист'!M169))+IF(ISBLANK(INDIRECT("A12")), 0, INDIRECT(INDIRECT("A12")&amp;"!"&amp;'Технический лист'!J411&amp;'Технический лист'!M169))</f>
        <v>0</v>
      </c>
      <c r="K178" s="51">
        <f>IF(ISBLANK(INDIRECT("A3")), 0, INDIRECT(INDIRECT("A3")&amp;"!"&amp;'Технический лист'!K411&amp;'Технический лист'!N169))+IF(ISBLANK(INDIRECT("A4")), 0, INDIRECT(INDIRECT("A4")&amp;"!"&amp;'Технический лист'!K411&amp;'Технический лист'!N169))+IF(ISBLANK(INDIRECT("A5")), 0, INDIRECT(INDIRECT("A5")&amp;"!"&amp;'Технический лист'!K411&amp;'Технический лист'!N169))+IF(ISBLANK(INDIRECT("A6")), 0, INDIRECT(INDIRECT("A6")&amp;"!"&amp;'Технический лист'!K411&amp;'Технический лист'!N169))+IF(ISBLANK(INDIRECT("A7")), 0, INDIRECT(INDIRECT("A7")&amp;"!"&amp;'Технический лист'!K411&amp;'Технический лист'!N169))+IF(ISBLANK(INDIRECT("A8")), 0, INDIRECT(INDIRECT("A8")&amp;"!"&amp;'Технический лист'!K411&amp;'Технический лист'!N169))+IF(ISBLANK(INDIRECT("A9")), 0, INDIRECT(INDIRECT("A9")&amp;"!"&amp;'Технический лист'!K411&amp;'Технический лист'!N169))+IF(ISBLANK(INDIRECT("A10")), 0, INDIRECT(INDIRECT("A10")&amp;"!"&amp;'Технический лист'!K411&amp;'Технический лист'!N169))+IF(ISBLANK(INDIRECT("A11")), 0, INDIRECT(INDIRECT("A11")&amp;"!"&amp;'Технический лист'!K411&amp;'Технический лист'!N169))+IF(ISBLANK(INDIRECT("A12")), 0, INDIRECT(INDIRECT("A12")&amp;"!"&amp;'Технический лист'!K411&amp;'Технический лист'!N169))</f>
        <v>0</v>
      </c>
      <c r="L178" s="51">
        <f>IF(ISBLANK(INDIRECT("A3")), 0, INDIRECT(INDIRECT("A3")&amp;"!"&amp;'Технический лист'!L411&amp;'Технический лист'!O169))+IF(ISBLANK(INDIRECT("A4")), 0, INDIRECT(INDIRECT("A4")&amp;"!"&amp;'Технический лист'!L411&amp;'Технический лист'!O169))+IF(ISBLANK(INDIRECT("A5")), 0, INDIRECT(INDIRECT("A5")&amp;"!"&amp;'Технический лист'!L411&amp;'Технический лист'!O169))+IF(ISBLANK(INDIRECT("A6")), 0, INDIRECT(INDIRECT("A6")&amp;"!"&amp;'Технический лист'!L411&amp;'Технический лист'!O169))+IF(ISBLANK(INDIRECT("A7")), 0, INDIRECT(INDIRECT("A7")&amp;"!"&amp;'Технический лист'!L411&amp;'Технический лист'!O169))+IF(ISBLANK(INDIRECT("A8")), 0, INDIRECT(INDIRECT("A8")&amp;"!"&amp;'Технический лист'!L411&amp;'Технический лист'!O169))+IF(ISBLANK(INDIRECT("A9")), 0, INDIRECT(INDIRECT("A9")&amp;"!"&amp;'Технический лист'!L411&amp;'Технический лист'!O169))+IF(ISBLANK(INDIRECT("A10")), 0, INDIRECT(INDIRECT("A10")&amp;"!"&amp;'Технический лист'!L411&amp;'Технический лист'!O169))+IF(ISBLANK(INDIRECT("A11")), 0, INDIRECT(INDIRECT("A11")&amp;"!"&amp;'Технический лист'!L411&amp;'Технический лист'!O169))+IF(ISBLANK(INDIRECT("A12")), 0, INDIRECT(INDIRECT("A12")&amp;"!"&amp;'Технический лист'!L411&amp;'Технический лист'!O169))</f>
        <v>0</v>
      </c>
      <c r="M178" s="53">
        <f>IF(ISBLANK(INDIRECT("A3")), 0, INDIRECT(INDIRECT("A3")&amp;"!"&amp;'Технический лист'!M411&amp;'Технический лист'!P169))+IF(ISBLANK(INDIRECT("A4")), 0, INDIRECT(INDIRECT("A4")&amp;"!"&amp;'Технический лист'!M411&amp;'Технический лист'!P169))+IF(ISBLANK(INDIRECT("A5")), 0, INDIRECT(INDIRECT("A5")&amp;"!"&amp;'Технический лист'!M411&amp;'Технический лист'!P169))+IF(ISBLANK(INDIRECT("A6")), 0, INDIRECT(INDIRECT("A6")&amp;"!"&amp;'Технический лист'!M411&amp;'Технический лист'!P169))+IF(ISBLANK(INDIRECT("A7")), 0, INDIRECT(INDIRECT("A7")&amp;"!"&amp;'Технический лист'!M411&amp;'Технический лист'!P169))+IF(ISBLANK(INDIRECT("A8")), 0, INDIRECT(INDIRECT("A8")&amp;"!"&amp;'Технический лист'!M411&amp;'Технический лист'!P169))+IF(ISBLANK(INDIRECT("A9")), 0, INDIRECT(INDIRECT("A9")&amp;"!"&amp;'Технический лист'!M411&amp;'Технический лист'!P169))+IF(ISBLANK(INDIRECT("A10")), 0, INDIRECT(INDIRECT("A10")&amp;"!"&amp;'Технический лист'!M411&amp;'Технический лист'!P169))+IF(ISBLANK(INDIRECT("A11")), 0, INDIRECT(INDIRECT("A11")&amp;"!"&amp;'Технический лист'!M411&amp;'Технический лист'!P169))+IF(ISBLANK(INDIRECT("A12")), 0, INDIRECT(INDIRECT("A12")&amp;"!"&amp;'Технический лист'!M411&amp;'Технический лист'!P169))</f>
        <v>0</v>
      </c>
    </row>
    <row r="179" hidden="1">
      <c r="A179" s="106"/>
      <c r="B179" s="51">
        <f>IF(ISBLANK(INDIRECT("A3")), 0, INDIRECT(INDIRECT("A3")&amp;"!"&amp;'Технический лист'!B412&amp;'Технический лист'!E170))+IF(ISBLANK(INDIRECT("A4")), 0, INDIRECT(INDIRECT("A4")&amp;"!"&amp;'Технический лист'!B412&amp;'Технический лист'!E170))+IF(ISBLANK(INDIRECT("A5")), 0, INDIRECT(INDIRECT("A5")&amp;"!"&amp;'Технический лист'!B412&amp;'Технический лист'!E170))+IF(ISBLANK(INDIRECT("A6")), 0, INDIRECT(INDIRECT("A6")&amp;"!"&amp;'Технический лист'!B412&amp;'Технический лист'!E170))+IF(ISBLANK(INDIRECT("A7")), 0, INDIRECT(INDIRECT("A7")&amp;"!"&amp;'Технический лист'!B412&amp;'Технический лист'!E170))+IF(ISBLANK(INDIRECT("A8")), 0, INDIRECT(INDIRECT("A8")&amp;"!"&amp;'Технический лист'!B412&amp;'Технический лист'!E170))+IF(ISBLANK(INDIRECT("A9")), 0, INDIRECT(INDIRECT("A9")&amp;"!"&amp;'Технический лист'!B412&amp;'Технический лист'!E170))+IF(ISBLANK(INDIRECT("A10")), 0, INDIRECT(INDIRECT("A10")&amp;"!"&amp;'Технический лист'!B412&amp;'Технический лист'!E170))+IF(ISBLANK(INDIRECT("A11")), 0, INDIRECT(INDIRECT("A11")&amp;"!"&amp;'Технический лист'!B412&amp;'Технический лист'!E170))+IF(ISBLANK(INDIRECT("A12")), 0, INDIRECT(INDIRECT("A12")&amp;"!"&amp;'Технический лист'!B412&amp;'Технический лист'!E170))</f>
        <v>0</v>
      </c>
      <c r="C179" s="51">
        <f>IF(ISBLANK(INDIRECT("A3")), 0, INDIRECT(INDIRECT("A3")&amp;"!"&amp;'Технический лист'!C412&amp;'Технический лист'!F170))+IF(ISBLANK(INDIRECT("A4")), 0, INDIRECT(INDIRECT("A4")&amp;"!"&amp;'Технический лист'!C412&amp;'Технический лист'!F170))+IF(ISBLANK(INDIRECT("A5")), 0, INDIRECT(INDIRECT("A5")&amp;"!"&amp;'Технический лист'!C412&amp;'Технический лист'!F170))+IF(ISBLANK(INDIRECT("A6")), 0, INDIRECT(INDIRECT("A6")&amp;"!"&amp;'Технический лист'!C412&amp;'Технический лист'!F170))+IF(ISBLANK(INDIRECT("A7")), 0, INDIRECT(INDIRECT("A7")&amp;"!"&amp;'Технический лист'!C412&amp;'Технический лист'!F170))+IF(ISBLANK(INDIRECT("A8")), 0, INDIRECT(INDIRECT("A8")&amp;"!"&amp;'Технический лист'!C412&amp;'Технический лист'!F170))+IF(ISBLANK(INDIRECT("A9")), 0, INDIRECT(INDIRECT("A9")&amp;"!"&amp;'Технический лист'!C412&amp;'Технический лист'!F170))+IF(ISBLANK(INDIRECT("A10")), 0, INDIRECT(INDIRECT("A10")&amp;"!"&amp;'Технический лист'!C412&amp;'Технический лист'!F170))+IF(ISBLANK(INDIRECT("A11")), 0, INDIRECT(INDIRECT("A11")&amp;"!"&amp;'Технический лист'!C412&amp;'Технический лист'!F170))+IF(ISBLANK(INDIRECT("A12")), 0, INDIRECT(INDIRECT("A12")&amp;"!"&amp;'Технический лист'!C412&amp;'Технический лист'!F170))</f>
        <v>0</v>
      </c>
      <c r="D179" s="51">
        <f>IF(ISBLANK(INDIRECT("A3")), 0, INDIRECT(INDIRECT("A3")&amp;"!"&amp;'Технический лист'!D412&amp;'Технический лист'!G170))+IF(ISBLANK(INDIRECT("A4")), 0, INDIRECT(INDIRECT("A4")&amp;"!"&amp;'Технический лист'!D412&amp;'Технический лист'!G170))+IF(ISBLANK(INDIRECT("A5")), 0, INDIRECT(INDIRECT("A5")&amp;"!"&amp;'Технический лист'!D412&amp;'Технический лист'!G170))+IF(ISBLANK(INDIRECT("A6")), 0, INDIRECT(INDIRECT("A6")&amp;"!"&amp;'Технический лист'!D412&amp;'Технический лист'!G170))+IF(ISBLANK(INDIRECT("A7")), 0, INDIRECT(INDIRECT("A7")&amp;"!"&amp;'Технический лист'!D412&amp;'Технический лист'!G170))+IF(ISBLANK(INDIRECT("A8")), 0, INDIRECT(INDIRECT("A8")&amp;"!"&amp;'Технический лист'!D412&amp;'Технический лист'!G170))+IF(ISBLANK(INDIRECT("A9")), 0, INDIRECT(INDIRECT("A9")&amp;"!"&amp;'Технический лист'!D412&amp;'Технический лист'!G170))+IF(ISBLANK(INDIRECT("A10")), 0, INDIRECT(INDIRECT("A10")&amp;"!"&amp;'Технический лист'!D412&amp;'Технический лист'!G170))+IF(ISBLANK(INDIRECT("A11")), 0, INDIRECT(INDIRECT("A11")&amp;"!"&amp;'Технический лист'!D412&amp;'Технический лист'!G170))+IF(ISBLANK(INDIRECT("A12")), 0, INDIRECT(INDIRECT("A12")&amp;"!"&amp;'Технический лист'!D412&amp;'Технический лист'!G170))</f>
        <v>0</v>
      </c>
      <c r="E179" s="51">
        <f>IF(ISBLANK(INDIRECT("A3")), 0, INDIRECT(INDIRECT("A3")&amp;"!"&amp;'Технический лист'!E412&amp;'Технический лист'!H170))+IF(ISBLANK(INDIRECT("A4")), 0, INDIRECT(INDIRECT("A4")&amp;"!"&amp;'Технический лист'!E412&amp;'Технический лист'!H170))+IF(ISBLANK(INDIRECT("A5")), 0, INDIRECT(INDIRECT("A5")&amp;"!"&amp;'Технический лист'!E412&amp;'Технический лист'!H170))+IF(ISBLANK(INDIRECT("A6")), 0, INDIRECT(INDIRECT("A6")&amp;"!"&amp;'Технический лист'!E412&amp;'Технический лист'!H170))+IF(ISBLANK(INDIRECT("A7")), 0, INDIRECT(INDIRECT("A7")&amp;"!"&amp;'Технический лист'!E412&amp;'Технический лист'!H170))+IF(ISBLANK(INDIRECT("A8")), 0, INDIRECT(INDIRECT("A8")&amp;"!"&amp;'Технический лист'!E412&amp;'Технический лист'!H170))+IF(ISBLANK(INDIRECT("A9")), 0, INDIRECT(INDIRECT("A9")&amp;"!"&amp;'Технический лист'!E412&amp;'Технический лист'!H170))+IF(ISBLANK(INDIRECT("A10")), 0, INDIRECT(INDIRECT("A10")&amp;"!"&amp;'Технический лист'!E412&amp;'Технический лист'!H170))+IF(ISBLANK(INDIRECT("A11")), 0, INDIRECT(INDIRECT("A11")&amp;"!"&amp;'Технический лист'!E412&amp;'Технический лист'!H170))+IF(ISBLANK(INDIRECT("A12")), 0, INDIRECT(INDIRECT("A12")&amp;"!"&amp;'Технический лист'!E412&amp;'Технический лист'!H170))</f>
        <v>0</v>
      </c>
      <c r="F179" s="51">
        <f>IF(ISBLANK(INDIRECT("A3")), 0, INDIRECT(INDIRECT("A3")&amp;"!"&amp;'Технический лист'!F412&amp;'Технический лист'!I170))+IF(ISBLANK(INDIRECT("A4")), 0, INDIRECT(INDIRECT("A4")&amp;"!"&amp;'Технический лист'!F412&amp;'Технический лист'!I170))+IF(ISBLANK(INDIRECT("A5")), 0, INDIRECT(INDIRECT("A5")&amp;"!"&amp;'Технический лист'!F412&amp;'Технический лист'!I170))+IF(ISBLANK(INDIRECT("A6")), 0, INDIRECT(INDIRECT("A6")&amp;"!"&amp;'Технический лист'!F412&amp;'Технический лист'!I170))+IF(ISBLANK(INDIRECT("A7")), 0, INDIRECT(INDIRECT("A7")&amp;"!"&amp;'Технический лист'!F412&amp;'Технический лист'!I170))+IF(ISBLANK(INDIRECT("A8")), 0, INDIRECT(INDIRECT("A8")&amp;"!"&amp;'Технический лист'!F412&amp;'Технический лист'!I170))+IF(ISBLANK(INDIRECT("A9")), 0, INDIRECT(INDIRECT("A9")&amp;"!"&amp;'Технический лист'!F412&amp;'Технический лист'!I170))+IF(ISBLANK(INDIRECT("A10")), 0, INDIRECT(INDIRECT("A10")&amp;"!"&amp;'Технический лист'!F412&amp;'Технический лист'!I170))+IF(ISBLANK(INDIRECT("A11")), 0, INDIRECT(INDIRECT("A11")&amp;"!"&amp;'Технический лист'!F412&amp;'Технический лист'!I170))+IF(ISBLANK(INDIRECT("A12")), 0, INDIRECT(INDIRECT("A12")&amp;"!"&amp;'Технический лист'!F412&amp;'Технический лист'!I170))</f>
        <v>0</v>
      </c>
      <c r="G179" s="51">
        <f>IF(ISBLANK(INDIRECT("A3")), 0, INDIRECT(INDIRECT("A3")&amp;"!"&amp;'Технический лист'!G412&amp;'Технический лист'!J170))+IF(ISBLANK(INDIRECT("A4")), 0, INDIRECT(INDIRECT("A4")&amp;"!"&amp;'Технический лист'!G412&amp;'Технический лист'!J170))+IF(ISBLANK(INDIRECT("A5")), 0, INDIRECT(INDIRECT("A5")&amp;"!"&amp;'Технический лист'!G412&amp;'Технический лист'!J170))+IF(ISBLANK(INDIRECT("A6")), 0, INDIRECT(INDIRECT("A6")&amp;"!"&amp;'Технический лист'!G412&amp;'Технический лист'!J170))+IF(ISBLANK(INDIRECT("A7")), 0, INDIRECT(INDIRECT("A7")&amp;"!"&amp;'Технический лист'!G412&amp;'Технический лист'!J170))+IF(ISBLANK(INDIRECT("A8")), 0, INDIRECT(INDIRECT("A8")&amp;"!"&amp;'Технический лист'!G412&amp;'Технический лист'!J170))+IF(ISBLANK(INDIRECT("A9")), 0, INDIRECT(INDIRECT("A9")&amp;"!"&amp;'Технический лист'!G412&amp;'Технический лист'!J170))+IF(ISBLANK(INDIRECT("A10")), 0, INDIRECT(INDIRECT("A10")&amp;"!"&amp;'Технический лист'!G412&amp;'Технический лист'!J170))+IF(ISBLANK(INDIRECT("A11")), 0, INDIRECT(INDIRECT("A11")&amp;"!"&amp;'Технический лист'!G412&amp;'Технический лист'!J170))+IF(ISBLANK(INDIRECT("A12")), 0, INDIRECT(INDIRECT("A12")&amp;"!"&amp;'Технический лист'!G412&amp;'Технический лист'!J170))</f>
        <v>0</v>
      </c>
      <c r="H179" s="51">
        <f>IF(ISBLANK(INDIRECT("A3")), 0, INDIRECT(INDIRECT("A3")&amp;"!"&amp;'Технический лист'!H412&amp;'Технический лист'!K170))+IF(ISBLANK(INDIRECT("A4")), 0, INDIRECT(INDIRECT("A4")&amp;"!"&amp;'Технический лист'!H412&amp;'Технический лист'!K170))+IF(ISBLANK(INDIRECT("A5")), 0, INDIRECT(INDIRECT("A5")&amp;"!"&amp;'Технический лист'!H412&amp;'Технический лист'!K170))+IF(ISBLANK(INDIRECT("A6")), 0, INDIRECT(INDIRECT("A6")&amp;"!"&amp;'Технический лист'!H412&amp;'Технический лист'!K170))+IF(ISBLANK(INDIRECT("A7")), 0, INDIRECT(INDIRECT("A7")&amp;"!"&amp;'Технический лист'!H412&amp;'Технический лист'!K170))+IF(ISBLANK(INDIRECT("A8")), 0, INDIRECT(INDIRECT("A8")&amp;"!"&amp;'Технический лист'!H412&amp;'Технический лист'!K170))+IF(ISBLANK(INDIRECT("A9")), 0, INDIRECT(INDIRECT("A9")&amp;"!"&amp;'Технический лист'!H412&amp;'Технический лист'!K170))+IF(ISBLANK(INDIRECT("A10")), 0, INDIRECT(INDIRECT("A10")&amp;"!"&amp;'Технический лист'!H412&amp;'Технический лист'!K170))+IF(ISBLANK(INDIRECT("A11")), 0, INDIRECT(INDIRECT("A11")&amp;"!"&amp;'Технический лист'!H412&amp;'Технический лист'!K170))+IF(ISBLANK(INDIRECT("A12")), 0, INDIRECT(INDIRECT("A12")&amp;"!"&amp;'Технический лист'!H412&amp;'Технический лист'!K170))</f>
        <v>0</v>
      </c>
      <c r="I179" s="51">
        <f>IF(ISBLANK(INDIRECT("A3")), 0, INDIRECT(INDIRECT("A3")&amp;"!"&amp;'Технический лист'!I412&amp;'Технический лист'!L170))+IF(ISBLANK(INDIRECT("A4")), 0, INDIRECT(INDIRECT("A4")&amp;"!"&amp;'Технический лист'!I412&amp;'Технический лист'!L170))+IF(ISBLANK(INDIRECT("A5")), 0, INDIRECT(INDIRECT("A5")&amp;"!"&amp;'Технический лист'!I412&amp;'Технический лист'!L170))+IF(ISBLANK(INDIRECT("A6")), 0, INDIRECT(INDIRECT("A6")&amp;"!"&amp;'Технический лист'!I412&amp;'Технический лист'!L170))+IF(ISBLANK(INDIRECT("A7")), 0, INDIRECT(INDIRECT("A7")&amp;"!"&amp;'Технический лист'!I412&amp;'Технический лист'!L170))+IF(ISBLANK(INDIRECT("A8")), 0, INDIRECT(INDIRECT("A8")&amp;"!"&amp;'Технический лист'!I412&amp;'Технический лист'!L170))+IF(ISBLANK(INDIRECT("A9")), 0, INDIRECT(INDIRECT("A9")&amp;"!"&amp;'Технический лист'!I412&amp;'Технический лист'!L170))+IF(ISBLANK(INDIRECT("A10")), 0, INDIRECT(INDIRECT("A10")&amp;"!"&amp;'Технический лист'!I412&amp;'Технический лист'!L170))+IF(ISBLANK(INDIRECT("A11")), 0, INDIRECT(INDIRECT("A11")&amp;"!"&amp;'Технический лист'!I412&amp;'Технический лист'!L170))+IF(ISBLANK(INDIRECT("A12")), 0, INDIRECT(INDIRECT("A12")&amp;"!"&amp;'Технический лист'!I412&amp;'Технический лист'!L170))</f>
        <v>0</v>
      </c>
      <c r="J179" s="51">
        <f>IF(ISBLANK(INDIRECT("A3")), 0, INDIRECT(INDIRECT("A3")&amp;"!"&amp;'Технический лист'!J412&amp;'Технический лист'!M170))+IF(ISBLANK(INDIRECT("A4")), 0, INDIRECT(INDIRECT("A4")&amp;"!"&amp;'Технический лист'!J412&amp;'Технический лист'!M170))+IF(ISBLANK(INDIRECT("A5")), 0, INDIRECT(INDIRECT("A5")&amp;"!"&amp;'Технический лист'!J412&amp;'Технический лист'!M170))+IF(ISBLANK(INDIRECT("A6")), 0, INDIRECT(INDIRECT("A6")&amp;"!"&amp;'Технический лист'!J412&amp;'Технический лист'!M170))+IF(ISBLANK(INDIRECT("A7")), 0, INDIRECT(INDIRECT("A7")&amp;"!"&amp;'Технический лист'!J412&amp;'Технический лист'!M170))+IF(ISBLANK(INDIRECT("A8")), 0, INDIRECT(INDIRECT("A8")&amp;"!"&amp;'Технический лист'!J412&amp;'Технический лист'!M170))+IF(ISBLANK(INDIRECT("A9")), 0, INDIRECT(INDIRECT("A9")&amp;"!"&amp;'Технический лист'!J412&amp;'Технический лист'!M170))+IF(ISBLANK(INDIRECT("A10")), 0, INDIRECT(INDIRECT("A10")&amp;"!"&amp;'Технический лист'!J412&amp;'Технический лист'!M170))+IF(ISBLANK(INDIRECT("A11")), 0, INDIRECT(INDIRECT("A11")&amp;"!"&amp;'Технический лист'!J412&amp;'Технический лист'!M170))+IF(ISBLANK(INDIRECT("A12")), 0, INDIRECT(INDIRECT("A12")&amp;"!"&amp;'Технический лист'!J412&amp;'Технический лист'!M170))</f>
        <v>0</v>
      </c>
      <c r="K179" s="51">
        <f>IF(ISBLANK(INDIRECT("A3")), 0, INDIRECT(INDIRECT("A3")&amp;"!"&amp;'Технический лист'!K412&amp;'Технический лист'!N170))+IF(ISBLANK(INDIRECT("A4")), 0, INDIRECT(INDIRECT("A4")&amp;"!"&amp;'Технический лист'!K412&amp;'Технический лист'!N170))+IF(ISBLANK(INDIRECT("A5")), 0, INDIRECT(INDIRECT("A5")&amp;"!"&amp;'Технический лист'!K412&amp;'Технический лист'!N170))+IF(ISBLANK(INDIRECT("A6")), 0, INDIRECT(INDIRECT("A6")&amp;"!"&amp;'Технический лист'!K412&amp;'Технический лист'!N170))+IF(ISBLANK(INDIRECT("A7")), 0, INDIRECT(INDIRECT("A7")&amp;"!"&amp;'Технический лист'!K412&amp;'Технический лист'!N170))+IF(ISBLANK(INDIRECT("A8")), 0, INDIRECT(INDIRECT("A8")&amp;"!"&amp;'Технический лист'!K412&amp;'Технический лист'!N170))+IF(ISBLANK(INDIRECT("A9")), 0, INDIRECT(INDIRECT("A9")&amp;"!"&amp;'Технический лист'!K412&amp;'Технический лист'!N170))+IF(ISBLANK(INDIRECT("A10")), 0, INDIRECT(INDIRECT("A10")&amp;"!"&amp;'Технический лист'!K412&amp;'Технический лист'!N170))+IF(ISBLANK(INDIRECT("A11")), 0, INDIRECT(INDIRECT("A11")&amp;"!"&amp;'Технический лист'!K412&amp;'Технический лист'!N170))+IF(ISBLANK(INDIRECT("A12")), 0, INDIRECT(INDIRECT("A12")&amp;"!"&amp;'Технический лист'!K412&amp;'Технический лист'!N170))</f>
        <v>0</v>
      </c>
      <c r="L179" s="51">
        <f>IF(ISBLANK(INDIRECT("A3")), 0, INDIRECT(INDIRECT("A3")&amp;"!"&amp;'Технический лист'!L412&amp;'Технический лист'!O170))+IF(ISBLANK(INDIRECT("A4")), 0, INDIRECT(INDIRECT("A4")&amp;"!"&amp;'Технический лист'!L412&amp;'Технический лист'!O170))+IF(ISBLANK(INDIRECT("A5")), 0, INDIRECT(INDIRECT("A5")&amp;"!"&amp;'Технический лист'!L412&amp;'Технический лист'!O170))+IF(ISBLANK(INDIRECT("A6")), 0, INDIRECT(INDIRECT("A6")&amp;"!"&amp;'Технический лист'!L412&amp;'Технический лист'!O170))+IF(ISBLANK(INDIRECT("A7")), 0, INDIRECT(INDIRECT("A7")&amp;"!"&amp;'Технический лист'!L412&amp;'Технический лист'!O170))+IF(ISBLANK(INDIRECT("A8")), 0, INDIRECT(INDIRECT("A8")&amp;"!"&amp;'Технический лист'!L412&amp;'Технический лист'!O170))+IF(ISBLANK(INDIRECT("A9")), 0, INDIRECT(INDIRECT("A9")&amp;"!"&amp;'Технический лист'!L412&amp;'Технический лист'!O170))+IF(ISBLANK(INDIRECT("A10")), 0, INDIRECT(INDIRECT("A10")&amp;"!"&amp;'Технический лист'!L412&amp;'Технический лист'!O170))+IF(ISBLANK(INDIRECT("A11")), 0, INDIRECT(INDIRECT("A11")&amp;"!"&amp;'Технический лист'!L412&amp;'Технический лист'!O170))+IF(ISBLANK(INDIRECT("A12")), 0, INDIRECT(INDIRECT("A12")&amp;"!"&amp;'Технический лист'!L412&amp;'Технический лист'!O170))</f>
        <v>0</v>
      </c>
      <c r="M179" s="53">
        <f>IF(ISBLANK(INDIRECT("A3")), 0, INDIRECT(INDIRECT("A3")&amp;"!"&amp;'Технический лист'!M412&amp;'Технический лист'!P170))+IF(ISBLANK(INDIRECT("A4")), 0, INDIRECT(INDIRECT("A4")&amp;"!"&amp;'Технический лист'!M412&amp;'Технический лист'!P170))+IF(ISBLANK(INDIRECT("A5")), 0, INDIRECT(INDIRECT("A5")&amp;"!"&amp;'Технический лист'!M412&amp;'Технический лист'!P170))+IF(ISBLANK(INDIRECT("A6")), 0, INDIRECT(INDIRECT("A6")&amp;"!"&amp;'Технический лист'!M412&amp;'Технический лист'!P170))+IF(ISBLANK(INDIRECT("A7")), 0, INDIRECT(INDIRECT("A7")&amp;"!"&amp;'Технический лист'!M412&amp;'Технический лист'!P170))+IF(ISBLANK(INDIRECT("A8")), 0, INDIRECT(INDIRECT("A8")&amp;"!"&amp;'Технический лист'!M412&amp;'Технический лист'!P170))+IF(ISBLANK(INDIRECT("A9")), 0, INDIRECT(INDIRECT("A9")&amp;"!"&amp;'Технический лист'!M412&amp;'Технический лист'!P170))+IF(ISBLANK(INDIRECT("A10")), 0, INDIRECT(INDIRECT("A10")&amp;"!"&amp;'Технический лист'!M412&amp;'Технический лист'!P170))+IF(ISBLANK(INDIRECT("A11")), 0, INDIRECT(INDIRECT("A11")&amp;"!"&amp;'Технический лист'!M412&amp;'Технический лист'!P170))+IF(ISBLANK(INDIRECT("A12")), 0, INDIRECT(INDIRECT("A12")&amp;"!"&amp;'Технический лист'!M412&amp;'Технический лист'!P170))</f>
        <v>0</v>
      </c>
    </row>
    <row r="180" hidden="1">
      <c r="A180" s="106"/>
      <c r="B180" s="51">
        <f>IF(ISBLANK(INDIRECT("A3")), 0, INDIRECT(INDIRECT("A3")&amp;"!"&amp;'Технический лист'!B413&amp;'Технический лист'!E171))+IF(ISBLANK(INDIRECT("A4")), 0, INDIRECT(INDIRECT("A4")&amp;"!"&amp;'Технический лист'!B413&amp;'Технический лист'!E171))+IF(ISBLANK(INDIRECT("A5")), 0, INDIRECT(INDIRECT("A5")&amp;"!"&amp;'Технический лист'!B413&amp;'Технический лист'!E171))+IF(ISBLANK(INDIRECT("A6")), 0, INDIRECT(INDIRECT("A6")&amp;"!"&amp;'Технический лист'!B413&amp;'Технический лист'!E171))+IF(ISBLANK(INDIRECT("A7")), 0, INDIRECT(INDIRECT("A7")&amp;"!"&amp;'Технический лист'!B413&amp;'Технический лист'!E171))+IF(ISBLANK(INDIRECT("A8")), 0, INDIRECT(INDIRECT("A8")&amp;"!"&amp;'Технический лист'!B413&amp;'Технический лист'!E171))+IF(ISBLANK(INDIRECT("A9")), 0, INDIRECT(INDIRECT("A9")&amp;"!"&amp;'Технический лист'!B413&amp;'Технический лист'!E171))+IF(ISBLANK(INDIRECT("A10")), 0, INDIRECT(INDIRECT("A10")&amp;"!"&amp;'Технический лист'!B413&amp;'Технический лист'!E171))+IF(ISBLANK(INDIRECT("A11")), 0, INDIRECT(INDIRECT("A11")&amp;"!"&amp;'Технический лист'!B413&amp;'Технический лист'!E171))+IF(ISBLANK(INDIRECT("A12")), 0, INDIRECT(INDIRECT("A12")&amp;"!"&amp;'Технический лист'!B413&amp;'Технический лист'!E171))</f>
        <v>0</v>
      </c>
      <c r="C180" s="51">
        <f>IF(ISBLANK(INDIRECT("A3")), 0, INDIRECT(INDIRECT("A3")&amp;"!"&amp;'Технический лист'!C413&amp;'Технический лист'!F171))+IF(ISBLANK(INDIRECT("A4")), 0, INDIRECT(INDIRECT("A4")&amp;"!"&amp;'Технический лист'!C413&amp;'Технический лист'!F171))+IF(ISBLANK(INDIRECT("A5")), 0, INDIRECT(INDIRECT("A5")&amp;"!"&amp;'Технический лист'!C413&amp;'Технический лист'!F171))+IF(ISBLANK(INDIRECT("A6")), 0, INDIRECT(INDIRECT("A6")&amp;"!"&amp;'Технический лист'!C413&amp;'Технический лист'!F171))+IF(ISBLANK(INDIRECT("A7")), 0, INDIRECT(INDIRECT("A7")&amp;"!"&amp;'Технический лист'!C413&amp;'Технический лист'!F171))+IF(ISBLANK(INDIRECT("A8")), 0, INDIRECT(INDIRECT("A8")&amp;"!"&amp;'Технический лист'!C413&amp;'Технический лист'!F171))+IF(ISBLANK(INDIRECT("A9")), 0, INDIRECT(INDIRECT("A9")&amp;"!"&amp;'Технический лист'!C413&amp;'Технический лист'!F171))+IF(ISBLANK(INDIRECT("A10")), 0, INDIRECT(INDIRECT("A10")&amp;"!"&amp;'Технический лист'!C413&amp;'Технический лист'!F171))+IF(ISBLANK(INDIRECT("A11")), 0, INDIRECT(INDIRECT("A11")&amp;"!"&amp;'Технический лист'!C413&amp;'Технический лист'!F171))+IF(ISBLANK(INDIRECT("A12")), 0, INDIRECT(INDIRECT("A12")&amp;"!"&amp;'Технический лист'!C413&amp;'Технический лист'!F171))</f>
        <v>0</v>
      </c>
      <c r="D180" s="51">
        <f>IF(ISBLANK(INDIRECT("A3")), 0, INDIRECT(INDIRECT("A3")&amp;"!"&amp;'Технический лист'!D413&amp;'Технический лист'!G171))+IF(ISBLANK(INDIRECT("A4")), 0, INDIRECT(INDIRECT("A4")&amp;"!"&amp;'Технический лист'!D413&amp;'Технический лист'!G171))+IF(ISBLANK(INDIRECT("A5")), 0, INDIRECT(INDIRECT("A5")&amp;"!"&amp;'Технический лист'!D413&amp;'Технический лист'!G171))+IF(ISBLANK(INDIRECT("A6")), 0, INDIRECT(INDIRECT("A6")&amp;"!"&amp;'Технический лист'!D413&amp;'Технический лист'!G171))+IF(ISBLANK(INDIRECT("A7")), 0, INDIRECT(INDIRECT("A7")&amp;"!"&amp;'Технический лист'!D413&amp;'Технический лист'!G171))+IF(ISBLANK(INDIRECT("A8")), 0, INDIRECT(INDIRECT("A8")&amp;"!"&amp;'Технический лист'!D413&amp;'Технический лист'!G171))+IF(ISBLANK(INDIRECT("A9")), 0, INDIRECT(INDIRECT("A9")&amp;"!"&amp;'Технический лист'!D413&amp;'Технический лист'!G171))+IF(ISBLANK(INDIRECT("A10")), 0, INDIRECT(INDIRECT("A10")&amp;"!"&amp;'Технический лист'!D413&amp;'Технический лист'!G171))+IF(ISBLANK(INDIRECT("A11")), 0, INDIRECT(INDIRECT("A11")&amp;"!"&amp;'Технический лист'!D413&amp;'Технический лист'!G171))+IF(ISBLANK(INDIRECT("A12")), 0, INDIRECT(INDIRECT("A12")&amp;"!"&amp;'Технический лист'!D413&amp;'Технический лист'!G171))</f>
        <v>0</v>
      </c>
      <c r="E180" s="51">
        <f>IF(ISBLANK(INDIRECT("A3")), 0, INDIRECT(INDIRECT("A3")&amp;"!"&amp;'Технический лист'!E413&amp;'Технический лист'!H171))+IF(ISBLANK(INDIRECT("A4")), 0, INDIRECT(INDIRECT("A4")&amp;"!"&amp;'Технический лист'!E413&amp;'Технический лист'!H171))+IF(ISBLANK(INDIRECT("A5")), 0, INDIRECT(INDIRECT("A5")&amp;"!"&amp;'Технический лист'!E413&amp;'Технический лист'!H171))+IF(ISBLANK(INDIRECT("A6")), 0, INDIRECT(INDIRECT("A6")&amp;"!"&amp;'Технический лист'!E413&amp;'Технический лист'!H171))+IF(ISBLANK(INDIRECT("A7")), 0, INDIRECT(INDIRECT("A7")&amp;"!"&amp;'Технический лист'!E413&amp;'Технический лист'!H171))+IF(ISBLANK(INDIRECT("A8")), 0, INDIRECT(INDIRECT("A8")&amp;"!"&amp;'Технический лист'!E413&amp;'Технический лист'!H171))+IF(ISBLANK(INDIRECT("A9")), 0, INDIRECT(INDIRECT("A9")&amp;"!"&amp;'Технический лист'!E413&amp;'Технический лист'!H171))+IF(ISBLANK(INDIRECT("A10")), 0, INDIRECT(INDIRECT("A10")&amp;"!"&amp;'Технический лист'!E413&amp;'Технический лист'!H171))+IF(ISBLANK(INDIRECT("A11")), 0, INDIRECT(INDIRECT("A11")&amp;"!"&amp;'Технический лист'!E413&amp;'Технический лист'!H171))+IF(ISBLANK(INDIRECT("A12")), 0, INDIRECT(INDIRECT("A12")&amp;"!"&amp;'Технический лист'!E413&amp;'Технический лист'!H171))</f>
        <v>0</v>
      </c>
      <c r="F180" s="51">
        <f>IF(ISBLANK(INDIRECT("A3")), 0, INDIRECT(INDIRECT("A3")&amp;"!"&amp;'Технический лист'!F413&amp;'Технический лист'!I171))+IF(ISBLANK(INDIRECT("A4")), 0, INDIRECT(INDIRECT("A4")&amp;"!"&amp;'Технический лист'!F413&amp;'Технический лист'!I171))+IF(ISBLANK(INDIRECT("A5")), 0, INDIRECT(INDIRECT("A5")&amp;"!"&amp;'Технический лист'!F413&amp;'Технический лист'!I171))+IF(ISBLANK(INDIRECT("A6")), 0, INDIRECT(INDIRECT("A6")&amp;"!"&amp;'Технический лист'!F413&amp;'Технический лист'!I171))+IF(ISBLANK(INDIRECT("A7")), 0, INDIRECT(INDIRECT("A7")&amp;"!"&amp;'Технический лист'!F413&amp;'Технический лист'!I171))+IF(ISBLANK(INDIRECT("A8")), 0, INDIRECT(INDIRECT("A8")&amp;"!"&amp;'Технический лист'!F413&amp;'Технический лист'!I171))+IF(ISBLANK(INDIRECT("A9")), 0, INDIRECT(INDIRECT("A9")&amp;"!"&amp;'Технический лист'!F413&amp;'Технический лист'!I171))+IF(ISBLANK(INDIRECT("A10")), 0, INDIRECT(INDIRECT("A10")&amp;"!"&amp;'Технический лист'!F413&amp;'Технический лист'!I171))+IF(ISBLANK(INDIRECT("A11")), 0, INDIRECT(INDIRECT("A11")&amp;"!"&amp;'Технический лист'!F413&amp;'Технический лист'!I171))+IF(ISBLANK(INDIRECT("A12")), 0, INDIRECT(INDIRECT("A12")&amp;"!"&amp;'Технический лист'!F413&amp;'Технический лист'!I171))</f>
        <v>0</v>
      </c>
      <c r="G180" s="51">
        <f>IF(ISBLANK(INDIRECT("A3")), 0, INDIRECT(INDIRECT("A3")&amp;"!"&amp;'Технический лист'!G413&amp;'Технический лист'!J171))+IF(ISBLANK(INDIRECT("A4")), 0, INDIRECT(INDIRECT("A4")&amp;"!"&amp;'Технический лист'!G413&amp;'Технический лист'!J171))+IF(ISBLANK(INDIRECT("A5")), 0, INDIRECT(INDIRECT("A5")&amp;"!"&amp;'Технический лист'!G413&amp;'Технический лист'!J171))+IF(ISBLANK(INDIRECT("A6")), 0, INDIRECT(INDIRECT("A6")&amp;"!"&amp;'Технический лист'!G413&amp;'Технический лист'!J171))+IF(ISBLANK(INDIRECT("A7")), 0, INDIRECT(INDIRECT("A7")&amp;"!"&amp;'Технический лист'!G413&amp;'Технический лист'!J171))+IF(ISBLANK(INDIRECT("A8")), 0, INDIRECT(INDIRECT("A8")&amp;"!"&amp;'Технический лист'!G413&amp;'Технический лист'!J171))+IF(ISBLANK(INDIRECT("A9")), 0, INDIRECT(INDIRECT("A9")&amp;"!"&amp;'Технический лист'!G413&amp;'Технический лист'!J171))+IF(ISBLANK(INDIRECT("A10")), 0, INDIRECT(INDIRECT("A10")&amp;"!"&amp;'Технический лист'!G413&amp;'Технический лист'!J171))+IF(ISBLANK(INDIRECT("A11")), 0, INDIRECT(INDIRECT("A11")&amp;"!"&amp;'Технический лист'!G413&amp;'Технический лист'!J171))+IF(ISBLANK(INDIRECT("A12")), 0, INDIRECT(INDIRECT("A12")&amp;"!"&amp;'Технический лист'!G413&amp;'Технический лист'!J171))</f>
        <v>0</v>
      </c>
      <c r="H180" s="51">
        <f>IF(ISBLANK(INDIRECT("A3")), 0, INDIRECT(INDIRECT("A3")&amp;"!"&amp;'Технический лист'!H413&amp;'Технический лист'!K171))+IF(ISBLANK(INDIRECT("A4")), 0, INDIRECT(INDIRECT("A4")&amp;"!"&amp;'Технический лист'!H413&amp;'Технический лист'!K171))+IF(ISBLANK(INDIRECT("A5")), 0, INDIRECT(INDIRECT("A5")&amp;"!"&amp;'Технический лист'!H413&amp;'Технический лист'!K171))+IF(ISBLANK(INDIRECT("A6")), 0, INDIRECT(INDIRECT("A6")&amp;"!"&amp;'Технический лист'!H413&amp;'Технический лист'!K171))+IF(ISBLANK(INDIRECT("A7")), 0, INDIRECT(INDIRECT("A7")&amp;"!"&amp;'Технический лист'!H413&amp;'Технический лист'!K171))+IF(ISBLANK(INDIRECT("A8")), 0, INDIRECT(INDIRECT("A8")&amp;"!"&amp;'Технический лист'!H413&amp;'Технический лист'!K171))+IF(ISBLANK(INDIRECT("A9")), 0, INDIRECT(INDIRECT("A9")&amp;"!"&amp;'Технический лист'!H413&amp;'Технический лист'!K171))+IF(ISBLANK(INDIRECT("A10")), 0, INDIRECT(INDIRECT("A10")&amp;"!"&amp;'Технический лист'!H413&amp;'Технический лист'!K171))+IF(ISBLANK(INDIRECT("A11")), 0, INDIRECT(INDIRECT("A11")&amp;"!"&amp;'Технический лист'!H413&amp;'Технический лист'!K171))+IF(ISBLANK(INDIRECT("A12")), 0, INDIRECT(INDIRECT("A12")&amp;"!"&amp;'Технический лист'!H413&amp;'Технический лист'!K171))</f>
        <v>0</v>
      </c>
      <c r="I180" s="51">
        <f>IF(ISBLANK(INDIRECT("A3")), 0, INDIRECT(INDIRECT("A3")&amp;"!"&amp;'Технический лист'!I413&amp;'Технический лист'!L171))+IF(ISBLANK(INDIRECT("A4")), 0, INDIRECT(INDIRECT("A4")&amp;"!"&amp;'Технический лист'!I413&amp;'Технический лист'!L171))+IF(ISBLANK(INDIRECT("A5")), 0, INDIRECT(INDIRECT("A5")&amp;"!"&amp;'Технический лист'!I413&amp;'Технический лист'!L171))+IF(ISBLANK(INDIRECT("A6")), 0, INDIRECT(INDIRECT("A6")&amp;"!"&amp;'Технический лист'!I413&amp;'Технический лист'!L171))+IF(ISBLANK(INDIRECT("A7")), 0, INDIRECT(INDIRECT("A7")&amp;"!"&amp;'Технический лист'!I413&amp;'Технический лист'!L171))+IF(ISBLANK(INDIRECT("A8")), 0, INDIRECT(INDIRECT("A8")&amp;"!"&amp;'Технический лист'!I413&amp;'Технический лист'!L171))+IF(ISBLANK(INDIRECT("A9")), 0, INDIRECT(INDIRECT("A9")&amp;"!"&amp;'Технический лист'!I413&amp;'Технический лист'!L171))+IF(ISBLANK(INDIRECT("A10")), 0, INDIRECT(INDIRECT("A10")&amp;"!"&amp;'Технический лист'!I413&amp;'Технический лист'!L171))+IF(ISBLANK(INDIRECT("A11")), 0, INDIRECT(INDIRECT("A11")&amp;"!"&amp;'Технический лист'!I413&amp;'Технический лист'!L171))+IF(ISBLANK(INDIRECT("A12")), 0, INDIRECT(INDIRECT("A12")&amp;"!"&amp;'Технический лист'!I413&amp;'Технический лист'!L171))</f>
        <v>0</v>
      </c>
      <c r="J180" s="51">
        <f>IF(ISBLANK(INDIRECT("A3")), 0, INDIRECT(INDIRECT("A3")&amp;"!"&amp;'Технический лист'!J413&amp;'Технический лист'!M171))+IF(ISBLANK(INDIRECT("A4")), 0, INDIRECT(INDIRECT("A4")&amp;"!"&amp;'Технический лист'!J413&amp;'Технический лист'!M171))+IF(ISBLANK(INDIRECT("A5")), 0, INDIRECT(INDIRECT("A5")&amp;"!"&amp;'Технический лист'!J413&amp;'Технический лист'!M171))+IF(ISBLANK(INDIRECT("A6")), 0, INDIRECT(INDIRECT("A6")&amp;"!"&amp;'Технический лист'!J413&amp;'Технический лист'!M171))+IF(ISBLANK(INDIRECT("A7")), 0, INDIRECT(INDIRECT("A7")&amp;"!"&amp;'Технический лист'!J413&amp;'Технический лист'!M171))+IF(ISBLANK(INDIRECT("A8")), 0, INDIRECT(INDIRECT("A8")&amp;"!"&amp;'Технический лист'!J413&amp;'Технический лист'!M171))+IF(ISBLANK(INDIRECT("A9")), 0, INDIRECT(INDIRECT("A9")&amp;"!"&amp;'Технический лист'!J413&amp;'Технический лист'!M171))+IF(ISBLANK(INDIRECT("A10")), 0, INDIRECT(INDIRECT("A10")&amp;"!"&amp;'Технический лист'!J413&amp;'Технический лист'!M171))+IF(ISBLANK(INDIRECT("A11")), 0, INDIRECT(INDIRECT("A11")&amp;"!"&amp;'Технический лист'!J413&amp;'Технический лист'!M171))+IF(ISBLANK(INDIRECT("A12")), 0, INDIRECT(INDIRECT("A12")&amp;"!"&amp;'Технический лист'!J413&amp;'Технический лист'!M171))</f>
        <v>0</v>
      </c>
      <c r="K180" s="51">
        <f>IF(ISBLANK(INDIRECT("A3")), 0, INDIRECT(INDIRECT("A3")&amp;"!"&amp;'Технический лист'!K413&amp;'Технический лист'!N171))+IF(ISBLANK(INDIRECT("A4")), 0, INDIRECT(INDIRECT("A4")&amp;"!"&amp;'Технический лист'!K413&amp;'Технический лист'!N171))+IF(ISBLANK(INDIRECT("A5")), 0, INDIRECT(INDIRECT("A5")&amp;"!"&amp;'Технический лист'!K413&amp;'Технический лист'!N171))+IF(ISBLANK(INDIRECT("A6")), 0, INDIRECT(INDIRECT("A6")&amp;"!"&amp;'Технический лист'!K413&amp;'Технический лист'!N171))+IF(ISBLANK(INDIRECT("A7")), 0, INDIRECT(INDIRECT("A7")&amp;"!"&amp;'Технический лист'!K413&amp;'Технический лист'!N171))+IF(ISBLANK(INDIRECT("A8")), 0, INDIRECT(INDIRECT("A8")&amp;"!"&amp;'Технический лист'!K413&amp;'Технический лист'!N171))+IF(ISBLANK(INDIRECT("A9")), 0, INDIRECT(INDIRECT("A9")&amp;"!"&amp;'Технический лист'!K413&amp;'Технический лист'!N171))+IF(ISBLANK(INDIRECT("A10")), 0, INDIRECT(INDIRECT("A10")&amp;"!"&amp;'Технический лист'!K413&amp;'Технический лист'!N171))+IF(ISBLANK(INDIRECT("A11")), 0, INDIRECT(INDIRECT("A11")&amp;"!"&amp;'Технический лист'!K413&amp;'Технический лист'!N171))+IF(ISBLANK(INDIRECT("A12")), 0, INDIRECT(INDIRECT("A12")&amp;"!"&amp;'Технический лист'!K413&amp;'Технический лист'!N171))</f>
        <v>0</v>
      </c>
      <c r="L180" s="51">
        <f>IF(ISBLANK(INDIRECT("A3")), 0, INDIRECT(INDIRECT("A3")&amp;"!"&amp;'Технический лист'!L413&amp;'Технический лист'!O171))+IF(ISBLANK(INDIRECT("A4")), 0, INDIRECT(INDIRECT("A4")&amp;"!"&amp;'Технический лист'!L413&amp;'Технический лист'!O171))+IF(ISBLANK(INDIRECT("A5")), 0, INDIRECT(INDIRECT("A5")&amp;"!"&amp;'Технический лист'!L413&amp;'Технический лист'!O171))+IF(ISBLANK(INDIRECT("A6")), 0, INDIRECT(INDIRECT("A6")&amp;"!"&amp;'Технический лист'!L413&amp;'Технический лист'!O171))+IF(ISBLANK(INDIRECT("A7")), 0, INDIRECT(INDIRECT("A7")&amp;"!"&amp;'Технический лист'!L413&amp;'Технический лист'!O171))+IF(ISBLANK(INDIRECT("A8")), 0, INDIRECT(INDIRECT("A8")&amp;"!"&amp;'Технический лист'!L413&amp;'Технический лист'!O171))+IF(ISBLANK(INDIRECT("A9")), 0, INDIRECT(INDIRECT("A9")&amp;"!"&amp;'Технический лист'!L413&amp;'Технический лист'!O171))+IF(ISBLANK(INDIRECT("A10")), 0, INDIRECT(INDIRECT("A10")&amp;"!"&amp;'Технический лист'!L413&amp;'Технический лист'!O171))+IF(ISBLANK(INDIRECT("A11")), 0, INDIRECT(INDIRECT("A11")&amp;"!"&amp;'Технический лист'!L413&amp;'Технический лист'!O171))+IF(ISBLANK(INDIRECT("A12")), 0, INDIRECT(INDIRECT("A12")&amp;"!"&amp;'Технический лист'!L413&amp;'Технический лист'!O171))</f>
        <v>0</v>
      </c>
      <c r="M180" s="53">
        <f>IF(ISBLANK(INDIRECT("A3")), 0, INDIRECT(INDIRECT("A3")&amp;"!"&amp;'Технический лист'!M413&amp;'Технический лист'!P171))+IF(ISBLANK(INDIRECT("A4")), 0, INDIRECT(INDIRECT("A4")&amp;"!"&amp;'Технический лист'!M413&amp;'Технический лист'!P171))+IF(ISBLANK(INDIRECT("A5")), 0, INDIRECT(INDIRECT("A5")&amp;"!"&amp;'Технический лист'!M413&amp;'Технический лист'!P171))+IF(ISBLANK(INDIRECT("A6")), 0, INDIRECT(INDIRECT("A6")&amp;"!"&amp;'Технический лист'!M413&amp;'Технический лист'!P171))+IF(ISBLANK(INDIRECT("A7")), 0, INDIRECT(INDIRECT("A7")&amp;"!"&amp;'Технический лист'!M413&amp;'Технический лист'!P171))+IF(ISBLANK(INDIRECT("A8")), 0, INDIRECT(INDIRECT("A8")&amp;"!"&amp;'Технический лист'!M413&amp;'Технический лист'!P171))+IF(ISBLANK(INDIRECT("A9")), 0, INDIRECT(INDIRECT("A9")&amp;"!"&amp;'Технический лист'!M413&amp;'Технический лист'!P171))+IF(ISBLANK(INDIRECT("A10")), 0, INDIRECT(INDIRECT("A10")&amp;"!"&amp;'Технический лист'!M413&amp;'Технический лист'!P171))+IF(ISBLANK(INDIRECT("A11")), 0, INDIRECT(INDIRECT("A11")&amp;"!"&amp;'Технический лист'!M413&amp;'Технический лист'!P171))+IF(ISBLANK(INDIRECT("A12")), 0, INDIRECT(INDIRECT("A12")&amp;"!"&amp;'Технический лист'!M413&amp;'Технический лист'!P171))</f>
        <v>0</v>
      </c>
    </row>
    <row r="181" hidden="1">
      <c r="A181" s="106"/>
      <c r="B181" s="51">
        <f>IF(ISBLANK(INDIRECT("A3")), 0, INDIRECT(INDIRECT("A3")&amp;"!"&amp;'Технический лист'!B414&amp;'Технический лист'!E172))+IF(ISBLANK(INDIRECT("A4")), 0, INDIRECT(INDIRECT("A4")&amp;"!"&amp;'Технический лист'!B414&amp;'Технический лист'!E172))+IF(ISBLANK(INDIRECT("A5")), 0, INDIRECT(INDIRECT("A5")&amp;"!"&amp;'Технический лист'!B414&amp;'Технический лист'!E172))+IF(ISBLANK(INDIRECT("A6")), 0, INDIRECT(INDIRECT("A6")&amp;"!"&amp;'Технический лист'!B414&amp;'Технический лист'!E172))+IF(ISBLANK(INDIRECT("A7")), 0, INDIRECT(INDIRECT("A7")&amp;"!"&amp;'Технический лист'!B414&amp;'Технический лист'!E172))+IF(ISBLANK(INDIRECT("A8")), 0, INDIRECT(INDIRECT("A8")&amp;"!"&amp;'Технический лист'!B414&amp;'Технический лист'!E172))+IF(ISBLANK(INDIRECT("A9")), 0, INDIRECT(INDIRECT("A9")&amp;"!"&amp;'Технический лист'!B414&amp;'Технический лист'!E172))+IF(ISBLANK(INDIRECT("A10")), 0, INDIRECT(INDIRECT("A10")&amp;"!"&amp;'Технический лист'!B414&amp;'Технический лист'!E172))+IF(ISBLANK(INDIRECT("A11")), 0, INDIRECT(INDIRECT("A11")&amp;"!"&amp;'Технический лист'!B414&amp;'Технический лист'!E172))+IF(ISBLANK(INDIRECT("A12")), 0, INDIRECT(INDIRECT("A12")&amp;"!"&amp;'Технический лист'!B414&amp;'Технический лист'!E172))</f>
        <v>0</v>
      </c>
      <c r="C181" s="51">
        <f>IF(ISBLANK(INDIRECT("A3")), 0, INDIRECT(INDIRECT("A3")&amp;"!"&amp;'Технический лист'!C414&amp;'Технический лист'!F172))+IF(ISBLANK(INDIRECT("A4")), 0, INDIRECT(INDIRECT("A4")&amp;"!"&amp;'Технический лист'!C414&amp;'Технический лист'!F172))+IF(ISBLANK(INDIRECT("A5")), 0, INDIRECT(INDIRECT("A5")&amp;"!"&amp;'Технический лист'!C414&amp;'Технический лист'!F172))+IF(ISBLANK(INDIRECT("A6")), 0, INDIRECT(INDIRECT("A6")&amp;"!"&amp;'Технический лист'!C414&amp;'Технический лист'!F172))+IF(ISBLANK(INDIRECT("A7")), 0, INDIRECT(INDIRECT("A7")&amp;"!"&amp;'Технический лист'!C414&amp;'Технический лист'!F172))+IF(ISBLANK(INDIRECT("A8")), 0, INDIRECT(INDIRECT("A8")&amp;"!"&amp;'Технический лист'!C414&amp;'Технический лист'!F172))+IF(ISBLANK(INDIRECT("A9")), 0, INDIRECT(INDIRECT("A9")&amp;"!"&amp;'Технический лист'!C414&amp;'Технический лист'!F172))+IF(ISBLANK(INDIRECT("A10")), 0, INDIRECT(INDIRECT("A10")&amp;"!"&amp;'Технический лист'!C414&amp;'Технический лист'!F172))+IF(ISBLANK(INDIRECT("A11")), 0, INDIRECT(INDIRECT("A11")&amp;"!"&amp;'Технический лист'!C414&amp;'Технический лист'!F172))+IF(ISBLANK(INDIRECT("A12")), 0, INDIRECT(INDIRECT("A12")&amp;"!"&amp;'Технический лист'!C414&amp;'Технический лист'!F172))</f>
        <v>0</v>
      </c>
      <c r="D181" s="51">
        <f>IF(ISBLANK(INDIRECT("A3")), 0, INDIRECT(INDIRECT("A3")&amp;"!"&amp;'Технический лист'!D414&amp;'Технический лист'!G172))+IF(ISBLANK(INDIRECT("A4")), 0, INDIRECT(INDIRECT("A4")&amp;"!"&amp;'Технический лист'!D414&amp;'Технический лист'!G172))+IF(ISBLANK(INDIRECT("A5")), 0, INDIRECT(INDIRECT("A5")&amp;"!"&amp;'Технический лист'!D414&amp;'Технический лист'!G172))+IF(ISBLANK(INDIRECT("A6")), 0, INDIRECT(INDIRECT("A6")&amp;"!"&amp;'Технический лист'!D414&amp;'Технический лист'!G172))+IF(ISBLANK(INDIRECT("A7")), 0, INDIRECT(INDIRECT("A7")&amp;"!"&amp;'Технический лист'!D414&amp;'Технический лист'!G172))+IF(ISBLANK(INDIRECT("A8")), 0, INDIRECT(INDIRECT("A8")&amp;"!"&amp;'Технический лист'!D414&amp;'Технический лист'!G172))+IF(ISBLANK(INDIRECT("A9")), 0, INDIRECT(INDIRECT("A9")&amp;"!"&amp;'Технический лист'!D414&amp;'Технический лист'!G172))+IF(ISBLANK(INDIRECT("A10")), 0, INDIRECT(INDIRECT("A10")&amp;"!"&amp;'Технический лист'!D414&amp;'Технический лист'!G172))+IF(ISBLANK(INDIRECT("A11")), 0, INDIRECT(INDIRECT("A11")&amp;"!"&amp;'Технический лист'!D414&amp;'Технический лист'!G172))+IF(ISBLANK(INDIRECT("A12")), 0, INDIRECT(INDIRECT("A12")&amp;"!"&amp;'Технический лист'!D414&amp;'Технический лист'!G172))</f>
        <v>0</v>
      </c>
      <c r="E181" s="51">
        <f>IF(ISBLANK(INDIRECT("A3")), 0, INDIRECT(INDIRECT("A3")&amp;"!"&amp;'Технический лист'!E414&amp;'Технический лист'!H172))+IF(ISBLANK(INDIRECT("A4")), 0, INDIRECT(INDIRECT("A4")&amp;"!"&amp;'Технический лист'!E414&amp;'Технический лист'!H172))+IF(ISBLANK(INDIRECT("A5")), 0, INDIRECT(INDIRECT("A5")&amp;"!"&amp;'Технический лист'!E414&amp;'Технический лист'!H172))+IF(ISBLANK(INDIRECT("A6")), 0, INDIRECT(INDIRECT("A6")&amp;"!"&amp;'Технический лист'!E414&amp;'Технический лист'!H172))+IF(ISBLANK(INDIRECT("A7")), 0, INDIRECT(INDIRECT("A7")&amp;"!"&amp;'Технический лист'!E414&amp;'Технический лист'!H172))+IF(ISBLANK(INDIRECT("A8")), 0, INDIRECT(INDIRECT("A8")&amp;"!"&amp;'Технический лист'!E414&amp;'Технический лист'!H172))+IF(ISBLANK(INDIRECT("A9")), 0, INDIRECT(INDIRECT("A9")&amp;"!"&amp;'Технический лист'!E414&amp;'Технический лист'!H172))+IF(ISBLANK(INDIRECT("A10")), 0, INDIRECT(INDIRECT("A10")&amp;"!"&amp;'Технический лист'!E414&amp;'Технический лист'!H172))+IF(ISBLANK(INDIRECT("A11")), 0, INDIRECT(INDIRECT("A11")&amp;"!"&amp;'Технический лист'!E414&amp;'Технический лист'!H172))+IF(ISBLANK(INDIRECT("A12")), 0, INDIRECT(INDIRECT("A12")&amp;"!"&amp;'Технический лист'!E414&amp;'Технический лист'!H172))</f>
        <v>0</v>
      </c>
      <c r="F181" s="51">
        <f>IF(ISBLANK(INDIRECT("A3")), 0, INDIRECT(INDIRECT("A3")&amp;"!"&amp;'Технический лист'!F414&amp;'Технический лист'!I172))+IF(ISBLANK(INDIRECT("A4")), 0, INDIRECT(INDIRECT("A4")&amp;"!"&amp;'Технический лист'!F414&amp;'Технический лист'!I172))+IF(ISBLANK(INDIRECT("A5")), 0, INDIRECT(INDIRECT("A5")&amp;"!"&amp;'Технический лист'!F414&amp;'Технический лист'!I172))+IF(ISBLANK(INDIRECT("A6")), 0, INDIRECT(INDIRECT("A6")&amp;"!"&amp;'Технический лист'!F414&amp;'Технический лист'!I172))+IF(ISBLANK(INDIRECT("A7")), 0, INDIRECT(INDIRECT("A7")&amp;"!"&amp;'Технический лист'!F414&amp;'Технический лист'!I172))+IF(ISBLANK(INDIRECT("A8")), 0, INDIRECT(INDIRECT("A8")&amp;"!"&amp;'Технический лист'!F414&amp;'Технический лист'!I172))+IF(ISBLANK(INDIRECT("A9")), 0, INDIRECT(INDIRECT("A9")&amp;"!"&amp;'Технический лист'!F414&amp;'Технический лист'!I172))+IF(ISBLANK(INDIRECT("A10")), 0, INDIRECT(INDIRECT("A10")&amp;"!"&amp;'Технический лист'!F414&amp;'Технический лист'!I172))+IF(ISBLANK(INDIRECT("A11")), 0, INDIRECT(INDIRECT("A11")&amp;"!"&amp;'Технический лист'!F414&amp;'Технический лист'!I172))+IF(ISBLANK(INDIRECT("A12")), 0, INDIRECT(INDIRECT("A12")&amp;"!"&amp;'Технический лист'!F414&amp;'Технический лист'!I172))</f>
        <v>0</v>
      </c>
      <c r="G181" s="51">
        <f>IF(ISBLANK(INDIRECT("A3")), 0, INDIRECT(INDIRECT("A3")&amp;"!"&amp;'Технический лист'!G414&amp;'Технический лист'!J172))+IF(ISBLANK(INDIRECT("A4")), 0, INDIRECT(INDIRECT("A4")&amp;"!"&amp;'Технический лист'!G414&amp;'Технический лист'!J172))+IF(ISBLANK(INDIRECT("A5")), 0, INDIRECT(INDIRECT("A5")&amp;"!"&amp;'Технический лист'!G414&amp;'Технический лист'!J172))+IF(ISBLANK(INDIRECT("A6")), 0, INDIRECT(INDIRECT("A6")&amp;"!"&amp;'Технический лист'!G414&amp;'Технический лист'!J172))+IF(ISBLANK(INDIRECT("A7")), 0, INDIRECT(INDIRECT("A7")&amp;"!"&amp;'Технический лист'!G414&amp;'Технический лист'!J172))+IF(ISBLANK(INDIRECT("A8")), 0, INDIRECT(INDIRECT("A8")&amp;"!"&amp;'Технический лист'!G414&amp;'Технический лист'!J172))+IF(ISBLANK(INDIRECT("A9")), 0, INDIRECT(INDIRECT("A9")&amp;"!"&amp;'Технический лист'!G414&amp;'Технический лист'!J172))+IF(ISBLANK(INDIRECT("A10")), 0, INDIRECT(INDIRECT("A10")&amp;"!"&amp;'Технический лист'!G414&amp;'Технический лист'!J172))+IF(ISBLANK(INDIRECT("A11")), 0, INDIRECT(INDIRECT("A11")&amp;"!"&amp;'Технический лист'!G414&amp;'Технический лист'!J172))+IF(ISBLANK(INDIRECT("A12")), 0, INDIRECT(INDIRECT("A12")&amp;"!"&amp;'Технический лист'!G414&amp;'Технический лист'!J172))</f>
        <v>0</v>
      </c>
      <c r="H181" s="51">
        <f>IF(ISBLANK(INDIRECT("A3")), 0, INDIRECT(INDIRECT("A3")&amp;"!"&amp;'Технический лист'!H414&amp;'Технический лист'!K172))+IF(ISBLANK(INDIRECT("A4")), 0, INDIRECT(INDIRECT("A4")&amp;"!"&amp;'Технический лист'!H414&amp;'Технический лист'!K172))+IF(ISBLANK(INDIRECT("A5")), 0, INDIRECT(INDIRECT("A5")&amp;"!"&amp;'Технический лист'!H414&amp;'Технический лист'!K172))+IF(ISBLANK(INDIRECT("A6")), 0, INDIRECT(INDIRECT("A6")&amp;"!"&amp;'Технический лист'!H414&amp;'Технический лист'!K172))+IF(ISBLANK(INDIRECT("A7")), 0, INDIRECT(INDIRECT("A7")&amp;"!"&amp;'Технический лист'!H414&amp;'Технический лист'!K172))+IF(ISBLANK(INDIRECT("A8")), 0, INDIRECT(INDIRECT("A8")&amp;"!"&amp;'Технический лист'!H414&amp;'Технический лист'!K172))+IF(ISBLANK(INDIRECT("A9")), 0, INDIRECT(INDIRECT("A9")&amp;"!"&amp;'Технический лист'!H414&amp;'Технический лист'!K172))+IF(ISBLANK(INDIRECT("A10")), 0, INDIRECT(INDIRECT("A10")&amp;"!"&amp;'Технический лист'!H414&amp;'Технический лист'!K172))+IF(ISBLANK(INDIRECT("A11")), 0, INDIRECT(INDIRECT("A11")&amp;"!"&amp;'Технический лист'!H414&amp;'Технический лист'!K172))+IF(ISBLANK(INDIRECT("A12")), 0, INDIRECT(INDIRECT("A12")&amp;"!"&amp;'Технический лист'!H414&amp;'Технический лист'!K172))</f>
        <v>0</v>
      </c>
      <c r="I181" s="51">
        <f>IF(ISBLANK(INDIRECT("A3")), 0, INDIRECT(INDIRECT("A3")&amp;"!"&amp;'Технический лист'!I414&amp;'Технический лист'!L172))+IF(ISBLANK(INDIRECT("A4")), 0, INDIRECT(INDIRECT("A4")&amp;"!"&amp;'Технический лист'!I414&amp;'Технический лист'!L172))+IF(ISBLANK(INDIRECT("A5")), 0, INDIRECT(INDIRECT("A5")&amp;"!"&amp;'Технический лист'!I414&amp;'Технический лист'!L172))+IF(ISBLANK(INDIRECT("A6")), 0, INDIRECT(INDIRECT("A6")&amp;"!"&amp;'Технический лист'!I414&amp;'Технический лист'!L172))+IF(ISBLANK(INDIRECT("A7")), 0, INDIRECT(INDIRECT("A7")&amp;"!"&amp;'Технический лист'!I414&amp;'Технический лист'!L172))+IF(ISBLANK(INDIRECT("A8")), 0, INDIRECT(INDIRECT("A8")&amp;"!"&amp;'Технический лист'!I414&amp;'Технический лист'!L172))+IF(ISBLANK(INDIRECT("A9")), 0, INDIRECT(INDIRECT("A9")&amp;"!"&amp;'Технический лист'!I414&amp;'Технический лист'!L172))+IF(ISBLANK(INDIRECT("A10")), 0, INDIRECT(INDIRECT("A10")&amp;"!"&amp;'Технический лист'!I414&amp;'Технический лист'!L172))+IF(ISBLANK(INDIRECT("A11")), 0, INDIRECT(INDIRECT("A11")&amp;"!"&amp;'Технический лист'!I414&amp;'Технический лист'!L172))+IF(ISBLANK(INDIRECT("A12")), 0, INDIRECT(INDIRECT("A12")&amp;"!"&amp;'Технический лист'!I414&amp;'Технический лист'!L172))</f>
        <v>0</v>
      </c>
      <c r="J181" s="51">
        <f>IF(ISBLANK(INDIRECT("A3")), 0, INDIRECT(INDIRECT("A3")&amp;"!"&amp;'Технический лист'!J414&amp;'Технический лист'!M172))+IF(ISBLANK(INDIRECT("A4")), 0, INDIRECT(INDIRECT("A4")&amp;"!"&amp;'Технический лист'!J414&amp;'Технический лист'!M172))+IF(ISBLANK(INDIRECT("A5")), 0, INDIRECT(INDIRECT("A5")&amp;"!"&amp;'Технический лист'!J414&amp;'Технический лист'!M172))+IF(ISBLANK(INDIRECT("A6")), 0, INDIRECT(INDIRECT("A6")&amp;"!"&amp;'Технический лист'!J414&amp;'Технический лист'!M172))+IF(ISBLANK(INDIRECT("A7")), 0, INDIRECT(INDIRECT("A7")&amp;"!"&amp;'Технический лист'!J414&amp;'Технический лист'!M172))+IF(ISBLANK(INDIRECT("A8")), 0, INDIRECT(INDIRECT("A8")&amp;"!"&amp;'Технический лист'!J414&amp;'Технический лист'!M172))+IF(ISBLANK(INDIRECT("A9")), 0, INDIRECT(INDIRECT("A9")&amp;"!"&amp;'Технический лист'!J414&amp;'Технический лист'!M172))+IF(ISBLANK(INDIRECT("A10")), 0, INDIRECT(INDIRECT("A10")&amp;"!"&amp;'Технический лист'!J414&amp;'Технический лист'!M172))+IF(ISBLANK(INDIRECT("A11")), 0, INDIRECT(INDIRECT("A11")&amp;"!"&amp;'Технический лист'!J414&amp;'Технический лист'!M172))+IF(ISBLANK(INDIRECT("A12")), 0, INDIRECT(INDIRECT("A12")&amp;"!"&amp;'Технический лист'!J414&amp;'Технический лист'!M172))</f>
        <v>0</v>
      </c>
      <c r="K181" s="51">
        <f>IF(ISBLANK(INDIRECT("A3")), 0, INDIRECT(INDIRECT("A3")&amp;"!"&amp;'Технический лист'!K414&amp;'Технический лист'!N172))+IF(ISBLANK(INDIRECT("A4")), 0, INDIRECT(INDIRECT("A4")&amp;"!"&amp;'Технический лист'!K414&amp;'Технический лист'!N172))+IF(ISBLANK(INDIRECT("A5")), 0, INDIRECT(INDIRECT("A5")&amp;"!"&amp;'Технический лист'!K414&amp;'Технический лист'!N172))+IF(ISBLANK(INDIRECT("A6")), 0, INDIRECT(INDIRECT("A6")&amp;"!"&amp;'Технический лист'!K414&amp;'Технический лист'!N172))+IF(ISBLANK(INDIRECT("A7")), 0, INDIRECT(INDIRECT("A7")&amp;"!"&amp;'Технический лист'!K414&amp;'Технический лист'!N172))+IF(ISBLANK(INDIRECT("A8")), 0, INDIRECT(INDIRECT("A8")&amp;"!"&amp;'Технический лист'!K414&amp;'Технический лист'!N172))+IF(ISBLANK(INDIRECT("A9")), 0, INDIRECT(INDIRECT("A9")&amp;"!"&amp;'Технический лист'!K414&amp;'Технический лист'!N172))+IF(ISBLANK(INDIRECT("A10")), 0, INDIRECT(INDIRECT("A10")&amp;"!"&amp;'Технический лист'!K414&amp;'Технический лист'!N172))+IF(ISBLANK(INDIRECT("A11")), 0, INDIRECT(INDIRECT("A11")&amp;"!"&amp;'Технический лист'!K414&amp;'Технический лист'!N172))+IF(ISBLANK(INDIRECT("A12")), 0, INDIRECT(INDIRECT("A12")&amp;"!"&amp;'Технический лист'!K414&amp;'Технический лист'!N172))</f>
        <v>0</v>
      </c>
      <c r="L181" s="51">
        <f>IF(ISBLANK(INDIRECT("A3")), 0, INDIRECT(INDIRECT("A3")&amp;"!"&amp;'Технический лист'!L414&amp;'Технический лист'!O172))+IF(ISBLANK(INDIRECT("A4")), 0, INDIRECT(INDIRECT("A4")&amp;"!"&amp;'Технический лист'!L414&amp;'Технический лист'!O172))+IF(ISBLANK(INDIRECT("A5")), 0, INDIRECT(INDIRECT("A5")&amp;"!"&amp;'Технический лист'!L414&amp;'Технический лист'!O172))+IF(ISBLANK(INDIRECT("A6")), 0, INDIRECT(INDIRECT("A6")&amp;"!"&amp;'Технический лист'!L414&amp;'Технический лист'!O172))+IF(ISBLANK(INDIRECT("A7")), 0, INDIRECT(INDIRECT("A7")&amp;"!"&amp;'Технический лист'!L414&amp;'Технический лист'!O172))+IF(ISBLANK(INDIRECT("A8")), 0, INDIRECT(INDIRECT("A8")&amp;"!"&amp;'Технический лист'!L414&amp;'Технический лист'!O172))+IF(ISBLANK(INDIRECT("A9")), 0, INDIRECT(INDIRECT("A9")&amp;"!"&amp;'Технический лист'!L414&amp;'Технический лист'!O172))+IF(ISBLANK(INDIRECT("A10")), 0, INDIRECT(INDIRECT("A10")&amp;"!"&amp;'Технический лист'!L414&amp;'Технический лист'!O172))+IF(ISBLANK(INDIRECT("A11")), 0, INDIRECT(INDIRECT("A11")&amp;"!"&amp;'Технический лист'!L414&amp;'Технический лист'!O172))+IF(ISBLANK(INDIRECT("A12")), 0, INDIRECT(INDIRECT("A12")&amp;"!"&amp;'Технический лист'!L414&amp;'Технический лист'!O172))</f>
        <v>0</v>
      </c>
      <c r="M181" s="53">
        <f>IF(ISBLANK(INDIRECT("A3")), 0, INDIRECT(INDIRECT("A3")&amp;"!"&amp;'Технический лист'!M414&amp;'Технический лист'!P172))+IF(ISBLANK(INDIRECT("A4")), 0, INDIRECT(INDIRECT("A4")&amp;"!"&amp;'Технический лист'!M414&amp;'Технический лист'!P172))+IF(ISBLANK(INDIRECT("A5")), 0, INDIRECT(INDIRECT("A5")&amp;"!"&amp;'Технический лист'!M414&amp;'Технический лист'!P172))+IF(ISBLANK(INDIRECT("A6")), 0, INDIRECT(INDIRECT("A6")&amp;"!"&amp;'Технический лист'!M414&amp;'Технический лист'!P172))+IF(ISBLANK(INDIRECT("A7")), 0, INDIRECT(INDIRECT("A7")&amp;"!"&amp;'Технический лист'!M414&amp;'Технический лист'!P172))+IF(ISBLANK(INDIRECT("A8")), 0, INDIRECT(INDIRECT("A8")&amp;"!"&amp;'Технический лист'!M414&amp;'Технический лист'!P172))+IF(ISBLANK(INDIRECT("A9")), 0, INDIRECT(INDIRECT("A9")&amp;"!"&amp;'Технический лист'!M414&amp;'Технический лист'!P172))+IF(ISBLANK(INDIRECT("A10")), 0, INDIRECT(INDIRECT("A10")&amp;"!"&amp;'Технический лист'!M414&amp;'Технический лист'!P172))+IF(ISBLANK(INDIRECT("A11")), 0, INDIRECT(INDIRECT("A11")&amp;"!"&amp;'Технический лист'!M414&amp;'Технический лист'!P172))+IF(ISBLANK(INDIRECT("A12")), 0, INDIRECT(INDIRECT("A12")&amp;"!"&amp;'Технический лист'!M414&amp;'Технический лист'!P172))</f>
        <v>0</v>
      </c>
    </row>
    <row r="182" hidden="1">
      <c r="A182" s="106"/>
      <c r="B182" s="51">
        <f>IF(ISBLANK(INDIRECT("A3")), 0, INDIRECT(INDIRECT("A3")&amp;"!"&amp;'Технический лист'!B415&amp;'Технический лист'!E173))+IF(ISBLANK(INDIRECT("A4")), 0, INDIRECT(INDIRECT("A4")&amp;"!"&amp;'Технический лист'!B415&amp;'Технический лист'!E173))+IF(ISBLANK(INDIRECT("A5")), 0, INDIRECT(INDIRECT("A5")&amp;"!"&amp;'Технический лист'!B415&amp;'Технический лист'!E173))+IF(ISBLANK(INDIRECT("A6")), 0, INDIRECT(INDIRECT("A6")&amp;"!"&amp;'Технический лист'!B415&amp;'Технический лист'!E173))+IF(ISBLANK(INDIRECT("A7")), 0, INDIRECT(INDIRECT("A7")&amp;"!"&amp;'Технический лист'!B415&amp;'Технический лист'!E173))+IF(ISBLANK(INDIRECT("A8")), 0, INDIRECT(INDIRECT("A8")&amp;"!"&amp;'Технический лист'!B415&amp;'Технический лист'!E173))+IF(ISBLANK(INDIRECT("A9")), 0, INDIRECT(INDIRECT("A9")&amp;"!"&amp;'Технический лист'!B415&amp;'Технический лист'!E173))+IF(ISBLANK(INDIRECT("A10")), 0, INDIRECT(INDIRECT("A10")&amp;"!"&amp;'Технический лист'!B415&amp;'Технический лист'!E173))+IF(ISBLANK(INDIRECT("A11")), 0, INDIRECT(INDIRECT("A11")&amp;"!"&amp;'Технический лист'!B415&amp;'Технический лист'!E173))+IF(ISBLANK(INDIRECT("A12")), 0, INDIRECT(INDIRECT("A12")&amp;"!"&amp;'Технический лист'!B415&amp;'Технический лист'!E173))</f>
        <v>0</v>
      </c>
      <c r="C182" s="51">
        <f>IF(ISBLANK(INDIRECT("A3")), 0, INDIRECT(INDIRECT("A3")&amp;"!"&amp;'Технический лист'!C415&amp;'Технический лист'!F173))+IF(ISBLANK(INDIRECT("A4")), 0, INDIRECT(INDIRECT("A4")&amp;"!"&amp;'Технический лист'!C415&amp;'Технический лист'!F173))+IF(ISBLANK(INDIRECT("A5")), 0, INDIRECT(INDIRECT("A5")&amp;"!"&amp;'Технический лист'!C415&amp;'Технический лист'!F173))+IF(ISBLANK(INDIRECT("A6")), 0, INDIRECT(INDIRECT("A6")&amp;"!"&amp;'Технический лист'!C415&amp;'Технический лист'!F173))+IF(ISBLANK(INDIRECT("A7")), 0, INDIRECT(INDIRECT("A7")&amp;"!"&amp;'Технический лист'!C415&amp;'Технический лист'!F173))+IF(ISBLANK(INDIRECT("A8")), 0, INDIRECT(INDIRECT("A8")&amp;"!"&amp;'Технический лист'!C415&amp;'Технический лист'!F173))+IF(ISBLANK(INDIRECT("A9")), 0, INDIRECT(INDIRECT("A9")&amp;"!"&amp;'Технический лист'!C415&amp;'Технический лист'!F173))+IF(ISBLANK(INDIRECT("A10")), 0, INDIRECT(INDIRECT("A10")&amp;"!"&amp;'Технический лист'!C415&amp;'Технический лист'!F173))+IF(ISBLANK(INDIRECT("A11")), 0, INDIRECT(INDIRECT("A11")&amp;"!"&amp;'Технический лист'!C415&amp;'Технический лист'!F173))+IF(ISBLANK(INDIRECT("A12")), 0, INDIRECT(INDIRECT("A12")&amp;"!"&amp;'Технический лист'!C415&amp;'Технический лист'!F173))</f>
        <v>0</v>
      </c>
      <c r="D182" s="51">
        <f>IF(ISBLANK(INDIRECT("A3")), 0, INDIRECT(INDIRECT("A3")&amp;"!"&amp;'Технический лист'!D415&amp;'Технический лист'!G173))+IF(ISBLANK(INDIRECT("A4")), 0, INDIRECT(INDIRECT("A4")&amp;"!"&amp;'Технический лист'!D415&amp;'Технический лист'!G173))+IF(ISBLANK(INDIRECT("A5")), 0, INDIRECT(INDIRECT("A5")&amp;"!"&amp;'Технический лист'!D415&amp;'Технический лист'!G173))+IF(ISBLANK(INDIRECT("A6")), 0, INDIRECT(INDIRECT("A6")&amp;"!"&amp;'Технический лист'!D415&amp;'Технический лист'!G173))+IF(ISBLANK(INDIRECT("A7")), 0, INDIRECT(INDIRECT("A7")&amp;"!"&amp;'Технический лист'!D415&amp;'Технический лист'!G173))+IF(ISBLANK(INDIRECT("A8")), 0, INDIRECT(INDIRECT("A8")&amp;"!"&amp;'Технический лист'!D415&amp;'Технический лист'!G173))+IF(ISBLANK(INDIRECT("A9")), 0, INDIRECT(INDIRECT("A9")&amp;"!"&amp;'Технический лист'!D415&amp;'Технический лист'!G173))+IF(ISBLANK(INDIRECT("A10")), 0, INDIRECT(INDIRECT("A10")&amp;"!"&amp;'Технический лист'!D415&amp;'Технический лист'!G173))+IF(ISBLANK(INDIRECT("A11")), 0, INDIRECT(INDIRECT("A11")&amp;"!"&amp;'Технический лист'!D415&amp;'Технический лист'!G173))+IF(ISBLANK(INDIRECT("A12")), 0, INDIRECT(INDIRECT("A12")&amp;"!"&amp;'Технический лист'!D415&amp;'Технический лист'!G173))</f>
        <v>0</v>
      </c>
      <c r="E182" s="51">
        <f>IF(ISBLANK(INDIRECT("A3")), 0, INDIRECT(INDIRECT("A3")&amp;"!"&amp;'Технический лист'!E415&amp;'Технический лист'!H173))+IF(ISBLANK(INDIRECT("A4")), 0, INDIRECT(INDIRECT("A4")&amp;"!"&amp;'Технический лист'!E415&amp;'Технический лист'!H173))+IF(ISBLANK(INDIRECT("A5")), 0, INDIRECT(INDIRECT("A5")&amp;"!"&amp;'Технический лист'!E415&amp;'Технический лист'!H173))+IF(ISBLANK(INDIRECT("A6")), 0, INDIRECT(INDIRECT("A6")&amp;"!"&amp;'Технический лист'!E415&amp;'Технический лист'!H173))+IF(ISBLANK(INDIRECT("A7")), 0, INDIRECT(INDIRECT("A7")&amp;"!"&amp;'Технический лист'!E415&amp;'Технический лист'!H173))+IF(ISBLANK(INDIRECT("A8")), 0, INDIRECT(INDIRECT("A8")&amp;"!"&amp;'Технический лист'!E415&amp;'Технический лист'!H173))+IF(ISBLANK(INDIRECT("A9")), 0, INDIRECT(INDIRECT("A9")&amp;"!"&amp;'Технический лист'!E415&amp;'Технический лист'!H173))+IF(ISBLANK(INDIRECT("A10")), 0, INDIRECT(INDIRECT("A10")&amp;"!"&amp;'Технический лист'!E415&amp;'Технический лист'!H173))+IF(ISBLANK(INDIRECT("A11")), 0, INDIRECT(INDIRECT("A11")&amp;"!"&amp;'Технический лист'!E415&amp;'Технический лист'!H173))+IF(ISBLANK(INDIRECT("A12")), 0, INDIRECT(INDIRECT("A12")&amp;"!"&amp;'Технический лист'!E415&amp;'Технический лист'!H173))</f>
        <v>0</v>
      </c>
      <c r="F182" s="51">
        <f>IF(ISBLANK(INDIRECT("A3")), 0, INDIRECT(INDIRECT("A3")&amp;"!"&amp;'Технический лист'!F415&amp;'Технический лист'!I173))+IF(ISBLANK(INDIRECT("A4")), 0, INDIRECT(INDIRECT("A4")&amp;"!"&amp;'Технический лист'!F415&amp;'Технический лист'!I173))+IF(ISBLANK(INDIRECT("A5")), 0, INDIRECT(INDIRECT("A5")&amp;"!"&amp;'Технический лист'!F415&amp;'Технический лист'!I173))+IF(ISBLANK(INDIRECT("A6")), 0, INDIRECT(INDIRECT("A6")&amp;"!"&amp;'Технический лист'!F415&amp;'Технический лист'!I173))+IF(ISBLANK(INDIRECT("A7")), 0, INDIRECT(INDIRECT("A7")&amp;"!"&amp;'Технический лист'!F415&amp;'Технический лист'!I173))+IF(ISBLANK(INDIRECT("A8")), 0, INDIRECT(INDIRECT("A8")&amp;"!"&amp;'Технический лист'!F415&amp;'Технический лист'!I173))+IF(ISBLANK(INDIRECT("A9")), 0, INDIRECT(INDIRECT("A9")&amp;"!"&amp;'Технический лист'!F415&amp;'Технический лист'!I173))+IF(ISBLANK(INDIRECT("A10")), 0, INDIRECT(INDIRECT("A10")&amp;"!"&amp;'Технический лист'!F415&amp;'Технический лист'!I173))+IF(ISBLANK(INDIRECT("A11")), 0, INDIRECT(INDIRECT("A11")&amp;"!"&amp;'Технический лист'!F415&amp;'Технический лист'!I173))+IF(ISBLANK(INDIRECT("A12")), 0, INDIRECT(INDIRECT("A12")&amp;"!"&amp;'Технический лист'!F415&amp;'Технический лист'!I173))</f>
        <v>0</v>
      </c>
      <c r="G182" s="51">
        <f>IF(ISBLANK(INDIRECT("A3")), 0, INDIRECT(INDIRECT("A3")&amp;"!"&amp;'Технический лист'!G415&amp;'Технический лист'!J173))+IF(ISBLANK(INDIRECT("A4")), 0, INDIRECT(INDIRECT("A4")&amp;"!"&amp;'Технический лист'!G415&amp;'Технический лист'!J173))+IF(ISBLANK(INDIRECT("A5")), 0, INDIRECT(INDIRECT("A5")&amp;"!"&amp;'Технический лист'!G415&amp;'Технический лист'!J173))+IF(ISBLANK(INDIRECT("A6")), 0, INDIRECT(INDIRECT("A6")&amp;"!"&amp;'Технический лист'!G415&amp;'Технический лист'!J173))+IF(ISBLANK(INDIRECT("A7")), 0, INDIRECT(INDIRECT("A7")&amp;"!"&amp;'Технический лист'!G415&amp;'Технический лист'!J173))+IF(ISBLANK(INDIRECT("A8")), 0, INDIRECT(INDIRECT("A8")&amp;"!"&amp;'Технический лист'!G415&amp;'Технический лист'!J173))+IF(ISBLANK(INDIRECT("A9")), 0, INDIRECT(INDIRECT("A9")&amp;"!"&amp;'Технический лист'!G415&amp;'Технический лист'!J173))+IF(ISBLANK(INDIRECT("A10")), 0, INDIRECT(INDIRECT("A10")&amp;"!"&amp;'Технический лист'!G415&amp;'Технический лист'!J173))+IF(ISBLANK(INDIRECT("A11")), 0, INDIRECT(INDIRECT("A11")&amp;"!"&amp;'Технический лист'!G415&amp;'Технический лист'!J173))+IF(ISBLANK(INDIRECT("A12")), 0, INDIRECT(INDIRECT("A12")&amp;"!"&amp;'Технический лист'!G415&amp;'Технический лист'!J173))</f>
        <v>0</v>
      </c>
      <c r="H182" s="51">
        <f>IF(ISBLANK(INDIRECT("A3")), 0, INDIRECT(INDIRECT("A3")&amp;"!"&amp;'Технический лист'!H415&amp;'Технический лист'!K173))+IF(ISBLANK(INDIRECT("A4")), 0, INDIRECT(INDIRECT("A4")&amp;"!"&amp;'Технический лист'!H415&amp;'Технический лист'!K173))+IF(ISBLANK(INDIRECT("A5")), 0, INDIRECT(INDIRECT("A5")&amp;"!"&amp;'Технический лист'!H415&amp;'Технический лист'!K173))+IF(ISBLANK(INDIRECT("A6")), 0, INDIRECT(INDIRECT("A6")&amp;"!"&amp;'Технический лист'!H415&amp;'Технический лист'!K173))+IF(ISBLANK(INDIRECT("A7")), 0, INDIRECT(INDIRECT("A7")&amp;"!"&amp;'Технический лист'!H415&amp;'Технический лист'!K173))+IF(ISBLANK(INDIRECT("A8")), 0, INDIRECT(INDIRECT("A8")&amp;"!"&amp;'Технический лист'!H415&amp;'Технический лист'!K173))+IF(ISBLANK(INDIRECT("A9")), 0, INDIRECT(INDIRECT("A9")&amp;"!"&amp;'Технический лист'!H415&amp;'Технический лист'!K173))+IF(ISBLANK(INDIRECT("A10")), 0, INDIRECT(INDIRECT("A10")&amp;"!"&amp;'Технический лист'!H415&amp;'Технический лист'!K173))+IF(ISBLANK(INDIRECT("A11")), 0, INDIRECT(INDIRECT("A11")&amp;"!"&amp;'Технический лист'!H415&amp;'Технический лист'!K173))+IF(ISBLANK(INDIRECT("A12")), 0, INDIRECT(INDIRECT("A12")&amp;"!"&amp;'Технический лист'!H415&amp;'Технический лист'!K173))</f>
        <v>0</v>
      </c>
      <c r="I182" s="51">
        <f>IF(ISBLANK(INDIRECT("A3")), 0, INDIRECT(INDIRECT("A3")&amp;"!"&amp;'Технический лист'!I415&amp;'Технический лист'!L173))+IF(ISBLANK(INDIRECT("A4")), 0, INDIRECT(INDIRECT("A4")&amp;"!"&amp;'Технический лист'!I415&amp;'Технический лист'!L173))+IF(ISBLANK(INDIRECT("A5")), 0, INDIRECT(INDIRECT("A5")&amp;"!"&amp;'Технический лист'!I415&amp;'Технический лист'!L173))+IF(ISBLANK(INDIRECT("A6")), 0, INDIRECT(INDIRECT("A6")&amp;"!"&amp;'Технический лист'!I415&amp;'Технический лист'!L173))+IF(ISBLANK(INDIRECT("A7")), 0, INDIRECT(INDIRECT("A7")&amp;"!"&amp;'Технический лист'!I415&amp;'Технический лист'!L173))+IF(ISBLANK(INDIRECT("A8")), 0, INDIRECT(INDIRECT("A8")&amp;"!"&amp;'Технический лист'!I415&amp;'Технический лист'!L173))+IF(ISBLANK(INDIRECT("A9")), 0, INDIRECT(INDIRECT("A9")&amp;"!"&amp;'Технический лист'!I415&amp;'Технический лист'!L173))+IF(ISBLANK(INDIRECT("A10")), 0, INDIRECT(INDIRECT("A10")&amp;"!"&amp;'Технический лист'!I415&amp;'Технический лист'!L173))+IF(ISBLANK(INDIRECT("A11")), 0, INDIRECT(INDIRECT("A11")&amp;"!"&amp;'Технический лист'!I415&amp;'Технический лист'!L173))+IF(ISBLANK(INDIRECT("A12")), 0, INDIRECT(INDIRECT("A12")&amp;"!"&amp;'Технический лист'!I415&amp;'Технический лист'!L173))</f>
        <v>0</v>
      </c>
      <c r="J182" s="51">
        <f>IF(ISBLANK(INDIRECT("A3")), 0, INDIRECT(INDIRECT("A3")&amp;"!"&amp;'Технический лист'!J415&amp;'Технический лист'!M173))+IF(ISBLANK(INDIRECT("A4")), 0, INDIRECT(INDIRECT("A4")&amp;"!"&amp;'Технический лист'!J415&amp;'Технический лист'!M173))+IF(ISBLANK(INDIRECT("A5")), 0, INDIRECT(INDIRECT("A5")&amp;"!"&amp;'Технический лист'!J415&amp;'Технический лист'!M173))+IF(ISBLANK(INDIRECT("A6")), 0, INDIRECT(INDIRECT("A6")&amp;"!"&amp;'Технический лист'!J415&amp;'Технический лист'!M173))+IF(ISBLANK(INDIRECT("A7")), 0, INDIRECT(INDIRECT("A7")&amp;"!"&amp;'Технический лист'!J415&amp;'Технический лист'!M173))+IF(ISBLANK(INDIRECT("A8")), 0, INDIRECT(INDIRECT("A8")&amp;"!"&amp;'Технический лист'!J415&amp;'Технический лист'!M173))+IF(ISBLANK(INDIRECT("A9")), 0, INDIRECT(INDIRECT("A9")&amp;"!"&amp;'Технический лист'!J415&amp;'Технический лист'!M173))+IF(ISBLANK(INDIRECT("A10")), 0, INDIRECT(INDIRECT("A10")&amp;"!"&amp;'Технический лист'!J415&amp;'Технический лист'!M173))+IF(ISBLANK(INDIRECT("A11")), 0, INDIRECT(INDIRECT("A11")&amp;"!"&amp;'Технический лист'!J415&amp;'Технический лист'!M173))+IF(ISBLANK(INDIRECT("A12")), 0, INDIRECT(INDIRECT("A12")&amp;"!"&amp;'Технический лист'!J415&amp;'Технический лист'!M173))</f>
        <v>0</v>
      </c>
      <c r="K182" s="51">
        <f>IF(ISBLANK(INDIRECT("A3")), 0, INDIRECT(INDIRECT("A3")&amp;"!"&amp;'Технический лист'!K415&amp;'Технический лист'!N173))+IF(ISBLANK(INDIRECT("A4")), 0, INDIRECT(INDIRECT("A4")&amp;"!"&amp;'Технический лист'!K415&amp;'Технический лист'!N173))+IF(ISBLANK(INDIRECT("A5")), 0, INDIRECT(INDIRECT("A5")&amp;"!"&amp;'Технический лист'!K415&amp;'Технический лист'!N173))+IF(ISBLANK(INDIRECT("A6")), 0, INDIRECT(INDIRECT("A6")&amp;"!"&amp;'Технический лист'!K415&amp;'Технический лист'!N173))+IF(ISBLANK(INDIRECT("A7")), 0, INDIRECT(INDIRECT("A7")&amp;"!"&amp;'Технический лист'!K415&amp;'Технический лист'!N173))+IF(ISBLANK(INDIRECT("A8")), 0, INDIRECT(INDIRECT("A8")&amp;"!"&amp;'Технический лист'!K415&amp;'Технический лист'!N173))+IF(ISBLANK(INDIRECT("A9")), 0, INDIRECT(INDIRECT("A9")&amp;"!"&amp;'Технический лист'!K415&amp;'Технический лист'!N173))+IF(ISBLANK(INDIRECT("A10")), 0, INDIRECT(INDIRECT("A10")&amp;"!"&amp;'Технический лист'!K415&amp;'Технический лист'!N173))+IF(ISBLANK(INDIRECT("A11")), 0, INDIRECT(INDIRECT("A11")&amp;"!"&amp;'Технический лист'!K415&amp;'Технический лист'!N173))+IF(ISBLANK(INDIRECT("A12")), 0, INDIRECT(INDIRECT("A12")&amp;"!"&amp;'Технический лист'!K415&amp;'Технический лист'!N173))</f>
        <v>0</v>
      </c>
      <c r="L182" s="51">
        <f>IF(ISBLANK(INDIRECT("A3")), 0, INDIRECT(INDIRECT("A3")&amp;"!"&amp;'Технический лист'!L415&amp;'Технический лист'!O173))+IF(ISBLANK(INDIRECT("A4")), 0, INDIRECT(INDIRECT("A4")&amp;"!"&amp;'Технический лист'!L415&amp;'Технический лист'!O173))+IF(ISBLANK(INDIRECT("A5")), 0, INDIRECT(INDIRECT("A5")&amp;"!"&amp;'Технический лист'!L415&amp;'Технический лист'!O173))+IF(ISBLANK(INDIRECT("A6")), 0, INDIRECT(INDIRECT("A6")&amp;"!"&amp;'Технический лист'!L415&amp;'Технический лист'!O173))+IF(ISBLANK(INDIRECT("A7")), 0, INDIRECT(INDIRECT("A7")&amp;"!"&amp;'Технический лист'!L415&amp;'Технический лист'!O173))+IF(ISBLANK(INDIRECT("A8")), 0, INDIRECT(INDIRECT("A8")&amp;"!"&amp;'Технический лист'!L415&amp;'Технический лист'!O173))+IF(ISBLANK(INDIRECT("A9")), 0, INDIRECT(INDIRECT("A9")&amp;"!"&amp;'Технический лист'!L415&amp;'Технический лист'!O173))+IF(ISBLANK(INDIRECT("A10")), 0, INDIRECT(INDIRECT("A10")&amp;"!"&amp;'Технический лист'!L415&amp;'Технический лист'!O173))+IF(ISBLANK(INDIRECT("A11")), 0, INDIRECT(INDIRECT("A11")&amp;"!"&amp;'Технический лист'!L415&amp;'Технический лист'!O173))+IF(ISBLANK(INDIRECT("A12")), 0, INDIRECT(INDIRECT("A12")&amp;"!"&amp;'Технический лист'!L415&amp;'Технический лист'!O173))</f>
        <v>0</v>
      </c>
      <c r="M182" s="53">
        <f>IF(ISBLANK(INDIRECT("A3")), 0, INDIRECT(INDIRECT("A3")&amp;"!"&amp;'Технический лист'!M415&amp;'Технический лист'!P173))+IF(ISBLANK(INDIRECT("A4")), 0, INDIRECT(INDIRECT("A4")&amp;"!"&amp;'Технический лист'!M415&amp;'Технический лист'!P173))+IF(ISBLANK(INDIRECT("A5")), 0, INDIRECT(INDIRECT("A5")&amp;"!"&amp;'Технический лист'!M415&amp;'Технический лист'!P173))+IF(ISBLANK(INDIRECT("A6")), 0, INDIRECT(INDIRECT("A6")&amp;"!"&amp;'Технический лист'!M415&amp;'Технический лист'!P173))+IF(ISBLANK(INDIRECT("A7")), 0, INDIRECT(INDIRECT("A7")&amp;"!"&amp;'Технический лист'!M415&amp;'Технический лист'!P173))+IF(ISBLANK(INDIRECT("A8")), 0, INDIRECT(INDIRECT("A8")&amp;"!"&amp;'Технический лист'!M415&amp;'Технический лист'!P173))+IF(ISBLANK(INDIRECT("A9")), 0, INDIRECT(INDIRECT("A9")&amp;"!"&amp;'Технический лист'!M415&amp;'Технический лист'!P173))+IF(ISBLANK(INDIRECT("A10")), 0, INDIRECT(INDIRECT("A10")&amp;"!"&amp;'Технический лист'!M415&amp;'Технический лист'!P173))+IF(ISBLANK(INDIRECT("A11")), 0, INDIRECT(INDIRECT("A11")&amp;"!"&amp;'Технический лист'!M415&amp;'Технический лист'!P173))+IF(ISBLANK(INDIRECT("A12")), 0, INDIRECT(INDIRECT("A12")&amp;"!"&amp;'Технический лист'!M415&amp;'Технический лист'!P173))</f>
        <v>0</v>
      </c>
    </row>
    <row r="183" hidden="1">
      <c r="A183" s="106"/>
      <c r="B183" s="51">
        <f>IF(ISBLANK(INDIRECT("A3")), 0, INDIRECT(INDIRECT("A3")&amp;"!"&amp;'Технический лист'!B416&amp;'Технический лист'!E174))+IF(ISBLANK(INDIRECT("A4")), 0, INDIRECT(INDIRECT("A4")&amp;"!"&amp;'Технический лист'!B416&amp;'Технический лист'!E174))+IF(ISBLANK(INDIRECT("A5")), 0, INDIRECT(INDIRECT("A5")&amp;"!"&amp;'Технический лист'!B416&amp;'Технический лист'!E174))+IF(ISBLANK(INDIRECT("A6")), 0, INDIRECT(INDIRECT("A6")&amp;"!"&amp;'Технический лист'!B416&amp;'Технический лист'!E174))+IF(ISBLANK(INDIRECT("A7")), 0, INDIRECT(INDIRECT("A7")&amp;"!"&amp;'Технический лист'!B416&amp;'Технический лист'!E174))+IF(ISBLANK(INDIRECT("A8")), 0, INDIRECT(INDIRECT("A8")&amp;"!"&amp;'Технический лист'!B416&amp;'Технический лист'!E174))+IF(ISBLANK(INDIRECT("A9")), 0, INDIRECT(INDIRECT("A9")&amp;"!"&amp;'Технический лист'!B416&amp;'Технический лист'!E174))+IF(ISBLANK(INDIRECT("A10")), 0, INDIRECT(INDIRECT("A10")&amp;"!"&amp;'Технический лист'!B416&amp;'Технический лист'!E174))+IF(ISBLANK(INDIRECT("A11")), 0, INDIRECT(INDIRECT("A11")&amp;"!"&amp;'Технический лист'!B416&amp;'Технический лист'!E174))+IF(ISBLANK(INDIRECT("A12")), 0, INDIRECT(INDIRECT("A12")&amp;"!"&amp;'Технический лист'!B416&amp;'Технический лист'!E174))</f>
        <v>0</v>
      </c>
      <c r="C183" s="51">
        <f>IF(ISBLANK(INDIRECT("A3")), 0, INDIRECT(INDIRECT("A3")&amp;"!"&amp;'Технический лист'!C416&amp;'Технический лист'!F174))+IF(ISBLANK(INDIRECT("A4")), 0, INDIRECT(INDIRECT("A4")&amp;"!"&amp;'Технический лист'!C416&amp;'Технический лист'!F174))+IF(ISBLANK(INDIRECT("A5")), 0, INDIRECT(INDIRECT("A5")&amp;"!"&amp;'Технический лист'!C416&amp;'Технический лист'!F174))+IF(ISBLANK(INDIRECT("A6")), 0, INDIRECT(INDIRECT("A6")&amp;"!"&amp;'Технический лист'!C416&amp;'Технический лист'!F174))+IF(ISBLANK(INDIRECT("A7")), 0, INDIRECT(INDIRECT("A7")&amp;"!"&amp;'Технический лист'!C416&amp;'Технический лист'!F174))+IF(ISBLANK(INDIRECT("A8")), 0, INDIRECT(INDIRECT("A8")&amp;"!"&amp;'Технический лист'!C416&amp;'Технический лист'!F174))+IF(ISBLANK(INDIRECT("A9")), 0, INDIRECT(INDIRECT("A9")&amp;"!"&amp;'Технический лист'!C416&amp;'Технический лист'!F174))+IF(ISBLANK(INDIRECT("A10")), 0, INDIRECT(INDIRECT("A10")&amp;"!"&amp;'Технический лист'!C416&amp;'Технический лист'!F174))+IF(ISBLANK(INDIRECT("A11")), 0, INDIRECT(INDIRECT("A11")&amp;"!"&amp;'Технический лист'!C416&amp;'Технический лист'!F174))+IF(ISBLANK(INDIRECT("A12")), 0, INDIRECT(INDIRECT("A12")&amp;"!"&amp;'Технический лист'!C416&amp;'Технический лист'!F174))</f>
        <v>0</v>
      </c>
      <c r="D183" s="51">
        <f>IF(ISBLANK(INDIRECT("A3")), 0, INDIRECT(INDIRECT("A3")&amp;"!"&amp;'Технический лист'!D416&amp;'Технический лист'!G174))+IF(ISBLANK(INDIRECT("A4")), 0, INDIRECT(INDIRECT("A4")&amp;"!"&amp;'Технический лист'!D416&amp;'Технический лист'!G174))+IF(ISBLANK(INDIRECT("A5")), 0, INDIRECT(INDIRECT("A5")&amp;"!"&amp;'Технический лист'!D416&amp;'Технический лист'!G174))+IF(ISBLANK(INDIRECT("A6")), 0, INDIRECT(INDIRECT("A6")&amp;"!"&amp;'Технический лист'!D416&amp;'Технический лист'!G174))+IF(ISBLANK(INDIRECT("A7")), 0, INDIRECT(INDIRECT("A7")&amp;"!"&amp;'Технический лист'!D416&amp;'Технический лист'!G174))+IF(ISBLANK(INDIRECT("A8")), 0, INDIRECT(INDIRECT("A8")&amp;"!"&amp;'Технический лист'!D416&amp;'Технический лист'!G174))+IF(ISBLANK(INDIRECT("A9")), 0, INDIRECT(INDIRECT("A9")&amp;"!"&amp;'Технический лист'!D416&amp;'Технический лист'!G174))+IF(ISBLANK(INDIRECT("A10")), 0, INDIRECT(INDIRECT("A10")&amp;"!"&amp;'Технический лист'!D416&amp;'Технический лист'!G174))+IF(ISBLANK(INDIRECT("A11")), 0, INDIRECT(INDIRECT("A11")&amp;"!"&amp;'Технический лист'!D416&amp;'Технический лист'!G174))+IF(ISBLANK(INDIRECT("A12")), 0, INDIRECT(INDIRECT("A12")&amp;"!"&amp;'Технический лист'!D416&amp;'Технический лист'!G174))</f>
        <v>0</v>
      </c>
      <c r="E183" s="51">
        <f>IF(ISBLANK(INDIRECT("A3")), 0, INDIRECT(INDIRECT("A3")&amp;"!"&amp;'Технический лист'!E416&amp;'Технический лист'!H174))+IF(ISBLANK(INDIRECT("A4")), 0, INDIRECT(INDIRECT("A4")&amp;"!"&amp;'Технический лист'!E416&amp;'Технический лист'!H174))+IF(ISBLANK(INDIRECT("A5")), 0, INDIRECT(INDIRECT("A5")&amp;"!"&amp;'Технический лист'!E416&amp;'Технический лист'!H174))+IF(ISBLANK(INDIRECT("A6")), 0, INDIRECT(INDIRECT("A6")&amp;"!"&amp;'Технический лист'!E416&amp;'Технический лист'!H174))+IF(ISBLANK(INDIRECT("A7")), 0, INDIRECT(INDIRECT("A7")&amp;"!"&amp;'Технический лист'!E416&amp;'Технический лист'!H174))+IF(ISBLANK(INDIRECT("A8")), 0, INDIRECT(INDIRECT("A8")&amp;"!"&amp;'Технический лист'!E416&amp;'Технический лист'!H174))+IF(ISBLANK(INDIRECT("A9")), 0, INDIRECT(INDIRECT("A9")&amp;"!"&amp;'Технический лист'!E416&amp;'Технический лист'!H174))+IF(ISBLANK(INDIRECT("A10")), 0, INDIRECT(INDIRECT("A10")&amp;"!"&amp;'Технический лист'!E416&amp;'Технический лист'!H174))+IF(ISBLANK(INDIRECT("A11")), 0, INDIRECT(INDIRECT("A11")&amp;"!"&amp;'Технический лист'!E416&amp;'Технический лист'!H174))+IF(ISBLANK(INDIRECT("A12")), 0, INDIRECT(INDIRECT("A12")&amp;"!"&amp;'Технический лист'!E416&amp;'Технический лист'!H174))</f>
        <v>0</v>
      </c>
      <c r="F183" s="51">
        <f>IF(ISBLANK(INDIRECT("A3")), 0, INDIRECT(INDIRECT("A3")&amp;"!"&amp;'Технический лист'!F416&amp;'Технический лист'!I174))+IF(ISBLANK(INDIRECT("A4")), 0, INDIRECT(INDIRECT("A4")&amp;"!"&amp;'Технический лист'!F416&amp;'Технический лист'!I174))+IF(ISBLANK(INDIRECT("A5")), 0, INDIRECT(INDIRECT("A5")&amp;"!"&amp;'Технический лист'!F416&amp;'Технический лист'!I174))+IF(ISBLANK(INDIRECT("A6")), 0, INDIRECT(INDIRECT("A6")&amp;"!"&amp;'Технический лист'!F416&amp;'Технический лист'!I174))+IF(ISBLANK(INDIRECT("A7")), 0, INDIRECT(INDIRECT("A7")&amp;"!"&amp;'Технический лист'!F416&amp;'Технический лист'!I174))+IF(ISBLANK(INDIRECT("A8")), 0, INDIRECT(INDIRECT("A8")&amp;"!"&amp;'Технический лист'!F416&amp;'Технический лист'!I174))+IF(ISBLANK(INDIRECT("A9")), 0, INDIRECT(INDIRECT("A9")&amp;"!"&amp;'Технический лист'!F416&amp;'Технический лист'!I174))+IF(ISBLANK(INDIRECT("A10")), 0, INDIRECT(INDIRECT("A10")&amp;"!"&amp;'Технический лист'!F416&amp;'Технический лист'!I174))+IF(ISBLANK(INDIRECT("A11")), 0, INDIRECT(INDIRECT("A11")&amp;"!"&amp;'Технический лист'!F416&amp;'Технический лист'!I174))+IF(ISBLANK(INDIRECT("A12")), 0, INDIRECT(INDIRECT("A12")&amp;"!"&amp;'Технический лист'!F416&amp;'Технический лист'!I174))</f>
        <v>0</v>
      </c>
      <c r="G183" s="51">
        <f>IF(ISBLANK(INDIRECT("A3")), 0, INDIRECT(INDIRECT("A3")&amp;"!"&amp;'Технический лист'!G416&amp;'Технический лист'!J174))+IF(ISBLANK(INDIRECT("A4")), 0, INDIRECT(INDIRECT("A4")&amp;"!"&amp;'Технический лист'!G416&amp;'Технический лист'!J174))+IF(ISBLANK(INDIRECT("A5")), 0, INDIRECT(INDIRECT("A5")&amp;"!"&amp;'Технический лист'!G416&amp;'Технический лист'!J174))+IF(ISBLANK(INDIRECT("A6")), 0, INDIRECT(INDIRECT("A6")&amp;"!"&amp;'Технический лист'!G416&amp;'Технический лист'!J174))+IF(ISBLANK(INDIRECT("A7")), 0, INDIRECT(INDIRECT("A7")&amp;"!"&amp;'Технический лист'!G416&amp;'Технический лист'!J174))+IF(ISBLANK(INDIRECT("A8")), 0, INDIRECT(INDIRECT("A8")&amp;"!"&amp;'Технический лист'!G416&amp;'Технический лист'!J174))+IF(ISBLANK(INDIRECT("A9")), 0, INDIRECT(INDIRECT("A9")&amp;"!"&amp;'Технический лист'!G416&amp;'Технический лист'!J174))+IF(ISBLANK(INDIRECT("A10")), 0, INDIRECT(INDIRECT("A10")&amp;"!"&amp;'Технический лист'!G416&amp;'Технический лист'!J174))+IF(ISBLANK(INDIRECT("A11")), 0, INDIRECT(INDIRECT("A11")&amp;"!"&amp;'Технический лист'!G416&amp;'Технический лист'!J174))+IF(ISBLANK(INDIRECT("A12")), 0, INDIRECT(INDIRECT("A12")&amp;"!"&amp;'Технический лист'!G416&amp;'Технический лист'!J174))</f>
        <v>0</v>
      </c>
      <c r="H183" s="51">
        <f>IF(ISBLANK(INDIRECT("A3")), 0, INDIRECT(INDIRECT("A3")&amp;"!"&amp;'Технический лист'!H416&amp;'Технический лист'!K174))+IF(ISBLANK(INDIRECT("A4")), 0, INDIRECT(INDIRECT("A4")&amp;"!"&amp;'Технический лист'!H416&amp;'Технический лист'!K174))+IF(ISBLANK(INDIRECT("A5")), 0, INDIRECT(INDIRECT("A5")&amp;"!"&amp;'Технический лист'!H416&amp;'Технический лист'!K174))+IF(ISBLANK(INDIRECT("A6")), 0, INDIRECT(INDIRECT("A6")&amp;"!"&amp;'Технический лист'!H416&amp;'Технический лист'!K174))+IF(ISBLANK(INDIRECT("A7")), 0, INDIRECT(INDIRECT("A7")&amp;"!"&amp;'Технический лист'!H416&amp;'Технический лист'!K174))+IF(ISBLANK(INDIRECT("A8")), 0, INDIRECT(INDIRECT("A8")&amp;"!"&amp;'Технический лист'!H416&amp;'Технический лист'!K174))+IF(ISBLANK(INDIRECT("A9")), 0, INDIRECT(INDIRECT("A9")&amp;"!"&amp;'Технический лист'!H416&amp;'Технический лист'!K174))+IF(ISBLANK(INDIRECT("A10")), 0, INDIRECT(INDIRECT("A10")&amp;"!"&amp;'Технический лист'!H416&amp;'Технический лист'!K174))+IF(ISBLANK(INDIRECT("A11")), 0, INDIRECT(INDIRECT("A11")&amp;"!"&amp;'Технический лист'!H416&amp;'Технический лист'!K174))+IF(ISBLANK(INDIRECT("A12")), 0, INDIRECT(INDIRECT("A12")&amp;"!"&amp;'Технический лист'!H416&amp;'Технический лист'!K174))</f>
        <v>0</v>
      </c>
      <c r="I183" s="51">
        <f>IF(ISBLANK(INDIRECT("A3")), 0, INDIRECT(INDIRECT("A3")&amp;"!"&amp;'Технический лист'!I416&amp;'Технический лист'!L174))+IF(ISBLANK(INDIRECT("A4")), 0, INDIRECT(INDIRECT("A4")&amp;"!"&amp;'Технический лист'!I416&amp;'Технический лист'!L174))+IF(ISBLANK(INDIRECT("A5")), 0, INDIRECT(INDIRECT("A5")&amp;"!"&amp;'Технический лист'!I416&amp;'Технический лист'!L174))+IF(ISBLANK(INDIRECT("A6")), 0, INDIRECT(INDIRECT("A6")&amp;"!"&amp;'Технический лист'!I416&amp;'Технический лист'!L174))+IF(ISBLANK(INDIRECT("A7")), 0, INDIRECT(INDIRECT("A7")&amp;"!"&amp;'Технический лист'!I416&amp;'Технический лист'!L174))+IF(ISBLANK(INDIRECT("A8")), 0, INDIRECT(INDIRECT("A8")&amp;"!"&amp;'Технический лист'!I416&amp;'Технический лист'!L174))+IF(ISBLANK(INDIRECT("A9")), 0, INDIRECT(INDIRECT("A9")&amp;"!"&amp;'Технический лист'!I416&amp;'Технический лист'!L174))+IF(ISBLANK(INDIRECT("A10")), 0, INDIRECT(INDIRECT("A10")&amp;"!"&amp;'Технический лист'!I416&amp;'Технический лист'!L174))+IF(ISBLANK(INDIRECT("A11")), 0, INDIRECT(INDIRECT("A11")&amp;"!"&amp;'Технический лист'!I416&amp;'Технический лист'!L174))+IF(ISBLANK(INDIRECT("A12")), 0, INDIRECT(INDIRECT("A12")&amp;"!"&amp;'Технический лист'!I416&amp;'Технический лист'!L174))</f>
        <v>0</v>
      </c>
      <c r="J183" s="51">
        <f>IF(ISBLANK(INDIRECT("A3")), 0, INDIRECT(INDIRECT("A3")&amp;"!"&amp;'Технический лист'!J416&amp;'Технический лист'!M174))+IF(ISBLANK(INDIRECT("A4")), 0, INDIRECT(INDIRECT("A4")&amp;"!"&amp;'Технический лист'!J416&amp;'Технический лист'!M174))+IF(ISBLANK(INDIRECT("A5")), 0, INDIRECT(INDIRECT("A5")&amp;"!"&amp;'Технический лист'!J416&amp;'Технический лист'!M174))+IF(ISBLANK(INDIRECT("A6")), 0, INDIRECT(INDIRECT("A6")&amp;"!"&amp;'Технический лист'!J416&amp;'Технический лист'!M174))+IF(ISBLANK(INDIRECT("A7")), 0, INDIRECT(INDIRECT("A7")&amp;"!"&amp;'Технический лист'!J416&amp;'Технический лист'!M174))+IF(ISBLANK(INDIRECT("A8")), 0, INDIRECT(INDIRECT("A8")&amp;"!"&amp;'Технический лист'!J416&amp;'Технический лист'!M174))+IF(ISBLANK(INDIRECT("A9")), 0, INDIRECT(INDIRECT("A9")&amp;"!"&amp;'Технический лист'!J416&amp;'Технический лист'!M174))+IF(ISBLANK(INDIRECT("A10")), 0, INDIRECT(INDIRECT("A10")&amp;"!"&amp;'Технический лист'!J416&amp;'Технический лист'!M174))+IF(ISBLANK(INDIRECT("A11")), 0, INDIRECT(INDIRECT("A11")&amp;"!"&amp;'Технический лист'!J416&amp;'Технический лист'!M174))+IF(ISBLANK(INDIRECT("A12")), 0, INDIRECT(INDIRECT("A12")&amp;"!"&amp;'Технический лист'!J416&amp;'Технический лист'!M174))</f>
        <v>0</v>
      </c>
      <c r="K183" s="51">
        <f>IF(ISBLANK(INDIRECT("A3")), 0, INDIRECT(INDIRECT("A3")&amp;"!"&amp;'Технический лист'!K416&amp;'Технический лист'!N174))+IF(ISBLANK(INDIRECT("A4")), 0, INDIRECT(INDIRECT("A4")&amp;"!"&amp;'Технический лист'!K416&amp;'Технический лист'!N174))+IF(ISBLANK(INDIRECT("A5")), 0, INDIRECT(INDIRECT("A5")&amp;"!"&amp;'Технический лист'!K416&amp;'Технический лист'!N174))+IF(ISBLANK(INDIRECT("A6")), 0, INDIRECT(INDIRECT("A6")&amp;"!"&amp;'Технический лист'!K416&amp;'Технический лист'!N174))+IF(ISBLANK(INDIRECT("A7")), 0, INDIRECT(INDIRECT("A7")&amp;"!"&amp;'Технический лист'!K416&amp;'Технический лист'!N174))+IF(ISBLANK(INDIRECT("A8")), 0, INDIRECT(INDIRECT("A8")&amp;"!"&amp;'Технический лист'!K416&amp;'Технический лист'!N174))+IF(ISBLANK(INDIRECT("A9")), 0, INDIRECT(INDIRECT("A9")&amp;"!"&amp;'Технический лист'!K416&amp;'Технический лист'!N174))+IF(ISBLANK(INDIRECT("A10")), 0, INDIRECT(INDIRECT("A10")&amp;"!"&amp;'Технический лист'!K416&amp;'Технический лист'!N174))+IF(ISBLANK(INDIRECT("A11")), 0, INDIRECT(INDIRECT("A11")&amp;"!"&amp;'Технический лист'!K416&amp;'Технический лист'!N174))+IF(ISBLANK(INDIRECT("A12")), 0, INDIRECT(INDIRECT("A12")&amp;"!"&amp;'Технический лист'!K416&amp;'Технический лист'!N174))</f>
        <v>0</v>
      </c>
      <c r="L183" s="51">
        <f>IF(ISBLANK(INDIRECT("A3")), 0, INDIRECT(INDIRECT("A3")&amp;"!"&amp;'Технический лист'!L416&amp;'Технический лист'!O174))+IF(ISBLANK(INDIRECT("A4")), 0, INDIRECT(INDIRECT("A4")&amp;"!"&amp;'Технический лист'!L416&amp;'Технический лист'!O174))+IF(ISBLANK(INDIRECT("A5")), 0, INDIRECT(INDIRECT("A5")&amp;"!"&amp;'Технический лист'!L416&amp;'Технический лист'!O174))+IF(ISBLANK(INDIRECT("A6")), 0, INDIRECT(INDIRECT("A6")&amp;"!"&amp;'Технический лист'!L416&amp;'Технический лист'!O174))+IF(ISBLANK(INDIRECT("A7")), 0, INDIRECT(INDIRECT("A7")&amp;"!"&amp;'Технический лист'!L416&amp;'Технический лист'!O174))+IF(ISBLANK(INDIRECT("A8")), 0, INDIRECT(INDIRECT("A8")&amp;"!"&amp;'Технический лист'!L416&amp;'Технический лист'!O174))+IF(ISBLANK(INDIRECT("A9")), 0, INDIRECT(INDIRECT("A9")&amp;"!"&amp;'Технический лист'!L416&amp;'Технический лист'!O174))+IF(ISBLANK(INDIRECT("A10")), 0, INDIRECT(INDIRECT("A10")&amp;"!"&amp;'Технический лист'!L416&amp;'Технический лист'!O174))+IF(ISBLANK(INDIRECT("A11")), 0, INDIRECT(INDIRECT("A11")&amp;"!"&amp;'Технический лист'!L416&amp;'Технический лист'!O174))+IF(ISBLANK(INDIRECT("A12")), 0, INDIRECT(INDIRECT("A12")&amp;"!"&amp;'Технический лист'!L416&amp;'Технический лист'!O174))</f>
        <v>0</v>
      </c>
      <c r="M183" s="53">
        <f>IF(ISBLANK(INDIRECT("A3")), 0, INDIRECT(INDIRECT("A3")&amp;"!"&amp;'Технический лист'!M416&amp;'Технический лист'!P174))+IF(ISBLANK(INDIRECT("A4")), 0, INDIRECT(INDIRECT("A4")&amp;"!"&amp;'Технический лист'!M416&amp;'Технический лист'!P174))+IF(ISBLANK(INDIRECT("A5")), 0, INDIRECT(INDIRECT("A5")&amp;"!"&amp;'Технический лист'!M416&amp;'Технический лист'!P174))+IF(ISBLANK(INDIRECT("A6")), 0, INDIRECT(INDIRECT("A6")&amp;"!"&amp;'Технический лист'!M416&amp;'Технический лист'!P174))+IF(ISBLANK(INDIRECT("A7")), 0, INDIRECT(INDIRECT("A7")&amp;"!"&amp;'Технический лист'!M416&amp;'Технический лист'!P174))+IF(ISBLANK(INDIRECT("A8")), 0, INDIRECT(INDIRECT("A8")&amp;"!"&amp;'Технический лист'!M416&amp;'Технический лист'!P174))+IF(ISBLANK(INDIRECT("A9")), 0, INDIRECT(INDIRECT("A9")&amp;"!"&amp;'Технический лист'!M416&amp;'Технический лист'!P174))+IF(ISBLANK(INDIRECT("A10")), 0, INDIRECT(INDIRECT("A10")&amp;"!"&amp;'Технический лист'!M416&amp;'Технический лист'!P174))+IF(ISBLANK(INDIRECT("A11")), 0, INDIRECT(INDIRECT("A11")&amp;"!"&amp;'Технический лист'!M416&amp;'Технический лист'!P174))+IF(ISBLANK(INDIRECT("A12")), 0, INDIRECT(INDIRECT("A12")&amp;"!"&amp;'Технический лист'!M416&amp;'Технический лист'!P174))</f>
        <v>0</v>
      </c>
    </row>
    <row r="184" hidden="1">
      <c r="A184" s="106"/>
      <c r="B184" s="51">
        <f>IF(ISBLANK(INDIRECT("A3")), 0, INDIRECT(INDIRECT("A3")&amp;"!"&amp;'Технический лист'!B417&amp;'Технический лист'!E175))+IF(ISBLANK(INDIRECT("A4")), 0, INDIRECT(INDIRECT("A4")&amp;"!"&amp;'Технический лист'!B417&amp;'Технический лист'!E175))+IF(ISBLANK(INDIRECT("A5")), 0, INDIRECT(INDIRECT("A5")&amp;"!"&amp;'Технический лист'!B417&amp;'Технический лист'!E175))+IF(ISBLANK(INDIRECT("A6")), 0, INDIRECT(INDIRECT("A6")&amp;"!"&amp;'Технический лист'!B417&amp;'Технический лист'!E175))+IF(ISBLANK(INDIRECT("A7")), 0, INDIRECT(INDIRECT("A7")&amp;"!"&amp;'Технический лист'!B417&amp;'Технический лист'!E175))+IF(ISBLANK(INDIRECT("A8")), 0, INDIRECT(INDIRECT("A8")&amp;"!"&amp;'Технический лист'!B417&amp;'Технический лист'!E175))+IF(ISBLANK(INDIRECT("A9")), 0, INDIRECT(INDIRECT("A9")&amp;"!"&amp;'Технический лист'!B417&amp;'Технический лист'!E175))+IF(ISBLANK(INDIRECT("A10")), 0, INDIRECT(INDIRECT("A10")&amp;"!"&amp;'Технический лист'!B417&amp;'Технический лист'!E175))+IF(ISBLANK(INDIRECT("A11")), 0, INDIRECT(INDIRECT("A11")&amp;"!"&amp;'Технический лист'!B417&amp;'Технический лист'!E175))+IF(ISBLANK(INDIRECT("A12")), 0, INDIRECT(INDIRECT("A12")&amp;"!"&amp;'Технический лист'!B417&amp;'Технический лист'!E175))</f>
        <v>0</v>
      </c>
      <c r="C184" s="51">
        <f>IF(ISBLANK(INDIRECT("A3")), 0, INDIRECT(INDIRECT("A3")&amp;"!"&amp;'Технический лист'!C417&amp;'Технический лист'!F175))+IF(ISBLANK(INDIRECT("A4")), 0, INDIRECT(INDIRECT("A4")&amp;"!"&amp;'Технический лист'!C417&amp;'Технический лист'!F175))+IF(ISBLANK(INDIRECT("A5")), 0, INDIRECT(INDIRECT("A5")&amp;"!"&amp;'Технический лист'!C417&amp;'Технический лист'!F175))+IF(ISBLANK(INDIRECT("A6")), 0, INDIRECT(INDIRECT("A6")&amp;"!"&amp;'Технический лист'!C417&amp;'Технический лист'!F175))+IF(ISBLANK(INDIRECT("A7")), 0, INDIRECT(INDIRECT("A7")&amp;"!"&amp;'Технический лист'!C417&amp;'Технический лист'!F175))+IF(ISBLANK(INDIRECT("A8")), 0, INDIRECT(INDIRECT("A8")&amp;"!"&amp;'Технический лист'!C417&amp;'Технический лист'!F175))+IF(ISBLANK(INDIRECT("A9")), 0, INDIRECT(INDIRECT("A9")&amp;"!"&amp;'Технический лист'!C417&amp;'Технический лист'!F175))+IF(ISBLANK(INDIRECT("A10")), 0, INDIRECT(INDIRECT("A10")&amp;"!"&amp;'Технический лист'!C417&amp;'Технический лист'!F175))+IF(ISBLANK(INDIRECT("A11")), 0, INDIRECT(INDIRECT("A11")&amp;"!"&amp;'Технический лист'!C417&amp;'Технический лист'!F175))+IF(ISBLANK(INDIRECT("A12")), 0, INDIRECT(INDIRECT("A12")&amp;"!"&amp;'Технический лист'!C417&amp;'Технический лист'!F175))</f>
        <v>0</v>
      </c>
      <c r="D184" s="51">
        <f>IF(ISBLANK(INDIRECT("A3")), 0, INDIRECT(INDIRECT("A3")&amp;"!"&amp;'Технический лист'!D417&amp;'Технический лист'!G175))+IF(ISBLANK(INDIRECT("A4")), 0, INDIRECT(INDIRECT("A4")&amp;"!"&amp;'Технический лист'!D417&amp;'Технический лист'!G175))+IF(ISBLANK(INDIRECT("A5")), 0, INDIRECT(INDIRECT("A5")&amp;"!"&amp;'Технический лист'!D417&amp;'Технический лист'!G175))+IF(ISBLANK(INDIRECT("A6")), 0, INDIRECT(INDIRECT("A6")&amp;"!"&amp;'Технический лист'!D417&amp;'Технический лист'!G175))+IF(ISBLANK(INDIRECT("A7")), 0, INDIRECT(INDIRECT("A7")&amp;"!"&amp;'Технический лист'!D417&amp;'Технический лист'!G175))+IF(ISBLANK(INDIRECT("A8")), 0, INDIRECT(INDIRECT("A8")&amp;"!"&amp;'Технический лист'!D417&amp;'Технический лист'!G175))+IF(ISBLANK(INDIRECT("A9")), 0, INDIRECT(INDIRECT("A9")&amp;"!"&amp;'Технический лист'!D417&amp;'Технический лист'!G175))+IF(ISBLANK(INDIRECT("A10")), 0, INDIRECT(INDIRECT("A10")&amp;"!"&amp;'Технический лист'!D417&amp;'Технический лист'!G175))+IF(ISBLANK(INDIRECT("A11")), 0, INDIRECT(INDIRECT("A11")&amp;"!"&amp;'Технический лист'!D417&amp;'Технический лист'!G175))+IF(ISBLANK(INDIRECT("A12")), 0, INDIRECT(INDIRECT("A12")&amp;"!"&amp;'Технический лист'!D417&amp;'Технический лист'!G175))</f>
        <v>0</v>
      </c>
      <c r="E184" s="51">
        <f>IF(ISBLANK(INDIRECT("A3")), 0, INDIRECT(INDIRECT("A3")&amp;"!"&amp;'Технический лист'!E417&amp;'Технический лист'!H175))+IF(ISBLANK(INDIRECT("A4")), 0, INDIRECT(INDIRECT("A4")&amp;"!"&amp;'Технический лист'!E417&amp;'Технический лист'!H175))+IF(ISBLANK(INDIRECT("A5")), 0, INDIRECT(INDIRECT("A5")&amp;"!"&amp;'Технический лист'!E417&amp;'Технический лист'!H175))+IF(ISBLANK(INDIRECT("A6")), 0, INDIRECT(INDIRECT("A6")&amp;"!"&amp;'Технический лист'!E417&amp;'Технический лист'!H175))+IF(ISBLANK(INDIRECT("A7")), 0, INDIRECT(INDIRECT("A7")&amp;"!"&amp;'Технический лист'!E417&amp;'Технический лист'!H175))+IF(ISBLANK(INDIRECT("A8")), 0, INDIRECT(INDIRECT("A8")&amp;"!"&amp;'Технический лист'!E417&amp;'Технический лист'!H175))+IF(ISBLANK(INDIRECT("A9")), 0, INDIRECT(INDIRECT("A9")&amp;"!"&amp;'Технический лист'!E417&amp;'Технический лист'!H175))+IF(ISBLANK(INDIRECT("A10")), 0, INDIRECT(INDIRECT("A10")&amp;"!"&amp;'Технический лист'!E417&amp;'Технический лист'!H175))+IF(ISBLANK(INDIRECT("A11")), 0, INDIRECT(INDIRECT("A11")&amp;"!"&amp;'Технический лист'!E417&amp;'Технический лист'!H175))+IF(ISBLANK(INDIRECT("A12")), 0, INDIRECT(INDIRECT("A12")&amp;"!"&amp;'Технический лист'!E417&amp;'Технический лист'!H175))</f>
        <v>0</v>
      </c>
      <c r="F184" s="51">
        <f>IF(ISBLANK(INDIRECT("A3")), 0, INDIRECT(INDIRECT("A3")&amp;"!"&amp;'Технический лист'!F417&amp;'Технический лист'!I175))+IF(ISBLANK(INDIRECT("A4")), 0, INDIRECT(INDIRECT("A4")&amp;"!"&amp;'Технический лист'!F417&amp;'Технический лист'!I175))+IF(ISBLANK(INDIRECT("A5")), 0, INDIRECT(INDIRECT("A5")&amp;"!"&amp;'Технический лист'!F417&amp;'Технический лист'!I175))+IF(ISBLANK(INDIRECT("A6")), 0, INDIRECT(INDIRECT("A6")&amp;"!"&amp;'Технический лист'!F417&amp;'Технический лист'!I175))+IF(ISBLANK(INDIRECT("A7")), 0, INDIRECT(INDIRECT("A7")&amp;"!"&amp;'Технический лист'!F417&amp;'Технический лист'!I175))+IF(ISBLANK(INDIRECT("A8")), 0, INDIRECT(INDIRECT("A8")&amp;"!"&amp;'Технический лист'!F417&amp;'Технический лист'!I175))+IF(ISBLANK(INDIRECT("A9")), 0, INDIRECT(INDIRECT("A9")&amp;"!"&amp;'Технический лист'!F417&amp;'Технический лист'!I175))+IF(ISBLANK(INDIRECT("A10")), 0, INDIRECT(INDIRECT("A10")&amp;"!"&amp;'Технический лист'!F417&amp;'Технический лист'!I175))+IF(ISBLANK(INDIRECT("A11")), 0, INDIRECT(INDIRECT("A11")&amp;"!"&amp;'Технический лист'!F417&amp;'Технический лист'!I175))+IF(ISBLANK(INDIRECT("A12")), 0, INDIRECT(INDIRECT("A12")&amp;"!"&amp;'Технический лист'!F417&amp;'Технический лист'!I175))</f>
        <v>0</v>
      </c>
      <c r="G184" s="51">
        <f>IF(ISBLANK(INDIRECT("A3")), 0, INDIRECT(INDIRECT("A3")&amp;"!"&amp;'Технический лист'!G417&amp;'Технический лист'!J175))+IF(ISBLANK(INDIRECT("A4")), 0, INDIRECT(INDIRECT("A4")&amp;"!"&amp;'Технический лист'!G417&amp;'Технический лист'!J175))+IF(ISBLANK(INDIRECT("A5")), 0, INDIRECT(INDIRECT("A5")&amp;"!"&amp;'Технический лист'!G417&amp;'Технический лист'!J175))+IF(ISBLANK(INDIRECT("A6")), 0, INDIRECT(INDIRECT("A6")&amp;"!"&amp;'Технический лист'!G417&amp;'Технический лист'!J175))+IF(ISBLANK(INDIRECT("A7")), 0, INDIRECT(INDIRECT("A7")&amp;"!"&amp;'Технический лист'!G417&amp;'Технический лист'!J175))+IF(ISBLANK(INDIRECT("A8")), 0, INDIRECT(INDIRECT("A8")&amp;"!"&amp;'Технический лист'!G417&amp;'Технический лист'!J175))+IF(ISBLANK(INDIRECT("A9")), 0, INDIRECT(INDIRECT("A9")&amp;"!"&amp;'Технический лист'!G417&amp;'Технический лист'!J175))+IF(ISBLANK(INDIRECT("A10")), 0, INDIRECT(INDIRECT("A10")&amp;"!"&amp;'Технический лист'!G417&amp;'Технический лист'!J175))+IF(ISBLANK(INDIRECT("A11")), 0, INDIRECT(INDIRECT("A11")&amp;"!"&amp;'Технический лист'!G417&amp;'Технический лист'!J175))+IF(ISBLANK(INDIRECT("A12")), 0, INDIRECT(INDIRECT("A12")&amp;"!"&amp;'Технический лист'!G417&amp;'Технический лист'!J175))</f>
        <v>0</v>
      </c>
      <c r="H184" s="51">
        <f>IF(ISBLANK(INDIRECT("A3")), 0, INDIRECT(INDIRECT("A3")&amp;"!"&amp;'Технический лист'!H417&amp;'Технический лист'!K175))+IF(ISBLANK(INDIRECT("A4")), 0, INDIRECT(INDIRECT("A4")&amp;"!"&amp;'Технический лист'!H417&amp;'Технический лист'!K175))+IF(ISBLANK(INDIRECT("A5")), 0, INDIRECT(INDIRECT("A5")&amp;"!"&amp;'Технический лист'!H417&amp;'Технический лист'!K175))+IF(ISBLANK(INDIRECT("A6")), 0, INDIRECT(INDIRECT("A6")&amp;"!"&amp;'Технический лист'!H417&amp;'Технический лист'!K175))+IF(ISBLANK(INDIRECT("A7")), 0, INDIRECT(INDIRECT("A7")&amp;"!"&amp;'Технический лист'!H417&amp;'Технический лист'!K175))+IF(ISBLANK(INDIRECT("A8")), 0, INDIRECT(INDIRECT("A8")&amp;"!"&amp;'Технический лист'!H417&amp;'Технический лист'!K175))+IF(ISBLANK(INDIRECT("A9")), 0, INDIRECT(INDIRECT("A9")&amp;"!"&amp;'Технический лист'!H417&amp;'Технический лист'!K175))+IF(ISBLANK(INDIRECT("A10")), 0, INDIRECT(INDIRECT("A10")&amp;"!"&amp;'Технический лист'!H417&amp;'Технический лист'!K175))+IF(ISBLANK(INDIRECT("A11")), 0, INDIRECT(INDIRECT("A11")&amp;"!"&amp;'Технический лист'!H417&amp;'Технический лист'!K175))+IF(ISBLANK(INDIRECT("A12")), 0, INDIRECT(INDIRECT("A12")&amp;"!"&amp;'Технический лист'!H417&amp;'Технический лист'!K175))</f>
        <v>0</v>
      </c>
      <c r="I184" s="51">
        <f>IF(ISBLANK(INDIRECT("A3")), 0, INDIRECT(INDIRECT("A3")&amp;"!"&amp;'Технический лист'!I417&amp;'Технический лист'!L175))+IF(ISBLANK(INDIRECT("A4")), 0, INDIRECT(INDIRECT("A4")&amp;"!"&amp;'Технический лист'!I417&amp;'Технический лист'!L175))+IF(ISBLANK(INDIRECT("A5")), 0, INDIRECT(INDIRECT("A5")&amp;"!"&amp;'Технический лист'!I417&amp;'Технический лист'!L175))+IF(ISBLANK(INDIRECT("A6")), 0, INDIRECT(INDIRECT("A6")&amp;"!"&amp;'Технический лист'!I417&amp;'Технический лист'!L175))+IF(ISBLANK(INDIRECT("A7")), 0, INDIRECT(INDIRECT("A7")&amp;"!"&amp;'Технический лист'!I417&amp;'Технический лист'!L175))+IF(ISBLANK(INDIRECT("A8")), 0, INDIRECT(INDIRECT("A8")&amp;"!"&amp;'Технический лист'!I417&amp;'Технический лист'!L175))+IF(ISBLANK(INDIRECT("A9")), 0, INDIRECT(INDIRECT("A9")&amp;"!"&amp;'Технический лист'!I417&amp;'Технический лист'!L175))+IF(ISBLANK(INDIRECT("A10")), 0, INDIRECT(INDIRECT("A10")&amp;"!"&amp;'Технический лист'!I417&amp;'Технический лист'!L175))+IF(ISBLANK(INDIRECT("A11")), 0, INDIRECT(INDIRECT("A11")&amp;"!"&amp;'Технический лист'!I417&amp;'Технический лист'!L175))+IF(ISBLANK(INDIRECT("A12")), 0, INDIRECT(INDIRECT("A12")&amp;"!"&amp;'Технический лист'!I417&amp;'Технический лист'!L175))</f>
        <v>0</v>
      </c>
      <c r="J184" s="51">
        <f>IF(ISBLANK(INDIRECT("A3")), 0, INDIRECT(INDIRECT("A3")&amp;"!"&amp;'Технический лист'!J417&amp;'Технический лист'!M175))+IF(ISBLANK(INDIRECT("A4")), 0, INDIRECT(INDIRECT("A4")&amp;"!"&amp;'Технический лист'!J417&amp;'Технический лист'!M175))+IF(ISBLANK(INDIRECT("A5")), 0, INDIRECT(INDIRECT("A5")&amp;"!"&amp;'Технический лист'!J417&amp;'Технический лист'!M175))+IF(ISBLANK(INDIRECT("A6")), 0, INDIRECT(INDIRECT("A6")&amp;"!"&amp;'Технический лист'!J417&amp;'Технический лист'!M175))+IF(ISBLANK(INDIRECT("A7")), 0, INDIRECT(INDIRECT("A7")&amp;"!"&amp;'Технический лист'!J417&amp;'Технический лист'!M175))+IF(ISBLANK(INDIRECT("A8")), 0, INDIRECT(INDIRECT("A8")&amp;"!"&amp;'Технический лист'!J417&amp;'Технический лист'!M175))+IF(ISBLANK(INDIRECT("A9")), 0, INDIRECT(INDIRECT("A9")&amp;"!"&amp;'Технический лист'!J417&amp;'Технический лист'!M175))+IF(ISBLANK(INDIRECT("A10")), 0, INDIRECT(INDIRECT("A10")&amp;"!"&amp;'Технический лист'!J417&amp;'Технический лист'!M175))+IF(ISBLANK(INDIRECT("A11")), 0, INDIRECT(INDIRECT("A11")&amp;"!"&amp;'Технический лист'!J417&amp;'Технический лист'!M175))+IF(ISBLANK(INDIRECT("A12")), 0, INDIRECT(INDIRECT("A12")&amp;"!"&amp;'Технический лист'!J417&amp;'Технический лист'!M175))</f>
        <v>0</v>
      </c>
      <c r="K184" s="51">
        <f>IF(ISBLANK(INDIRECT("A3")), 0, INDIRECT(INDIRECT("A3")&amp;"!"&amp;'Технический лист'!K417&amp;'Технический лист'!N175))+IF(ISBLANK(INDIRECT("A4")), 0, INDIRECT(INDIRECT("A4")&amp;"!"&amp;'Технический лист'!K417&amp;'Технический лист'!N175))+IF(ISBLANK(INDIRECT("A5")), 0, INDIRECT(INDIRECT("A5")&amp;"!"&amp;'Технический лист'!K417&amp;'Технический лист'!N175))+IF(ISBLANK(INDIRECT("A6")), 0, INDIRECT(INDIRECT("A6")&amp;"!"&amp;'Технический лист'!K417&amp;'Технический лист'!N175))+IF(ISBLANK(INDIRECT("A7")), 0, INDIRECT(INDIRECT("A7")&amp;"!"&amp;'Технический лист'!K417&amp;'Технический лист'!N175))+IF(ISBLANK(INDIRECT("A8")), 0, INDIRECT(INDIRECT("A8")&amp;"!"&amp;'Технический лист'!K417&amp;'Технический лист'!N175))+IF(ISBLANK(INDIRECT("A9")), 0, INDIRECT(INDIRECT("A9")&amp;"!"&amp;'Технический лист'!K417&amp;'Технический лист'!N175))+IF(ISBLANK(INDIRECT("A10")), 0, INDIRECT(INDIRECT("A10")&amp;"!"&amp;'Технический лист'!K417&amp;'Технический лист'!N175))+IF(ISBLANK(INDIRECT("A11")), 0, INDIRECT(INDIRECT("A11")&amp;"!"&amp;'Технический лист'!K417&amp;'Технический лист'!N175))+IF(ISBLANK(INDIRECT("A12")), 0, INDIRECT(INDIRECT("A12")&amp;"!"&amp;'Технический лист'!K417&amp;'Технический лист'!N175))</f>
        <v>0</v>
      </c>
      <c r="L184" s="51">
        <f>IF(ISBLANK(INDIRECT("A3")), 0, INDIRECT(INDIRECT("A3")&amp;"!"&amp;'Технический лист'!L417&amp;'Технический лист'!O175))+IF(ISBLANK(INDIRECT("A4")), 0, INDIRECT(INDIRECT("A4")&amp;"!"&amp;'Технический лист'!L417&amp;'Технический лист'!O175))+IF(ISBLANK(INDIRECT("A5")), 0, INDIRECT(INDIRECT("A5")&amp;"!"&amp;'Технический лист'!L417&amp;'Технический лист'!O175))+IF(ISBLANK(INDIRECT("A6")), 0, INDIRECT(INDIRECT("A6")&amp;"!"&amp;'Технический лист'!L417&amp;'Технический лист'!O175))+IF(ISBLANK(INDIRECT("A7")), 0, INDIRECT(INDIRECT("A7")&amp;"!"&amp;'Технический лист'!L417&amp;'Технический лист'!O175))+IF(ISBLANK(INDIRECT("A8")), 0, INDIRECT(INDIRECT("A8")&amp;"!"&amp;'Технический лист'!L417&amp;'Технический лист'!O175))+IF(ISBLANK(INDIRECT("A9")), 0, INDIRECT(INDIRECT("A9")&amp;"!"&amp;'Технический лист'!L417&amp;'Технический лист'!O175))+IF(ISBLANK(INDIRECT("A10")), 0, INDIRECT(INDIRECT("A10")&amp;"!"&amp;'Технический лист'!L417&amp;'Технический лист'!O175))+IF(ISBLANK(INDIRECT("A11")), 0, INDIRECT(INDIRECT("A11")&amp;"!"&amp;'Технический лист'!L417&amp;'Технический лист'!O175))+IF(ISBLANK(INDIRECT("A12")), 0, INDIRECT(INDIRECT("A12")&amp;"!"&amp;'Технический лист'!L417&amp;'Технический лист'!O175))</f>
        <v>0</v>
      </c>
      <c r="M184" s="53">
        <f>IF(ISBLANK(INDIRECT("A3")), 0, INDIRECT(INDIRECT("A3")&amp;"!"&amp;'Технический лист'!M417&amp;'Технический лист'!P175))+IF(ISBLANK(INDIRECT("A4")), 0, INDIRECT(INDIRECT("A4")&amp;"!"&amp;'Технический лист'!M417&amp;'Технический лист'!P175))+IF(ISBLANK(INDIRECT("A5")), 0, INDIRECT(INDIRECT("A5")&amp;"!"&amp;'Технический лист'!M417&amp;'Технический лист'!P175))+IF(ISBLANK(INDIRECT("A6")), 0, INDIRECT(INDIRECT("A6")&amp;"!"&amp;'Технический лист'!M417&amp;'Технический лист'!P175))+IF(ISBLANK(INDIRECT("A7")), 0, INDIRECT(INDIRECT("A7")&amp;"!"&amp;'Технический лист'!M417&amp;'Технический лист'!P175))+IF(ISBLANK(INDIRECT("A8")), 0, INDIRECT(INDIRECT("A8")&amp;"!"&amp;'Технический лист'!M417&amp;'Технический лист'!P175))+IF(ISBLANK(INDIRECT("A9")), 0, INDIRECT(INDIRECT("A9")&amp;"!"&amp;'Технический лист'!M417&amp;'Технический лист'!P175))+IF(ISBLANK(INDIRECT("A10")), 0, INDIRECT(INDIRECT("A10")&amp;"!"&amp;'Технический лист'!M417&amp;'Технический лист'!P175))+IF(ISBLANK(INDIRECT("A11")), 0, INDIRECT(INDIRECT("A11")&amp;"!"&amp;'Технический лист'!M417&amp;'Технический лист'!P175))+IF(ISBLANK(INDIRECT("A12")), 0, INDIRECT(INDIRECT("A12")&amp;"!"&amp;'Технический лист'!M417&amp;'Технический лист'!P175))</f>
        <v>0</v>
      </c>
    </row>
    <row r="185" hidden="1">
      <c r="A185" s="106"/>
      <c r="B185" s="51">
        <f>IF(ISBLANK(INDIRECT("A3")), 0, INDIRECT(INDIRECT("A3")&amp;"!"&amp;'Технический лист'!B418&amp;'Технический лист'!E176))+IF(ISBLANK(INDIRECT("A4")), 0, INDIRECT(INDIRECT("A4")&amp;"!"&amp;'Технический лист'!B418&amp;'Технический лист'!E176))+IF(ISBLANK(INDIRECT("A5")), 0, INDIRECT(INDIRECT("A5")&amp;"!"&amp;'Технический лист'!B418&amp;'Технический лист'!E176))+IF(ISBLANK(INDIRECT("A6")), 0, INDIRECT(INDIRECT("A6")&amp;"!"&amp;'Технический лист'!B418&amp;'Технический лист'!E176))+IF(ISBLANK(INDIRECT("A7")), 0, INDIRECT(INDIRECT("A7")&amp;"!"&amp;'Технический лист'!B418&amp;'Технический лист'!E176))+IF(ISBLANK(INDIRECT("A8")), 0, INDIRECT(INDIRECT("A8")&amp;"!"&amp;'Технический лист'!B418&amp;'Технический лист'!E176))+IF(ISBLANK(INDIRECT("A9")), 0, INDIRECT(INDIRECT("A9")&amp;"!"&amp;'Технический лист'!B418&amp;'Технический лист'!E176))+IF(ISBLANK(INDIRECT("A10")), 0, INDIRECT(INDIRECT("A10")&amp;"!"&amp;'Технический лист'!B418&amp;'Технический лист'!E176))+IF(ISBLANK(INDIRECT("A11")), 0, INDIRECT(INDIRECT("A11")&amp;"!"&amp;'Технический лист'!B418&amp;'Технический лист'!E176))+IF(ISBLANK(INDIRECT("A12")), 0, INDIRECT(INDIRECT("A12")&amp;"!"&amp;'Технический лист'!B418&amp;'Технический лист'!E176))</f>
        <v>0</v>
      </c>
      <c r="C185" s="51">
        <f>IF(ISBLANK(INDIRECT("A3")), 0, INDIRECT(INDIRECT("A3")&amp;"!"&amp;'Технический лист'!C418&amp;'Технический лист'!F176))+IF(ISBLANK(INDIRECT("A4")), 0, INDIRECT(INDIRECT("A4")&amp;"!"&amp;'Технический лист'!C418&amp;'Технический лист'!F176))+IF(ISBLANK(INDIRECT("A5")), 0, INDIRECT(INDIRECT("A5")&amp;"!"&amp;'Технический лист'!C418&amp;'Технический лист'!F176))+IF(ISBLANK(INDIRECT("A6")), 0, INDIRECT(INDIRECT("A6")&amp;"!"&amp;'Технический лист'!C418&amp;'Технический лист'!F176))+IF(ISBLANK(INDIRECT("A7")), 0, INDIRECT(INDIRECT("A7")&amp;"!"&amp;'Технический лист'!C418&amp;'Технический лист'!F176))+IF(ISBLANK(INDIRECT("A8")), 0, INDIRECT(INDIRECT("A8")&amp;"!"&amp;'Технический лист'!C418&amp;'Технический лист'!F176))+IF(ISBLANK(INDIRECT("A9")), 0, INDIRECT(INDIRECT("A9")&amp;"!"&amp;'Технический лист'!C418&amp;'Технический лист'!F176))+IF(ISBLANK(INDIRECT("A10")), 0, INDIRECT(INDIRECT("A10")&amp;"!"&amp;'Технический лист'!C418&amp;'Технический лист'!F176))+IF(ISBLANK(INDIRECT("A11")), 0, INDIRECT(INDIRECT("A11")&amp;"!"&amp;'Технический лист'!C418&amp;'Технический лист'!F176))+IF(ISBLANK(INDIRECT("A12")), 0, INDIRECT(INDIRECT("A12")&amp;"!"&amp;'Технический лист'!C418&amp;'Технический лист'!F176))</f>
        <v>0</v>
      </c>
      <c r="D185" s="51">
        <f>IF(ISBLANK(INDIRECT("A3")), 0, INDIRECT(INDIRECT("A3")&amp;"!"&amp;'Технический лист'!D418&amp;'Технический лист'!G176))+IF(ISBLANK(INDIRECT("A4")), 0, INDIRECT(INDIRECT("A4")&amp;"!"&amp;'Технический лист'!D418&amp;'Технический лист'!G176))+IF(ISBLANK(INDIRECT("A5")), 0, INDIRECT(INDIRECT("A5")&amp;"!"&amp;'Технический лист'!D418&amp;'Технический лист'!G176))+IF(ISBLANK(INDIRECT("A6")), 0, INDIRECT(INDIRECT("A6")&amp;"!"&amp;'Технический лист'!D418&amp;'Технический лист'!G176))+IF(ISBLANK(INDIRECT("A7")), 0, INDIRECT(INDIRECT("A7")&amp;"!"&amp;'Технический лист'!D418&amp;'Технический лист'!G176))+IF(ISBLANK(INDIRECT("A8")), 0, INDIRECT(INDIRECT("A8")&amp;"!"&amp;'Технический лист'!D418&amp;'Технический лист'!G176))+IF(ISBLANK(INDIRECT("A9")), 0, INDIRECT(INDIRECT("A9")&amp;"!"&amp;'Технический лист'!D418&amp;'Технический лист'!G176))+IF(ISBLANK(INDIRECT("A10")), 0, INDIRECT(INDIRECT("A10")&amp;"!"&amp;'Технический лист'!D418&amp;'Технический лист'!G176))+IF(ISBLANK(INDIRECT("A11")), 0, INDIRECT(INDIRECT("A11")&amp;"!"&amp;'Технический лист'!D418&amp;'Технический лист'!G176))+IF(ISBLANK(INDIRECT("A12")), 0, INDIRECT(INDIRECT("A12")&amp;"!"&amp;'Технический лист'!D418&amp;'Технический лист'!G176))</f>
        <v>0</v>
      </c>
      <c r="E185" s="51">
        <f>IF(ISBLANK(INDIRECT("A3")), 0, INDIRECT(INDIRECT("A3")&amp;"!"&amp;'Технический лист'!E418&amp;'Технический лист'!H176))+IF(ISBLANK(INDIRECT("A4")), 0, INDIRECT(INDIRECT("A4")&amp;"!"&amp;'Технический лист'!E418&amp;'Технический лист'!H176))+IF(ISBLANK(INDIRECT("A5")), 0, INDIRECT(INDIRECT("A5")&amp;"!"&amp;'Технический лист'!E418&amp;'Технический лист'!H176))+IF(ISBLANK(INDIRECT("A6")), 0, INDIRECT(INDIRECT("A6")&amp;"!"&amp;'Технический лист'!E418&amp;'Технический лист'!H176))+IF(ISBLANK(INDIRECT("A7")), 0, INDIRECT(INDIRECT("A7")&amp;"!"&amp;'Технический лист'!E418&amp;'Технический лист'!H176))+IF(ISBLANK(INDIRECT("A8")), 0, INDIRECT(INDIRECT("A8")&amp;"!"&amp;'Технический лист'!E418&amp;'Технический лист'!H176))+IF(ISBLANK(INDIRECT("A9")), 0, INDIRECT(INDIRECT("A9")&amp;"!"&amp;'Технический лист'!E418&amp;'Технический лист'!H176))+IF(ISBLANK(INDIRECT("A10")), 0, INDIRECT(INDIRECT("A10")&amp;"!"&amp;'Технический лист'!E418&amp;'Технический лист'!H176))+IF(ISBLANK(INDIRECT("A11")), 0, INDIRECT(INDIRECT("A11")&amp;"!"&amp;'Технический лист'!E418&amp;'Технический лист'!H176))+IF(ISBLANK(INDIRECT("A12")), 0, INDIRECT(INDIRECT("A12")&amp;"!"&amp;'Технический лист'!E418&amp;'Технический лист'!H176))</f>
        <v>0</v>
      </c>
      <c r="F185" s="51">
        <f>IF(ISBLANK(INDIRECT("A3")), 0, INDIRECT(INDIRECT("A3")&amp;"!"&amp;'Технический лист'!F418&amp;'Технический лист'!I176))+IF(ISBLANK(INDIRECT("A4")), 0, INDIRECT(INDIRECT("A4")&amp;"!"&amp;'Технический лист'!F418&amp;'Технический лист'!I176))+IF(ISBLANK(INDIRECT("A5")), 0, INDIRECT(INDIRECT("A5")&amp;"!"&amp;'Технический лист'!F418&amp;'Технический лист'!I176))+IF(ISBLANK(INDIRECT("A6")), 0, INDIRECT(INDIRECT("A6")&amp;"!"&amp;'Технический лист'!F418&amp;'Технический лист'!I176))+IF(ISBLANK(INDIRECT("A7")), 0, INDIRECT(INDIRECT("A7")&amp;"!"&amp;'Технический лист'!F418&amp;'Технический лист'!I176))+IF(ISBLANK(INDIRECT("A8")), 0, INDIRECT(INDIRECT("A8")&amp;"!"&amp;'Технический лист'!F418&amp;'Технический лист'!I176))+IF(ISBLANK(INDIRECT("A9")), 0, INDIRECT(INDIRECT("A9")&amp;"!"&amp;'Технический лист'!F418&amp;'Технический лист'!I176))+IF(ISBLANK(INDIRECT("A10")), 0, INDIRECT(INDIRECT("A10")&amp;"!"&amp;'Технический лист'!F418&amp;'Технический лист'!I176))+IF(ISBLANK(INDIRECT("A11")), 0, INDIRECT(INDIRECT("A11")&amp;"!"&amp;'Технический лист'!F418&amp;'Технический лист'!I176))+IF(ISBLANK(INDIRECT("A12")), 0, INDIRECT(INDIRECT("A12")&amp;"!"&amp;'Технический лист'!F418&amp;'Технический лист'!I176))</f>
        <v>0</v>
      </c>
      <c r="G185" s="51">
        <f>IF(ISBLANK(INDIRECT("A3")), 0, INDIRECT(INDIRECT("A3")&amp;"!"&amp;'Технический лист'!G418&amp;'Технический лист'!J176))+IF(ISBLANK(INDIRECT("A4")), 0, INDIRECT(INDIRECT("A4")&amp;"!"&amp;'Технический лист'!G418&amp;'Технический лист'!J176))+IF(ISBLANK(INDIRECT("A5")), 0, INDIRECT(INDIRECT("A5")&amp;"!"&amp;'Технический лист'!G418&amp;'Технический лист'!J176))+IF(ISBLANK(INDIRECT("A6")), 0, INDIRECT(INDIRECT("A6")&amp;"!"&amp;'Технический лист'!G418&amp;'Технический лист'!J176))+IF(ISBLANK(INDIRECT("A7")), 0, INDIRECT(INDIRECT("A7")&amp;"!"&amp;'Технический лист'!G418&amp;'Технический лист'!J176))+IF(ISBLANK(INDIRECT("A8")), 0, INDIRECT(INDIRECT("A8")&amp;"!"&amp;'Технический лист'!G418&amp;'Технический лист'!J176))+IF(ISBLANK(INDIRECT("A9")), 0, INDIRECT(INDIRECT("A9")&amp;"!"&amp;'Технический лист'!G418&amp;'Технический лист'!J176))+IF(ISBLANK(INDIRECT("A10")), 0, INDIRECT(INDIRECT("A10")&amp;"!"&amp;'Технический лист'!G418&amp;'Технический лист'!J176))+IF(ISBLANK(INDIRECT("A11")), 0, INDIRECT(INDIRECT("A11")&amp;"!"&amp;'Технический лист'!G418&amp;'Технический лист'!J176))+IF(ISBLANK(INDIRECT("A12")), 0, INDIRECT(INDIRECT("A12")&amp;"!"&amp;'Технический лист'!G418&amp;'Технический лист'!J176))</f>
        <v>0</v>
      </c>
      <c r="H185" s="51">
        <f>IF(ISBLANK(INDIRECT("A3")), 0, INDIRECT(INDIRECT("A3")&amp;"!"&amp;'Технический лист'!H418&amp;'Технический лист'!K176))+IF(ISBLANK(INDIRECT("A4")), 0, INDIRECT(INDIRECT("A4")&amp;"!"&amp;'Технический лист'!H418&amp;'Технический лист'!K176))+IF(ISBLANK(INDIRECT("A5")), 0, INDIRECT(INDIRECT("A5")&amp;"!"&amp;'Технический лист'!H418&amp;'Технический лист'!K176))+IF(ISBLANK(INDIRECT("A6")), 0, INDIRECT(INDIRECT("A6")&amp;"!"&amp;'Технический лист'!H418&amp;'Технический лист'!K176))+IF(ISBLANK(INDIRECT("A7")), 0, INDIRECT(INDIRECT("A7")&amp;"!"&amp;'Технический лист'!H418&amp;'Технический лист'!K176))+IF(ISBLANK(INDIRECT("A8")), 0, INDIRECT(INDIRECT("A8")&amp;"!"&amp;'Технический лист'!H418&amp;'Технический лист'!K176))+IF(ISBLANK(INDIRECT("A9")), 0, INDIRECT(INDIRECT("A9")&amp;"!"&amp;'Технический лист'!H418&amp;'Технический лист'!K176))+IF(ISBLANK(INDIRECT("A10")), 0, INDIRECT(INDIRECT("A10")&amp;"!"&amp;'Технический лист'!H418&amp;'Технический лист'!K176))+IF(ISBLANK(INDIRECT("A11")), 0, INDIRECT(INDIRECT("A11")&amp;"!"&amp;'Технический лист'!H418&amp;'Технический лист'!K176))+IF(ISBLANK(INDIRECT("A12")), 0, INDIRECT(INDIRECT("A12")&amp;"!"&amp;'Технический лист'!H418&amp;'Технический лист'!K176))</f>
        <v>0</v>
      </c>
      <c r="I185" s="51">
        <f>IF(ISBLANK(INDIRECT("A3")), 0, INDIRECT(INDIRECT("A3")&amp;"!"&amp;'Технический лист'!I418&amp;'Технический лист'!L176))+IF(ISBLANK(INDIRECT("A4")), 0, INDIRECT(INDIRECT("A4")&amp;"!"&amp;'Технический лист'!I418&amp;'Технический лист'!L176))+IF(ISBLANK(INDIRECT("A5")), 0, INDIRECT(INDIRECT("A5")&amp;"!"&amp;'Технический лист'!I418&amp;'Технический лист'!L176))+IF(ISBLANK(INDIRECT("A6")), 0, INDIRECT(INDIRECT("A6")&amp;"!"&amp;'Технический лист'!I418&amp;'Технический лист'!L176))+IF(ISBLANK(INDIRECT("A7")), 0, INDIRECT(INDIRECT("A7")&amp;"!"&amp;'Технический лист'!I418&amp;'Технический лист'!L176))+IF(ISBLANK(INDIRECT("A8")), 0, INDIRECT(INDIRECT("A8")&amp;"!"&amp;'Технический лист'!I418&amp;'Технический лист'!L176))+IF(ISBLANK(INDIRECT("A9")), 0, INDIRECT(INDIRECT("A9")&amp;"!"&amp;'Технический лист'!I418&amp;'Технический лист'!L176))+IF(ISBLANK(INDIRECT("A10")), 0, INDIRECT(INDIRECT("A10")&amp;"!"&amp;'Технический лист'!I418&amp;'Технический лист'!L176))+IF(ISBLANK(INDIRECT("A11")), 0, INDIRECT(INDIRECT("A11")&amp;"!"&amp;'Технический лист'!I418&amp;'Технический лист'!L176))+IF(ISBLANK(INDIRECT("A12")), 0, INDIRECT(INDIRECT("A12")&amp;"!"&amp;'Технический лист'!I418&amp;'Технический лист'!L176))</f>
        <v>0</v>
      </c>
      <c r="J185" s="51">
        <f>IF(ISBLANK(INDIRECT("A3")), 0, INDIRECT(INDIRECT("A3")&amp;"!"&amp;'Технический лист'!J418&amp;'Технический лист'!M176))+IF(ISBLANK(INDIRECT("A4")), 0, INDIRECT(INDIRECT("A4")&amp;"!"&amp;'Технический лист'!J418&amp;'Технический лист'!M176))+IF(ISBLANK(INDIRECT("A5")), 0, INDIRECT(INDIRECT("A5")&amp;"!"&amp;'Технический лист'!J418&amp;'Технический лист'!M176))+IF(ISBLANK(INDIRECT("A6")), 0, INDIRECT(INDIRECT("A6")&amp;"!"&amp;'Технический лист'!J418&amp;'Технический лист'!M176))+IF(ISBLANK(INDIRECT("A7")), 0, INDIRECT(INDIRECT("A7")&amp;"!"&amp;'Технический лист'!J418&amp;'Технический лист'!M176))+IF(ISBLANK(INDIRECT("A8")), 0, INDIRECT(INDIRECT("A8")&amp;"!"&amp;'Технический лист'!J418&amp;'Технический лист'!M176))+IF(ISBLANK(INDIRECT("A9")), 0, INDIRECT(INDIRECT("A9")&amp;"!"&amp;'Технический лист'!J418&amp;'Технический лист'!M176))+IF(ISBLANK(INDIRECT("A10")), 0, INDIRECT(INDIRECT("A10")&amp;"!"&amp;'Технический лист'!J418&amp;'Технический лист'!M176))+IF(ISBLANK(INDIRECT("A11")), 0, INDIRECT(INDIRECT("A11")&amp;"!"&amp;'Технический лист'!J418&amp;'Технический лист'!M176))+IF(ISBLANK(INDIRECT("A12")), 0, INDIRECT(INDIRECT("A12")&amp;"!"&amp;'Технический лист'!J418&amp;'Технический лист'!M176))</f>
        <v>0</v>
      </c>
      <c r="K185" s="51">
        <f>IF(ISBLANK(INDIRECT("A3")), 0, INDIRECT(INDIRECT("A3")&amp;"!"&amp;'Технический лист'!K418&amp;'Технический лист'!N176))+IF(ISBLANK(INDIRECT("A4")), 0, INDIRECT(INDIRECT("A4")&amp;"!"&amp;'Технический лист'!K418&amp;'Технический лист'!N176))+IF(ISBLANK(INDIRECT("A5")), 0, INDIRECT(INDIRECT("A5")&amp;"!"&amp;'Технический лист'!K418&amp;'Технический лист'!N176))+IF(ISBLANK(INDIRECT("A6")), 0, INDIRECT(INDIRECT("A6")&amp;"!"&amp;'Технический лист'!K418&amp;'Технический лист'!N176))+IF(ISBLANK(INDIRECT("A7")), 0, INDIRECT(INDIRECT("A7")&amp;"!"&amp;'Технический лист'!K418&amp;'Технический лист'!N176))+IF(ISBLANK(INDIRECT("A8")), 0, INDIRECT(INDIRECT("A8")&amp;"!"&amp;'Технический лист'!K418&amp;'Технический лист'!N176))+IF(ISBLANK(INDIRECT("A9")), 0, INDIRECT(INDIRECT("A9")&amp;"!"&amp;'Технический лист'!K418&amp;'Технический лист'!N176))+IF(ISBLANK(INDIRECT("A10")), 0, INDIRECT(INDIRECT("A10")&amp;"!"&amp;'Технический лист'!K418&amp;'Технический лист'!N176))+IF(ISBLANK(INDIRECT("A11")), 0, INDIRECT(INDIRECT("A11")&amp;"!"&amp;'Технический лист'!K418&amp;'Технический лист'!N176))+IF(ISBLANK(INDIRECT("A12")), 0, INDIRECT(INDIRECT("A12")&amp;"!"&amp;'Технический лист'!K418&amp;'Технический лист'!N176))</f>
        <v>0</v>
      </c>
      <c r="L185" s="51">
        <f>IF(ISBLANK(INDIRECT("A3")), 0, INDIRECT(INDIRECT("A3")&amp;"!"&amp;'Технический лист'!L418&amp;'Технический лист'!O176))+IF(ISBLANK(INDIRECT("A4")), 0, INDIRECT(INDIRECT("A4")&amp;"!"&amp;'Технический лист'!L418&amp;'Технический лист'!O176))+IF(ISBLANK(INDIRECT("A5")), 0, INDIRECT(INDIRECT("A5")&amp;"!"&amp;'Технический лист'!L418&amp;'Технический лист'!O176))+IF(ISBLANK(INDIRECT("A6")), 0, INDIRECT(INDIRECT("A6")&amp;"!"&amp;'Технический лист'!L418&amp;'Технический лист'!O176))+IF(ISBLANK(INDIRECT("A7")), 0, INDIRECT(INDIRECT("A7")&amp;"!"&amp;'Технический лист'!L418&amp;'Технический лист'!O176))+IF(ISBLANK(INDIRECT("A8")), 0, INDIRECT(INDIRECT("A8")&amp;"!"&amp;'Технический лист'!L418&amp;'Технический лист'!O176))+IF(ISBLANK(INDIRECT("A9")), 0, INDIRECT(INDIRECT("A9")&amp;"!"&amp;'Технический лист'!L418&amp;'Технический лист'!O176))+IF(ISBLANK(INDIRECT("A10")), 0, INDIRECT(INDIRECT("A10")&amp;"!"&amp;'Технический лист'!L418&amp;'Технический лист'!O176))+IF(ISBLANK(INDIRECT("A11")), 0, INDIRECT(INDIRECT("A11")&amp;"!"&amp;'Технический лист'!L418&amp;'Технический лист'!O176))+IF(ISBLANK(INDIRECT("A12")), 0, INDIRECT(INDIRECT("A12")&amp;"!"&amp;'Технический лист'!L418&amp;'Технический лист'!O176))</f>
        <v>0</v>
      </c>
      <c r="M185" s="53">
        <f>IF(ISBLANK(INDIRECT("A3")), 0, INDIRECT(INDIRECT("A3")&amp;"!"&amp;'Технический лист'!M418&amp;'Технический лист'!P176))+IF(ISBLANK(INDIRECT("A4")), 0, INDIRECT(INDIRECT("A4")&amp;"!"&amp;'Технический лист'!M418&amp;'Технический лист'!P176))+IF(ISBLANK(INDIRECT("A5")), 0, INDIRECT(INDIRECT("A5")&amp;"!"&amp;'Технический лист'!M418&amp;'Технический лист'!P176))+IF(ISBLANK(INDIRECT("A6")), 0, INDIRECT(INDIRECT("A6")&amp;"!"&amp;'Технический лист'!M418&amp;'Технический лист'!P176))+IF(ISBLANK(INDIRECT("A7")), 0, INDIRECT(INDIRECT("A7")&amp;"!"&amp;'Технический лист'!M418&amp;'Технический лист'!P176))+IF(ISBLANK(INDIRECT("A8")), 0, INDIRECT(INDIRECT("A8")&amp;"!"&amp;'Технический лист'!M418&amp;'Технический лист'!P176))+IF(ISBLANK(INDIRECT("A9")), 0, INDIRECT(INDIRECT("A9")&amp;"!"&amp;'Технический лист'!M418&amp;'Технический лист'!P176))+IF(ISBLANK(INDIRECT("A10")), 0, INDIRECT(INDIRECT("A10")&amp;"!"&amp;'Технический лист'!M418&amp;'Технический лист'!P176))+IF(ISBLANK(INDIRECT("A11")), 0, INDIRECT(INDIRECT("A11")&amp;"!"&amp;'Технический лист'!M418&amp;'Технический лист'!P176))+IF(ISBLANK(INDIRECT("A12")), 0, INDIRECT(INDIRECT("A12")&amp;"!"&amp;'Технический лист'!M418&amp;'Технический лист'!P176))</f>
        <v>0</v>
      </c>
    </row>
    <row r="186" hidden="1">
      <c r="A186" s="106"/>
      <c r="B186" s="51">
        <f>IF(ISBLANK(INDIRECT("A3")), 0, INDIRECT(INDIRECT("A3")&amp;"!"&amp;'Технический лист'!B419&amp;'Технический лист'!E177))+IF(ISBLANK(INDIRECT("A4")), 0, INDIRECT(INDIRECT("A4")&amp;"!"&amp;'Технический лист'!B419&amp;'Технический лист'!E177))+IF(ISBLANK(INDIRECT("A5")), 0, INDIRECT(INDIRECT("A5")&amp;"!"&amp;'Технический лист'!B419&amp;'Технический лист'!E177))+IF(ISBLANK(INDIRECT("A6")), 0, INDIRECT(INDIRECT("A6")&amp;"!"&amp;'Технический лист'!B419&amp;'Технический лист'!E177))+IF(ISBLANK(INDIRECT("A7")), 0, INDIRECT(INDIRECT("A7")&amp;"!"&amp;'Технический лист'!B419&amp;'Технический лист'!E177))+IF(ISBLANK(INDIRECT("A8")), 0, INDIRECT(INDIRECT("A8")&amp;"!"&amp;'Технический лист'!B419&amp;'Технический лист'!E177))+IF(ISBLANK(INDIRECT("A9")), 0, INDIRECT(INDIRECT("A9")&amp;"!"&amp;'Технический лист'!B419&amp;'Технический лист'!E177))+IF(ISBLANK(INDIRECT("A10")), 0, INDIRECT(INDIRECT("A10")&amp;"!"&amp;'Технический лист'!B419&amp;'Технический лист'!E177))+IF(ISBLANK(INDIRECT("A11")), 0, INDIRECT(INDIRECT("A11")&amp;"!"&amp;'Технический лист'!B419&amp;'Технический лист'!E177))+IF(ISBLANK(INDIRECT("A12")), 0, INDIRECT(INDIRECT("A12")&amp;"!"&amp;'Технический лист'!B419&amp;'Технический лист'!E177))</f>
        <v>0</v>
      </c>
      <c r="C186" s="51">
        <f>IF(ISBLANK(INDIRECT("A3")), 0, INDIRECT(INDIRECT("A3")&amp;"!"&amp;'Технический лист'!C419&amp;'Технический лист'!F177))+IF(ISBLANK(INDIRECT("A4")), 0, INDIRECT(INDIRECT("A4")&amp;"!"&amp;'Технический лист'!C419&amp;'Технический лист'!F177))+IF(ISBLANK(INDIRECT("A5")), 0, INDIRECT(INDIRECT("A5")&amp;"!"&amp;'Технический лист'!C419&amp;'Технический лист'!F177))+IF(ISBLANK(INDIRECT("A6")), 0, INDIRECT(INDIRECT("A6")&amp;"!"&amp;'Технический лист'!C419&amp;'Технический лист'!F177))+IF(ISBLANK(INDIRECT("A7")), 0, INDIRECT(INDIRECT("A7")&amp;"!"&amp;'Технический лист'!C419&amp;'Технический лист'!F177))+IF(ISBLANK(INDIRECT("A8")), 0, INDIRECT(INDIRECT("A8")&amp;"!"&amp;'Технический лист'!C419&amp;'Технический лист'!F177))+IF(ISBLANK(INDIRECT("A9")), 0, INDIRECT(INDIRECT("A9")&amp;"!"&amp;'Технический лист'!C419&amp;'Технический лист'!F177))+IF(ISBLANK(INDIRECT("A10")), 0, INDIRECT(INDIRECT("A10")&amp;"!"&amp;'Технический лист'!C419&amp;'Технический лист'!F177))+IF(ISBLANK(INDIRECT("A11")), 0, INDIRECT(INDIRECT("A11")&amp;"!"&amp;'Технический лист'!C419&amp;'Технический лист'!F177))+IF(ISBLANK(INDIRECT("A12")), 0, INDIRECT(INDIRECT("A12")&amp;"!"&amp;'Технический лист'!C419&amp;'Технический лист'!F177))</f>
        <v>0</v>
      </c>
      <c r="D186" s="51">
        <f>IF(ISBLANK(INDIRECT("A3")), 0, INDIRECT(INDIRECT("A3")&amp;"!"&amp;'Технический лист'!D419&amp;'Технический лист'!G177))+IF(ISBLANK(INDIRECT("A4")), 0, INDIRECT(INDIRECT("A4")&amp;"!"&amp;'Технический лист'!D419&amp;'Технический лист'!G177))+IF(ISBLANK(INDIRECT("A5")), 0, INDIRECT(INDIRECT("A5")&amp;"!"&amp;'Технический лист'!D419&amp;'Технический лист'!G177))+IF(ISBLANK(INDIRECT("A6")), 0, INDIRECT(INDIRECT("A6")&amp;"!"&amp;'Технический лист'!D419&amp;'Технический лист'!G177))+IF(ISBLANK(INDIRECT("A7")), 0, INDIRECT(INDIRECT("A7")&amp;"!"&amp;'Технический лист'!D419&amp;'Технический лист'!G177))+IF(ISBLANK(INDIRECT("A8")), 0, INDIRECT(INDIRECT("A8")&amp;"!"&amp;'Технический лист'!D419&amp;'Технический лист'!G177))+IF(ISBLANK(INDIRECT("A9")), 0, INDIRECT(INDIRECT("A9")&amp;"!"&amp;'Технический лист'!D419&amp;'Технический лист'!G177))+IF(ISBLANK(INDIRECT("A10")), 0, INDIRECT(INDIRECT("A10")&amp;"!"&amp;'Технический лист'!D419&amp;'Технический лист'!G177))+IF(ISBLANK(INDIRECT("A11")), 0, INDIRECT(INDIRECT("A11")&amp;"!"&amp;'Технический лист'!D419&amp;'Технический лист'!G177))+IF(ISBLANK(INDIRECT("A12")), 0, INDIRECT(INDIRECT("A12")&amp;"!"&amp;'Технический лист'!D419&amp;'Технический лист'!G177))</f>
        <v>0</v>
      </c>
      <c r="E186" s="51">
        <f>IF(ISBLANK(INDIRECT("A3")), 0, INDIRECT(INDIRECT("A3")&amp;"!"&amp;'Технический лист'!E419&amp;'Технический лист'!H177))+IF(ISBLANK(INDIRECT("A4")), 0, INDIRECT(INDIRECT("A4")&amp;"!"&amp;'Технический лист'!E419&amp;'Технический лист'!H177))+IF(ISBLANK(INDIRECT("A5")), 0, INDIRECT(INDIRECT("A5")&amp;"!"&amp;'Технический лист'!E419&amp;'Технический лист'!H177))+IF(ISBLANK(INDIRECT("A6")), 0, INDIRECT(INDIRECT("A6")&amp;"!"&amp;'Технический лист'!E419&amp;'Технический лист'!H177))+IF(ISBLANK(INDIRECT("A7")), 0, INDIRECT(INDIRECT("A7")&amp;"!"&amp;'Технический лист'!E419&amp;'Технический лист'!H177))+IF(ISBLANK(INDIRECT("A8")), 0, INDIRECT(INDIRECT("A8")&amp;"!"&amp;'Технический лист'!E419&amp;'Технический лист'!H177))+IF(ISBLANK(INDIRECT("A9")), 0, INDIRECT(INDIRECT("A9")&amp;"!"&amp;'Технический лист'!E419&amp;'Технический лист'!H177))+IF(ISBLANK(INDIRECT("A10")), 0, INDIRECT(INDIRECT("A10")&amp;"!"&amp;'Технический лист'!E419&amp;'Технический лист'!H177))+IF(ISBLANK(INDIRECT("A11")), 0, INDIRECT(INDIRECT("A11")&amp;"!"&amp;'Технический лист'!E419&amp;'Технический лист'!H177))+IF(ISBLANK(INDIRECT("A12")), 0, INDIRECT(INDIRECT("A12")&amp;"!"&amp;'Технический лист'!E419&amp;'Технический лист'!H177))</f>
        <v>0</v>
      </c>
      <c r="F186" s="51">
        <f>IF(ISBLANK(INDIRECT("A3")), 0, INDIRECT(INDIRECT("A3")&amp;"!"&amp;'Технический лист'!F419&amp;'Технический лист'!I177))+IF(ISBLANK(INDIRECT("A4")), 0, INDIRECT(INDIRECT("A4")&amp;"!"&amp;'Технический лист'!F419&amp;'Технический лист'!I177))+IF(ISBLANK(INDIRECT("A5")), 0, INDIRECT(INDIRECT("A5")&amp;"!"&amp;'Технический лист'!F419&amp;'Технический лист'!I177))+IF(ISBLANK(INDIRECT("A6")), 0, INDIRECT(INDIRECT("A6")&amp;"!"&amp;'Технический лист'!F419&amp;'Технический лист'!I177))+IF(ISBLANK(INDIRECT("A7")), 0, INDIRECT(INDIRECT("A7")&amp;"!"&amp;'Технический лист'!F419&amp;'Технический лист'!I177))+IF(ISBLANK(INDIRECT("A8")), 0, INDIRECT(INDIRECT("A8")&amp;"!"&amp;'Технический лист'!F419&amp;'Технический лист'!I177))+IF(ISBLANK(INDIRECT("A9")), 0, INDIRECT(INDIRECT("A9")&amp;"!"&amp;'Технический лист'!F419&amp;'Технический лист'!I177))+IF(ISBLANK(INDIRECT("A10")), 0, INDIRECT(INDIRECT("A10")&amp;"!"&amp;'Технический лист'!F419&amp;'Технический лист'!I177))+IF(ISBLANK(INDIRECT("A11")), 0, INDIRECT(INDIRECT("A11")&amp;"!"&amp;'Технический лист'!F419&amp;'Технический лист'!I177))+IF(ISBLANK(INDIRECT("A12")), 0, INDIRECT(INDIRECT("A12")&amp;"!"&amp;'Технический лист'!F419&amp;'Технический лист'!I177))</f>
        <v>0</v>
      </c>
      <c r="G186" s="51">
        <f>IF(ISBLANK(INDIRECT("A3")), 0, INDIRECT(INDIRECT("A3")&amp;"!"&amp;'Технический лист'!G419&amp;'Технический лист'!J177))+IF(ISBLANK(INDIRECT("A4")), 0, INDIRECT(INDIRECT("A4")&amp;"!"&amp;'Технический лист'!G419&amp;'Технический лист'!J177))+IF(ISBLANK(INDIRECT("A5")), 0, INDIRECT(INDIRECT("A5")&amp;"!"&amp;'Технический лист'!G419&amp;'Технический лист'!J177))+IF(ISBLANK(INDIRECT("A6")), 0, INDIRECT(INDIRECT("A6")&amp;"!"&amp;'Технический лист'!G419&amp;'Технический лист'!J177))+IF(ISBLANK(INDIRECT("A7")), 0, INDIRECT(INDIRECT("A7")&amp;"!"&amp;'Технический лист'!G419&amp;'Технический лист'!J177))+IF(ISBLANK(INDIRECT("A8")), 0, INDIRECT(INDIRECT("A8")&amp;"!"&amp;'Технический лист'!G419&amp;'Технический лист'!J177))+IF(ISBLANK(INDIRECT("A9")), 0, INDIRECT(INDIRECT("A9")&amp;"!"&amp;'Технический лист'!G419&amp;'Технический лист'!J177))+IF(ISBLANK(INDIRECT("A10")), 0, INDIRECT(INDIRECT("A10")&amp;"!"&amp;'Технический лист'!G419&amp;'Технический лист'!J177))+IF(ISBLANK(INDIRECT("A11")), 0, INDIRECT(INDIRECT("A11")&amp;"!"&amp;'Технический лист'!G419&amp;'Технический лист'!J177))+IF(ISBLANK(INDIRECT("A12")), 0, INDIRECT(INDIRECT("A12")&amp;"!"&amp;'Технический лист'!G419&amp;'Технический лист'!J177))</f>
        <v>0</v>
      </c>
      <c r="H186" s="51">
        <f>IF(ISBLANK(INDIRECT("A3")), 0, INDIRECT(INDIRECT("A3")&amp;"!"&amp;'Технический лист'!H419&amp;'Технический лист'!K177))+IF(ISBLANK(INDIRECT("A4")), 0, INDIRECT(INDIRECT("A4")&amp;"!"&amp;'Технический лист'!H419&amp;'Технический лист'!K177))+IF(ISBLANK(INDIRECT("A5")), 0, INDIRECT(INDIRECT("A5")&amp;"!"&amp;'Технический лист'!H419&amp;'Технический лист'!K177))+IF(ISBLANK(INDIRECT("A6")), 0, INDIRECT(INDIRECT("A6")&amp;"!"&amp;'Технический лист'!H419&amp;'Технический лист'!K177))+IF(ISBLANK(INDIRECT("A7")), 0, INDIRECT(INDIRECT("A7")&amp;"!"&amp;'Технический лист'!H419&amp;'Технический лист'!K177))+IF(ISBLANK(INDIRECT("A8")), 0, INDIRECT(INDIRECT("A8")&amp;"!"&amp;'Технический лист'!H419&amp;'Технический лист'!K177))+IF(ISBLANK(INDIRECT("A9")), 0, INDIRECT(INDIRECT("A9")&amp;"!"&amp;'Технический лист'!H419&amp;'Технический лист'!K177))+IF(ISBLANK(INDIRECT("A10")), 0, INDIRECT(INDIRECT("A10")&amp;"!"&amp;'Технический лист'!H419&amp;'Технический лист'!K177))+IF(ISBLANK(INDIRECT("A11")), 0, INDIRECT(INDIRECT("A11")&amp;"!"&amp;'Технический лист'!H419&amp;'Технический лист'!K177))+IF(ISBLANK(INDIRECT("A12")), 0, INDIRECT(INDIRECT("A12")&amp;"!"&amp;'Технический лист'!H419&amp;'Технический лист'!K177))</f>
        <v>0</v>
      </c>
      <c r="I186" s="51">
        <f>IF(ISBLANK(INDIRECT("A3")), 0, INDIRECT(INDIRECT("A3")&amp;"!"&amp;'Технический лист'!I419&amp;'Технический лист'!L177))+IF(ISBLANK(INDIRECT("A4")), 0, INDIRECT(INDIRECT("A4")&amp;"!"&amp;'Технический лист'!I419&amp;'Технический лист'!L177))+IF(ISBLANK(INDIRECT("A5")), 0, INDIRECT(INDIRECT("A5")&amp;"!"&amp;'Технический лист'!I419&amp;'Технический лист'!L177))+IF(ISBLANK(INDIRECT("A6")), 0, INDIRECT(INDIRECT("A6")&amp;"!"&amp;'Технический лист'!I419&amp;'Технический лист'!L177))+IF(ISBLANK(INDIRECT("A7")), 0, INDIRECT(INDIRECT("A7")&amp;"!"&amp;'Технический лист'!I419&amp;'Технический лист'!L177))+IF(ISBLANK(INDIRECT("A8")), 0, INDIRECT(INDIRECT("A8")&amp;"!"&amp;'Технический лист'!I419&amp;'Технический лист'!L177))+IF(ISBLANK(INDIRECT("A9")), 0, INDIRECT(INDIRECT("A9")&amp;"!"&amp;'Технический лист'!I419&amp;'Технический лист'!L177))+IF(ISBLANK(INDIRECT("A10")), 0, INDIRECT(INDIRECT("A10")&amp;"!"&amp;'Технический лист'!I419&amp;'Технический лист'!L177))+IF(ISBLANK(INDIRECT("A11")), 0, INDIRECT(INDIRECT("A11")&amp;"!"&amp;'Технический лист'!I419&amp;'Технический лист'!L177))+IF(ISBLANK(INDIRECT("A12")), 0, INDIRECT(INDIRECT("A12")&amp;"!"&amp;'Технический лист'!I419&amp;'Технический лист'!L177))</f>
        <v>0</v>
      </c>
      <c r="J186" s="51">
        <f>IF(ISBLANK(INDIRECT("A3")), 0, INDIRECT(INDIRECT("A3")&amp;"!"&amp;'Технический лист'!J419&amp;'Технический лист'!M177))+IF(ISBLANK(INDIRECT("A4")), 0, INDIRECT(INDIRECT("A4")&amp;"!"&amp;'Технический лист'!J419&amp;'Технический лист'!M177))+IF(ISBLANK(INDIRECT("A5")), 0, INDIRECT(INDIRECT("A5")&amp;"!"&amp;'Технический лист'!J419&amp;'Технический лист'!M177))+IF(ISBLANK(INDIRECT("A6")), 0, INDIRECT(INDIRECT("A6")&amp;"!"&amp;'Технический лист'!J419&amp;'Технический лист'!M177))+IF(ISBLANK(INDIRECT("A7")), 0, INDIRECT(INDIRECT("A7")&amp;"!"&amp;'Технический лист'!J419&amp;'Технический лист'!M177))+IF(ISBLANK(INDIRECT("A8")), 0, INDIRECT(INDIRECT("A8")&amp;"!"&amp;'Технический лист'!J419&amp;'Технический лист'!M177))+IF(ISBLANK(INDIRECT("A9")), 0, INDIRECT(INDIRECT("A9")&amp;"!"&amp;'Технический лист'!J419&amp;'Технический лист'!M177))+IF(ISBLANK(INDIRECT("A10")), 0, INDIRECT(INDIRECT("A10")&amp;"!"&amp;'Технический лист'!J419&amp;'Технический лист'!M177))+IF(ISBLANK(INDIRECT("A11")), 0, INDIRECT(INDIRECT("A11")&amp;"!"&amp;'Технический лист'!J419&amp;'Технический лист'!M177))+IF(ISBLANK(INDIRECT("A12")), 0, INDIRECT(INDIRECT("A12")&amp;"!"&amp;'Технический лист'!J419&amp;'Технический лист'!M177))</f>
        <v>0</v>
      </c>
      <c r="K186" s="51">
        <f>IF(ISBLANK(INDIRECT("A3")), 0, INDIRECT(INDIRECT("A3")&amp;"!"&amp;'Технический лист'!K419&amp;'Технический лист'!N177))+IF(ISBLANK(INDIRECT("A4")), 0, INDIRECT(INDIRECT("A4")&amp;"!"&amp;'Технический лист'!K419&amp;'Технический лист'!N177))+IF(ISBLANK(INDIRECT("A5")), 0, INDIRECT(INDIRECT("A5")&amp;"!"&amp;'Технический лист'!K419&amp;'Технический лист'!N177))+IF(ISBLANK(INDIRECT("A6")), 0, INDIRECT(INDIRECT("A6")&amp;"!"&amp;'Технический лист'!K419&amp;'Технический лист'!N177))+IF(ISBLANK(INDIRECT("A7")), 0, INDIRECT(INDIRECT("A7")&amp;"!"&amp;'Технический лист'!K419&amp;'Технический лист'!N177))+IF(ISBLANK(INDIRECT("A8")), 0, INDIRECT(INDIRECT("A8")&amp;"!"&amp;'Технический лист'!K419&amp;'Технический лист'!N177))+IF(ISBLANK(INDIRECT("A9")), 0, INDIRECT(INDIRECT("A9")&amp;"!"&amp;'Технический лист'!K419&amp;'Технический лист'!N177))+IF(ISBLANK(INDIRECT("A10")), 0, INDIRECT(INDIRECT("A10")&amp;"!"&amp;'Технический лист'!K419&amp;'Технический лист'!N177))+IF(ISBLANK(INDIRECT("A11")), 0, INDIRECT(INDIRECT("A11")&amp;"!"&amp;'Технический лист'!K419&amp;'Технический лист'!N177))+IF(ISBLANK(INDIRECT("A12")), 0, INDIRECT(INDIRECT("A12")&amp;"!"&amp;'Технический лист'!K419&amp;'Технический лист'!N177))</f>
        <v>0</v>
      </c>
      <c r="L186" s="51">
        <f>IF(ISBLANK(INDIRECT("A3")), 0, INDIRECT(INDIRECT("A3")&amp;"!"&amp;'Технический лист'!L419&amp;'Технический лист'!O177))+IF(ISBLANK(INDIRECT("A4")), 0, INDIRECT(INDIRECT("A4")&amp;"!"&amp;'Технический лист'!L419&amp;'Технический лист'!O177))+IF(ISBLANK(INDIRECT("A5")), 0, INDIRECT(INDIRECT("A5")&amp;"!"&amp;'Технический лист'!L419&amp;'Технический лист'!O177))+IF(ISBLANK(INDIRECT("A6")), 0, INDIRECT(INDIRECT("A6")&amp;"!"&amp;'Технический лист'!L419&amp;'Технический лист'!O177))+IF(ISBLANK(INDIRECT("A7")), 0, INDIRECT(INDIRECT("A7")&amp;"!"&amp;'Технический лист'!L419&amp;'Технический лист'!O177))+IF(ISBLANK(INDIRECT("A8")), 0, INDIRECT(INDIRECT("A8")&amp;"!"&amp;'Технический лист'!L419&amp;'Технический лист'!O177))+IF(ISBLANK(INDIRECT("A9")), 0, INDIRECT(INDIRECT("A9")&amp;"!"&amp;'Технический лист'!L419&amp;'Технический лист'!O177))+IF(ISBLANK(INDIRECT("A10")), 0, INDIRECT(INDIRECT("A10")&amp;"!"&amp;'Технический лист'!L419&amp;'Технический лист'!O177))+IF(ISBLANK(INDIRECT("A11")), 0, INDIRECT(INDIRECT("A11")&amp;"!"&amp;'Технический лист'!L419&amp;'Технический лист'!O177))+IF(ISBLANK(INDIRECT("A12")), 0, INDIRECT(INDIRECT("A12")&amp;"!"&amp;'Технический лист'!L419&amp;'Технический лист'!O177))</f>
        <v>0</v>
      </c>
      <c r="M186" s="53">
        <f>IF(ISBLANK(INDIRECT("A3")), 0, INDIRECT(INDIRECT("A3")&amp;"!"&amp;'Технический лист'!M419&amp;'Технический лист'!P177))+IF(ISBLANK(INDIRECT("A4")), 0, INDIRECT(INDIRECT("A4")&amp;"!"&amp;'Технический лист'!M419&amp;'Технический лист'!P177))+IF(ISBLANK(INDIRECT("A5")), 0, INDIRECT(INDIRECT("A5")&amp;"!"&amp;'Технический лист'!M419&amp;'Технический лист'!P177))+IF(ISBLANK(INDIRECT("A6")), 0, INDIRECT(INDIRECT("A6")&amp;"!"&amp;'Технический лист'!M419&amp;'Технический лист'!P177))+IF(ISBLANK(INDIRECT("A7")), 0, INDIRECT(INDIRECT("A7")&amp;"!"&amp;'Технический лист'!M419&amp;'Технический лист'!P177))+IF(ISBLANK(INDIRECT("A8")), 0, INDIRECT(INDIRECT("A8")&amp;"!"&amp;'Технический лист'!M419&amp;'Технический лист'!P177))+IF(ISBLANK(INDIRECT("A9")), 0, INDIRECT(INDIRECT("A9")&amp;"!"&amp;'Технический лист'!M419&amp;'Технический лист'!P177))+IF(ISBLANK(INDIRECT("A10")), 0, INDIRECT(INDIRECT("A10")&amp;"!"&amp;'Технический лист'!M419&amp;'Технический лист'!P177))+IF(ISBLANK(INDIRECT("A11")), 0, INDIRECT(INDIRECT("A11")&amp;"!"&amp;'Технический лист'!M419&amp;'Технический лист'!P177))+IF(ISBLANK(INDIRECT("A12")), 0, INDIRECT(INDIRECT("A12")&amp;"!"&amp;'Технический лист'!M419&amp;'Технический лист'!P177))</f>
        <v>0</v>
      </c>
    </row>
    <row r="187" hidden="1">
      <c r="A187" s="106"/>
      <c r="B187" s="51">
        <f>IF(ISBLANK(INDIRECT("A3")), 0, INDIRECT(INDIRECT("A3")&amp;"!"&amp;'Технический лист'!B420&amp;'Технический лист'!E178))+IF(ISBLANK(INDIRECT("A4")), 0, INDIRECT(INDIRECT("A4")&amp;"!"&amp;'Технический лист'!B420&amp;'Технический лист'!E178))+IF(ISBLANK(INDIRECT("A5")), 0, INDIRECT(INDIRECT("A5")&amp;"!"&amp;'Технический лист'!B420&amp;'Технический лист'!E178))+IF(ISBLANK(INDIRECT("A6")), 0, INDIRECT(INDIRECT("A6")&amp;"!"&amp;'Технический лист'!B420&amp;'Технический лист'!E178))+IF(ISBLANK(INDIRECT("A7")), 0, INDIRECT(INDIRECT("A7")&amp;"!"&amp;'Технический лист'!B420&amp;'Технический лист'!E178))+IF(ISBLANK(INDIRECT("A8")), 0, INDIRECT(INDIRECT("A8")&amp;"!"&amp;'Технический лист'!B420&amp;'Технический лист'!E178))+IF(ISBLANK(INDIRECT("A9")), 0, INDIRECT(INDIRECT("A9")&amp;"!"&amp;'Технический лист'!B420&amp;'Технический лист'!E178))+IF(ISBLANK(INDIRECT("A10")), 0, INDIRECT(INDIRECT("A10")&amp;"!"&amp;'Технический лист'!B420&amp;'Технический лист'!E178))+IF(ISBLANK(INDIRECT("A11")), 0, INDIRECT(INDIRECT("A11")&amp;"!"&amp;'Технический лист'!B420&amp;'Технический лист'!E178))+IF(ISBLANK(INDIRECT("A12")), 0, INDIRECT(INDIRECT("A12")&amp;"!"&amp;'Технический лист'!B420&amp;'Технический лист'!E178))</f>
        <v>0</v>
      </c>
      <c r="C187" s="51">
        <f>IF(ISBLANK(INDIRECT("A3")), 0, INDIRECT(INDIRECT("A3")&amp;"!"&amp;'Технический лист'!C420&amp;'Технический лист'!F178))+IF(ISBLANK(INDIRECT("A4")), 0, INDIRECT(INDIRECT("A4")&amp;"!"&amp;'Технический лист'!C420&amp;'Технический лист'!F178))+IF(ISBLANK(INDIRECT("A5")), 0, INDIRECT(INDIRECT("A5")&amp;"!"&amp;'Технический лист'!C420&amp;'Технический лист'!F178))+IF(ISBLANK(INDIRECT("A6")), 0, INDIRECT(INDIRECT("A6")&amp;"!"&amp;'Технический лист'!C420&amp;'Технический лист'!F178))+IF(ISBLANK(INDIRECT("A7")), 0, INDIRECT(INDIRECT("A7")&amp;"!"&amp;'Технический лист'!C420&amp;'Технический лист'!F178))+IF(ISBLANK(INDIRECT("A8")), 0, INDIRECT(INDIRECT("A8")&amp;"!"&amp;'Технический лист'!C420&amp;'Технический лист'!F178))+IF(ISBLANK(INDIRECT("A9")), 0, INDIRECT(INDIRECT("A9")&amp;"!"&amp;'Технический лист'!C420&amp;'Технический лист'!F178))+IF(ISBLANK(INDIRECT("A10")), 0, INDIRECT(INDIRECT("A10")&amp;"!"&amp;'Технический лист'!C420&amp;'Технический лист'!F178))+IF(ISBLANK(INDIRECT("A11")), 0, INDIRECT(INDIRECT("A11")&amp;"!"&amp;'Технический лист'!C420&amp;'Технический лист'!F178))+IF(ISBLANK(INDIRECT("A12")), 0, INDIRECT(INDIRECT("A12")&amp;"!"&amp;'Технический лист'!C420&amp;'Технический лист'!F178))</f>
        <v>0</v>
      </c>
      <c r="D187" s="51">
        <f>IF(ISBLANK(INDIRECT("A3")), 0, INDIRECT(INDIRECT("A3")&amp;"!"&amp;'Технический лист'!D420&amp;'Технический лист'!G178))+IF(ISBLANK(INDIRECT("A4")), 0, INDIRECT(INDIRECT("A4")&amp;"!"&amp;'Технический лист'!D420&amp;'Технический лист'!G178))+IF(ISBLANK(INDIRECT("A5")), 0, INDIRECT(INDIRECT("A5")&amp;"!"&amp;'Технический лист'!D420&amp;'Технический лист'!G178))+IF(ISBLANK(INDIRECT("A6")), 0, INDIRECT(INDIRECT("A6")&amp;"!"&amp;'Технический лист'!D420&amp;'Технический лист'!G178))+IF(ISBLANK(INDIRECT("A7")), 0, INDIRECT(INDIRECT("A7")&amp;"!"&amp;'Технический лист'!D420&amp;'Технический лист'!G178))+IF(ISBLANK(INDIRECT("A8")), 0, INDIRECT(INDIRECT("A8")&amp;"!"&amp;'Технический лист'!D420&amp;'Технический лист'!G178))+IF(ISBLANK(INDIRECT("A9")), 0, INDIRECT(INDIRECT("A9")&amp;"!"&amp;'Технический лист'!D420&amp;'Технический лист'!G178))+IF(ISBLANK(INDIRECT("A10")), 0, INDIRECT(INDIRECT("A10")&amp;"!"&amp;'Технический лист'!D420&amp;'Технический лист'!G178))+IF(ISBLANK(INDIRECT("A11")), 0, INDIRECT(INDIRECT("A11")&amp;"!"&amp;'Технический лист'!D420&amp;'Технический лист'!G178))+IF(ISBLANK(INDIRECT("A12")), 0, INDIRECT(INDIRECT("A12")&amp;"!"&amp;'Технический лист'!D420&amp;'Технический лист'!G178))</f>
        <v>0</v>
      </c>
      <c r="E187" s="51">
        <f>IF(ISBLANK(INDIRECT("A3")), 0, INDIRECT(INDIRECT("A3")&amp;"!"&amp;'Технический лист'!E420&amp;'Технический лист'!H178))+IF(ISBLANK(INDIRECT("A4")), 0, INDIRECT(INDIRECT("A4")&amp;"!"&amp;'Технический лист'!E420&amp;'Технический лист'!H178))+IF(ISBLANK(INDIRECT("A5")), 0, INDIRECT(INDIRECT("A5")&amp;"!"&amp;'Технический лист'!E420&amp;'Технический лист'!H178))+IF(ISBLANK(INDIRECT("A6")), 0, INDIRECT(INDIRECT("A6")&amp;"!"&amp;'Технический лист'!E420&amp;'Технический лист'!H178))+IF(ISBLANK(INDIRECT("A7")), 0, INDIRECT(INDIRECT("A7")&amp;"!"&amp;'Технический лист'!E420&amp;'Технический лист'!H178))+IF(ISBLANK(INDIRECT("A8")), 0, INDIRECT(INDIRECT("A8")&amp;"!"&amp;'Технический лист'!E420&amp;'Технический лист'!H178))+IF(ISBLANK(INDIRECT("A9")), 0, INDIRECT(INDIRECT("A9")&amp;"!"&amp;'Технический лист'!E420&amp;'Технический лист'!H178))+IF(ISBLANK(INDIRECT("A10")), 0, INDIRECT(INDIRECT("A10")&amp;"!"&amp;'Технический лист'!E420&amp;'Технический лист'!H178))+IF(ISBLANK(INDIRECT("A11")), 0, INDIRECT(INDIRECT("A11")&amp;"!"&amp;'Технический лист'!E420&amp;'Технический лист'!H178))+IF(ISBLANK(INDIRECT("A12")), 0, INDIRECT(INDIRECT("A12")&amp;"!"&amp;'Технический лист'!E420&amp;'Технический лист'!H178))</f>
        <v>0</v>
      </c>
      <c r="F187" s="51">
        <f>IF(ISBLANK(INDIRECT("A3")), 0, INDIRECT(INDIRECT("A3")&amp;"!"&amp;'Технический лист'!F420&amp;'Технический лист'!I178))+IF(ISBLANK(INDIRECT("A4")), 0, INDIRECT(INDIRECT("A4")&amp;"!"&amp;'Технический лист'!F420&amp;'Технический лист'!I178))+IF(ISBLANK(INDIRECT("A5")), 0, INDIRECT(INDIRECT("A5")&amp;"!"&amp;'Технический лист'!F420&amp;'Технический лист'!I178))+IF(ISBLANK(INDIRECT("A6")), 0, INDIRECT(INDIRECT("A6")&amp;"!"&amp;'Технический лист'!F420&amp;'Технический лист'!I178))+IF(ISBLANK(INDIRECT("A7")), 0, INDIRECT(INDIRECT("A7")&amp;"!"&amp;'Технический лист'!F420&amp;'Технический лист'!I178))+IF(ISBLANK(INDIRECT("A8")), 0, INDIRECT(INDIRECT("A8")&amp;"!"&amp;'Технический лист'!F420&amp;'Технический лист'!I178))+IF(ISBLANK(INDIRECT("A9")), 0, INDIRECT(INDIRECT("A9")&amp;"!"&amp;'Технический лист'!F420&amp;'Технический лист'!I178))+IF(ISBLANK(INDIRECT("A10")), 0, INDIRECT(INDIRECT("A10")&amp;"!"&amp;'Технический лист'!F420&amp;'Технический лист'!I178))+IF(ISBLANK(INDIRECT("A11")), 0, INDIRECT(INDIRECT("A11")&amp;"!"&amp;'Технический лист'!F420&amp;'Технический лист'!I178))+IF(ISBLANK(INDIRECT("A12")), 0, INDIRECT(INDIRECT("A12")&amp;"!"&amp;'Технический лист'!F420&amp;'Технический лист'!I178))</f>
        <v>0</v>
      </c>
      <c r="G187" s="51">
        <f>IF(ISBLANK(INDIRECT("A3")), 0, INDIRECT(INDIRECT("A3")&amp;"!"&amp;'Технический лист'!G420&amp;'Технический лист'!J178))+IF(ISBLANK(INDIRECT("A4")), 0, INDIRECT(INDIRECT("A4")&amp;"!"&amp;'Технический лист'!G420&amp;'Технический лист'!J178))+IF(ISBLANK(INDIRECT("A5")), 0, INDIRECT(INDIRECT("A5")&amp;"!"&amp;'Технический лист'!G420&amp;'Технический лист'!J178))+IF(ISBLANK(INDIRECT("A6")), 0, INDIRECT(INDIRECT("A6")&amp;"!"&amp;'Технический лист'!G420&amp;'Технический лист'!J178))+IF(ISBLANK(INDIRECT("A7")), 0, INDIRECT(INDIRECT("A7")&amp;"!"&amp;'Технический лист'!G420&amp;'Технический лист'!J178))+IF(ISBLANK(INDIRECT("A8")), 0, INDIRECT(INDIRECT("A8")&amp;"!"&amp;'Технический лист'!G420&amp;'Технический лист'!J178))+IF(ISBLANK(INDIRECT("A9")), 0, INDIRECT(INDIRECT("A9")&amp;"!"&amp;'Технический лист'!G420&amp;'Технический лист'!J178))+IF(ISBLANK(INDIRECT("A10")), 0, INDIRECT(INDIRECT("A10")&amp;"!"&amp;'Технический лист'!G420&amp;'Технический лист'!J178))+IF(ISBLANK(INDIRECT("A11")), 0, INDIRECT(INDIRECT("A11")&amp;"!"&amp;'Технический лист'!G420&amp;'Технический лист'!J178))+IF(ISBLANK(INDIRECT("A12")), 0, INDIRECT(INDIRECT("A12")&amp;"!"&amp;'Технический лист'!G420&amp;'Технический лист'!J178))</f>
        <v>0</v>
      </c>
      <c r="H187" s="51">
        <f>IF(ISBLANK(INDIRECT("A3")), 0, INDIRECT(INDIRECT("A3")&amp;"!"&amp;'Технический лист'!H420&amp;'Технический лист'!K178))+IF(ISBLANK(INDIRECT("A4")), 0, INDIRECT(INDIRECT("A4")&amp;"!"&amp;'Технический лист'!H420&amp;'Технический лист'!K178))+IF(ISBLANK(INDIRECT("A5")), 0, INDIRECT(INDIRECT("A5")&amp;"!"&amp;'Технический лист'!H420&amp;'Технический лист'!K178))+IF(ISBLANK(INDIRECT("A6")), 0, INDIRECT(INDIRECT("A6")&amp;"!"&amp;'Технический лист'!H420&amp;'Технический лист'!K178))+IF(ISBLANK(INDIRECT("A7")), 0, INDIRECT(INDIRECT("A7")&amp;"!"&amp;'Технический лист'!H420&amp;'Технический лист'!K178))+IF(ISBLANK(INDIRECT("A8")), 0, INDIRECT(INDIRECT("A8")&amp;"!"&amp;'Технический лист'!H420&amp;'Технический лист'!K178))+IF(ISBLANK(INDIRECT("A9")), 0, INDIRECT(INDIRECT("A9")&amp;"!"&amp;'Технический лист'!H420&amp;'Технический лист'!K178))+IF(ISBLANK(INDIRECT("A10")), 0, INDIRECT(INDIRECT("A10")&amp;"!"&amp;'Технический лист'!H420&amp;'Технический лист'!K178))+IF(ISBLANK(INDIRECT("A11")), 0, INDIRECT(INDIRECT("A11")&amp;"!"&amp;'Технический лист'!H420&amp;'Технический лист'!K178))+IF(ISBLANK(INDIRECT("A12")), 0, INDIRECT(INDIRECT("A12")&amp;"!"&amp;'Технический лист'!H420&amp;'Технический лист'!K178))</f>
        <v>0</v>
      </c>
      <c r="I187" s="51">
        <f>IF(ISBLANK(INDIRECT("A3")), 0, INDIRECT(INDIRECT("A3")&amp;"!"&amp;'Технический лист'!I420&amp;'Технический лист'!L178))+IF(ISBLANK(INDIRECT("A4")), 0, INDIRECT(INDIRECT("A4")&amp;"!"&amp;'Технический лист'!I420&amp;'Технический лист'!L178))+IF(ISBLANK(INDIRECT("A5")), 0, INDIRECT(INDIRECT("A5")&amp;"!"&amp;'Технический лист'!I420&amp;'Технический лист'!L178))+IF(ISBLANK(INDIRECT("A6")), 0, INDIRECT(INDIRECT("A6")&amp;"!"&amp;'Технический лист'!I420&amp;'Технический лист'!L178))+IF(ISBLANK(INDIRECT("A7")), 0, INDIRECT(INDIRECT("A7")&amp;"!"&amp;'Технический лист'!I420&amp;'Технический лист'!L178))+IF(ISBLANK(INDIRECT("A8")), 0, INDIRECT(INDIRECT("A8")&amp;"!"&amp;'Технический лист'!I420&amp;'Технический лист'!L178))+IF(ISBLANK(INDIRECT("A9")), 0, INDIRECT(INDIRECT("A9")&amp;"!"&amp;'Технический лист'!I420&amp;'Технический лист'!L178))+IF(ISBLANK(INDIRECT("A10")), 0, INDIRECT(INDIRECT("A10")&amp;"!"&amp;'Технический лист'!I420&amp;'Технический лист'!L178))+IF(ISBLANK(INDIRECT("A11")), 0, INDIRECT(INDIRECT("A11")&amp;"!"&amp;'Технический лист'!I420&amp;'Технический лист'!L178))+IF(ISBLANK(INDIRECT("A12")), 0, INDIRECT(INDIRECT("A12")&amp;"!"&amp;'Технический лист'!I420&amp;'Технический лист'!L178))</f>
        <v>0</v>
      </c>
      <c r="J187" s="51">
        <f>IF(ISBLANK(INDIRECT("A3")), 0, INDIRECT(INDIRECT("A3")&amp;"!"&amp;'Технический лист'!J420&amp;'Технический лист'!M178))+IF(ISBLANK(INDIRECT("A4")), 0, INDIRECT(INDIRECT("A4")&amp;"!"&amp;'Технический лист'!J420&amp;'Технический лист'!M178))+IF(ISBLANK(INDIRECT("A5")), 0, INDIRECT(INDIRECT("A5")&amp;"!"&amp;'Технический лист'!J420&amp;'Технический лист'!M178))+IF(ISBLANK(INDIRECT("A6")), 0, INDIRECT(INDIRECT("A6")&amp;"!"&amp;'Технический лист'!J420&amp;'Технический лист'!M178))+IF(ISBLANK(INDIRECT("A7")), 0, INDIRECT(INDIRECT("A7")&amp;"!"&amp;'Технический лист'!J420&amp;'Технический лист'!M178))+IF(ISBLANK(INDIRECT("A8")), 0, INDIRECT(INDIRECT("A8")&amp;"!"&amp;'Технический лист'!J420&amp;'Технический лист'!M178))+IF(ISBLANK(INDIRECT("A9")), 0, INDIRECT(INDIRECT("A9")&amp;"!"&amp;'Технический лист'!J420&amp;'Технический лист'!M178))+IF(ISBLANK(INDIRECT("A10")), 0, INDIRECT(INDIRECT("A10")&amp;"!"&amp;'Технический лист'!J420&amp;'Технический лист'!M178))+IF(ISBLANK(INDIRECT("A11")), 0, INDIRECT(INDIRECT("A11")&amp;"!"&amp;'Технический лист'!J420&amp;'Технический лист'!M178))+IF(ISBLANK(INDIRECT("A12")), 0, INDIRECT(INDIRECT("A12")&amp;"!"&amp;'Технический лист'!J420&amp;'Технический лист'!M178))</f>
        <v>0</v>
      </c>
      <c r="K187" s="51">
        <f>IF(ISBLANK(INDIRECT("A3")), 0, INDIRECT(INDIRECT("A3")&amp;"!"&amp;'Технический лист'!K420&amp;'Технический лист'!N178))+IF(ISBLANK(INDIRECT("A4")), 0, INDIRECT(INDIRECT("A4")&amp;"!"&amp;'Технический лист'!K420&amp;'Технический лист'!N178))+IF(ISBLANK(INDIRECT("A5")), 0, INDIRECT(INDIRECT("A5")&amp;"!"&amp;'Технический лист'!K420&amp;'Технический лист'!N178))+IF(ISBLANK(INDIRECT("A6")), 0, INDIRECT(INDIRECT("A6")&amp;"!"&amp;'Технический лист'!K420&amp;'Технический лист'!N178))+IF(ISBLANK(INDIRECT("A7")), 0, INDIRECT(INDIRECT("A7")&amp;"!"&amp;'Технический лист'!K420&amp;'Технический лист'!N178))+IF(ISBLANK(INDIRECT("A8")), 0, INDIRECT(INDIRECT("A8")&amp;"!"&amp;'Технический лист'!K420&amp;'Технический лист'!N178))+IF(ISBLANK(INDIRECT("A9")), 0, INDIRECT(INDIRECT("A9")&amp;"!"&amp;'Технический лист'!K420&amp;'Технический лист'!N178))+IF(ISBLANK(INDIRECT("A10")), 0, INDIRECT(INDIRECT("A10")&amp;"!"&amp;'Технический лист'!K420&amp;'Технический лист'!N178))+IF(ISBLANK(INDIRECT("A11")), 0, INDIRECT(INDIRECT("A11")&amp;"!"&amp;'Технический лист'!K420&amp;'Технический лист'!N178))+IF(ISBLANK(INDIRECT("A12")), 0, INDIRECT(INDIRECT("A12")&amp;"!"&amp;'Технический лист'!K420&amp;'Технический лист'!N178))</f>
        <v>0</v>
      </c>
      <c r="L187" s="51">
        <f>IF(ISBLANK(INDIRECT("A3")), 0, INDIRECT(INDIRECT("A3")&amp;"!"&amp;'Технический лист'!L420&amp;'Технический лист'!O178))+IF(ISBLANK(INDIRECT("A4")), 0, INDIRECT(INDIRECT("A4")&amp;"!"&amp;'Технический лист'!L420&amp;'Технический лист'!O178))+IF(ISBLANK(INDIRECT("A5")), 0, INDIRECT(INDIRECT("A5")&amp;"!"&amp;'Технический лист'!L420&amp;'Технический лист'!O178))+IF(ISBLANK(INDIRECT("A6")), 0, INDIRECT(INDIRECT("A6")&amp;"!"&amp;'Технический лист'!L420&amp;'Технический лист'!O178))+IF(ISBLANK(INDIRECT("A7")), 0, INDIRECT(INDIRECT("A7")&amp;"!"&amp;'Технический лист'!L420&amp;'Технический лист'!O178))+IF(ISBLANK(INDIRECT("A8")), 0, INDIRECT(INDIRECT("A8")&amp;"!"&amp;'Технический лист'!L420&amp;'Технический лист'!O178))+IF(ISBLANK(INDIRECT("A9")), 0, INDIRECT(INDIRECT("A9")&amp;"!"&amp;'Технический лист'!L420&amp;'Технический лист'!O178))+IF(ISBLANK(INDIRECT("A10")), 0, INDIRECT(INDIRECT("A10")&amp;"!"&amp;'Технический лист'!L420&amp;'Технический лист'!O178))+IF(ISBLANK(INDIRECT("A11")), 0, INDIRECT(INDIRECT("A11")&amp;"!"&amp;'Технический лист'!L420&amp;'Технический лист'!O178))+IF(ISBLANK(INDIRECT("A12")), 0, INDIRECT(INDIRECT("A12")&amp;"!"&amp;'Технический лист'!L420&amp;'Технический лист'!O178))</f>
        <v>0</v>
      </c>
      <c r="M187" s="53">
        <f>IF(ISBLANK(INDIRECT("A3")), 0, INDIRECT(INDIRECT("A3")&amp;"!"&amp;'Технический лист'!M420&amp;'Технический лист'!P178))+IF(ISBLANK(INDIRECT("A4")), 0, INDIRECT(INDIRECT("A4")&amp;"!"&amp;'Технический лист'!M420&amp;'Технический лист'!P178))+IF(ISBLANK(INDIRECT("A5")), 0, INDIRECT(INDIRECT("A5")&amp;"!"&amp;'Технический лист'!M420&amp;'Технический лист'!P178))+IF(ISBLANK(INDIRECT("A6")), 0, INDIRECT(INDIRECT("A6")&amp;"!"&amp;'Технический лист'!M420&amp;'Технический лист'!P178))+IF(ISBLANK(INDIRECT("A7")), 0, INDIRECT(INDIRECT("A7")&amp;"!"&amp;'Технический лист'!M420&amp;'Технический лист'!P178))+IF(ISBLANK(INDIRECT("A8")), 0, INDIRECT(INDIRECT("A8")&amp;"!"&amp;'Технический лист'!M420&amp;'Технический лист'!P178))+IF(ISBLANK(INDIRECT("A9")), 0, INDIRECT(INDIRECT("A9")&amp;"!"&amp;'Технический лист'!M420&amp;'Технический лист'!P178))+IF(ISBLANK(INDIRECT("A10")), 0, INDIRECT(INDIRECT("A10")&amp;"!"&amp;'Технический лист'!M420&amp;'Технический лист'!P178))+IF(ISBLANK(INDIRECT("A11")), 0, INDIRECT(INDIRECT("A11")&amp;"!"&amp;'Технический лист'!M420&amp;'Технический лист'!P178))+IF(ISBLANK(INDIRECT("A12")), 0, INDIRECT(INDIRECT("A12")&amp;"!"&amp;'Технический лист'!M420&amp;'Технический лист'!P178))</f>
        <v>0</v>
      </c>
    </row>
    <row r="188" hidden="1">
      <c r="A188" s="106"/>
      <c r="B188" s="51">
        <f>IF(ISBLANK(INDIRECT("A3")), 0, INDIRECT(INDIRECT("A3")&amp;"!"&amp;'Технический лист'!B421&amp;'Технический лист'!E179))+IF(ISBLANK(INDIRECT("A4")), 0, INDIRECT(INDIRECT("A4")&amp;"!"&amp;'Технический лист'!B421&amp;'Технический лист'!E179))+IF(ISBLANK(INDIRECT("A5")), 0, INDIRECT(INDIRECT("A5")&amp;"!"&amp;'Технический лист'!B421&amp;'Технический лист'!E179))+IF(ISBLANK(INDIRECT("A6")), 0, INDIRECT(INDIRECT("A6")&amp;"!"&amp;'Технический лист'!B421&amp;'Технический лист'!E179))+IF(ISBLANK(INDIRECT("A7")), 0, INDIRECT(INDIRECT("A7")&amp;"!"&amp;'Технический лист'!B421&amp;'Технический лист'!E179))+IF(ISBLANK(INDIRECT("A8")), 0, INDIRECT(INDIRECT("A8")&amp;"!"&amp;'Технический лист'!B421&amp;'Технический лист'!E179))+IF(ISBLANK(INDIRECT("A9")), 0, INDIRECT(INDIRECT("A9")&amp;"!"&amp;'Технический лист'!B421&amp;'Технический лист'!E179))+IF(ISBLANK(INDIRECT("A10")), 0, INDIRECT(INDIRECT("A10")&amp;"!"&amp;'Технический лист'!B421&amp;'Технический лист'!E179))+IF(ISBLANK(INDIRECT("A11")), 0, INDIRECT(INDIRECT("A11")&amp;"!"&amp;'Технический лист'!B421&amp;'Технический лист'!E179))+IF(ISBLANK(INDIRECT("A12")), 0, INDIRECT(INDIRECT("A12")&amp;"!"&amp;'Технический лист'!B421&amp;'Технический лист'!E179))</f>
        <v>0</v>
      </c>
      <c r="C188" s="51">
        <f>IF(ISBLANK(INDIRECT("A3")), 0, INDIRECT(INDIRECT("A3")&amp;"!"&amp;'Технический лист'!C421&amp;'Технический лист'!F179))+IF(ISBLANK(INDIRECT("A4")), 0, INDIRECT(INDIRECT("A4")&amp;"!"&amp;'Технический лист'!C421&amp;'Технический лист'!F179))+IF(ISBLANK(INDIRECT("A5")), 0, INDIRECT(INDIRECT("A5")&amp;"!"&amp;'Технический лист'!C421&amp;'Технический лист'!F179))+IF(ISBLANK(INDIRECT("A6")), 0, INDIRECT(INDIRECT("A6")&amp;"!"&amp;'Технический лист'!C421&amp;'Технический лист'!F179))+IF(ISBLANK(INDIRECT("A7")), 0, INDIRECT(INDIRECT("A7")&amp;"!"&amp;'Технический лист'!C421&amp;'Технический лист'!F179))+IF(ISBLANK(INDIRECT("A8")), 0, INDIRECT(INDIRECT("A8")&amp;"!"&amp;'Технический лист'!C421&amp;'Технический лист'!F179))+IF(ISBLANK(INDIRECT("A9")), 0, INDIRECT(INDIRECT("A9")&amp;"!"&amp;'Технический лист'!C421&amp;'Технический лист'!F179))+IF(ISBLANK(INDIRECT("A10")), 0, INDIRECT(INDIRECT("A10")&amp;"!"&amp;'Технический лист'!C421&amp;'Технический лист'!F179))+IF(ISBLANK(INDIRECT("A11")), 0, INDIRECT(INDIRECT("A11")&amp;"!"&amp;'Технический лист'!C421&amp;'Технический лист'!F179))+IF(ISBLANK(INDIRECT("A12")), 0, INDIRECT(INDIRECT("A12")&amp;"!"&amp;'Технический лист'!C421&amp;'Технический лист'!F179))</f>
        <v>0</v>
      </c>
      <c r="D188" s="51">
        <f>IF(ISBLANK(INDIRECT("A3")), 0, INDIRECT(INDIRECT("A3")&amp;"!"&amp;'Технический лист'!D421&amp;'Технический лист'!G179))+IF(ISBLANK(INDIRECT("A4")), 0, INDIRECT(INDIRECT("A4")&amp;"!"&amp;'Технический лист'!D421&amp;'Технический лист'!G179))+IF(ISBLANK(INDIRECT("A5")), 0, INDIRECT(INDIRECT("A5")&amp;"!"&amp;'Технический лист'!D421&amp;'Технический лист'!G179))+IF(ISBLANK(INDIRECT("A6")), 0, INDIRECT(INDIRECT("A6")&amp;"!"&amp;'Технический лист'!D421&amp;'Технический лист'!G179))+IF(ISBLANK(INDIRECT("A7")), 0, INDIRECT(INDIRECT("A7")&amp;"!"&amp;'Технический лист'!D421&amp;'Технический лист'!G179))+IF(ISBLANK(INDIRECT("A8")), 0, INDIRECT(INDIRECT("A8")&amp;"!"&amp;'Технический лист'!D421&amp;'Технический лист'!G179))+IF(ISBLANK(INDIRECT("A9")), 0, INDIRECT(INDIRECT("A9")&amp;"!"&amp;'Технический лист'!D421&amp;'Технический лист'!G179))+IF(ISBLANK(INDIRECT("A10")), 0, INDIRECT(INDIRECT("A10")&amp;"!"&amp;'Технический лист'!D421&amp;'Технический лист'!G179))+IF(ISBLANK(INDIRECT("A11")), 0, INDIRECT(INDIRECT("A11")&amp;"!"&amp;'Технический лист'!D421&amp;'Технический лист'!G179))+IF(ISBLANK(INDIRECT("A12")), 0, INDIRECT(INDIRECT("A12")&amp;"!"&amp;'Технический лист'!D421&amp;'Технический лист'!G179))</f>
        <v>0</v>
      </c>
      <c r="E188" s="51">
        <f>IF(ISBLANK(INDIRECT("A3")), 0, INDIRECT(INDIRECT("A3")&amp;"!"&amp;'Технический лист'!E421&amp;'Технический лист'!H179))+IF(ISBLANK(INDIRECT("A4")), 0, INDIRECT(INDIRECT("A4")&amp;"!"&amp;'Технический лист'!E421&amp;'Технический лист'!H179))+IF(ISBLANK(INDIRECT("A5")), 0, INDIRECT(INDIRECT("A5")&amp;"!"&amp;'Технический лист'!E421&amp;'Технический лист'!H179))+IF(ISBLANK(INDIRECT("A6")), 0, INDIRECT(INDIRECT("A6")&amp;"!"&amp;'Технический лист'!E421&amp;'Технический лист'!H179))+IF(ISBLANK(INDIRECT("A7")), 0, INDIRECT(INDIRECT("A7")&amp;"!"&amp;'Технический лист'!E421&amp;'Технический лист'!H179))+IF(ISBLANK(INDIRECT("A8")), 0, INDIRECT(INDIRECT("A8")&amp;"!"&amp;'Технический лист'!E421&amp;'Технический лист'!H179))+IF(ISBLANK(INDIRECT("A9")), 0, INDIRECT(INDIRECT("A9")&amp;"!"&amp;'Технический лист'!E421&amp;'Технический лист'!H179))+IF(ISBLANK(INDIRECT("A10")), 0, INDIRECT(INDIRECT("A10")&amp;"!"&amp;'Технический лист'!E421&amp;'Технический лист'!H179))+IF(ISBLANK(INDIRECT("A11")), 0, INDIRECT(INDIRECT("A11")&amp;"!"&amp;'Технический лист'!E421&amp;'Технический лист'!H179))+IF(ISBLANK(INDIRECT("A12")), 0, INDIRECT(INDIRECT("A12")&amp;"!"&amp;'Технический лист'!E421&amp;'Технический лист'!H179))</f>
        <v>0</v>
      </c>
      <c r="F188" s="51">
        <f>IF(ISBLANK(INDIRECT("A3")), 0, INDIRECT(INDIRECT("A3")&amp;"!"&amp;'Технический лист'!F421&amp;'Технический лист'!I179))+IF(ISBLANK(INDIRECT("A4")), 0, INDIRECT(INDIRECT("A4")&amp;"!"&amp;'Технический лист'!F421&amp;'Технический лист'!I179))+IF(ISBLANK(INDIRECT("A5")), 0, INDIRECT(INDIRECT("A5")&amp;"!"&amp;'Технический лист'!F421&amp;'Технический лист'!I179))+IF(ISBLANK(INDIRECT("A6")), 0, INDIRECT(INDIRECT("A6")&amp;"!"&amp;'Технический лист'!F421&amp;'Технический лист'!I179))+IF(ISBLANK(INDIRECT("A7")), 0, INDIRECT(INDIRECT("A7")&amp;"!"&amp;'Технический лист'!F421&amp;'Технический лист'!I179))+IF(ISBLANK(INDIRECT("A8")), 0, INDIRECT(INDIRECT("A8")&amp;"!"&amp;'Технический лист'!F421&amp;'Технический лист'!I179))+IF(ISBLANK(INDIRECT("A9")), 0, INDIRECT(INDIRECT("A9")&amp;"!"&amp;'Технический лист'!F421&amp;'Технический лист'!I179))+IF(ISBLANK(INDIRECT("A10")), 0, INDIRECT(INDIRECT("A10")&amp;"!"&amp;'Технический лист'!F421&amp;'Технический лист'!I179))+IF(ISBLANK(INDIRECT("A11")), 0, INDIRECT(INDIRECT("A11")&amp;"!"&amp;'Технический лист'!F421&amp;'Технический лист'!I179))+IF(ISBLANK(INDIRECT("A12")), 0, INDIRECT(INDIRECT("A12")&amp;"!"&amp;'Технический лист'!F421&amp;'Технический лист'!I179))</f>
        <v>0</v>
      </c>
      <c r="G188" s="51">
        <f>IF(ISBLANK(INDIRECT("A3")), 0, INDIRECT(INDIRECT("A3")&amp;"!"&amp;'Технический лист'!G421&amp;'Технический лист'!J179))+IF(ISBLANK(INDIRECT("A4")), 0, INDIRECT(INDIRECT("A4")&amp;"!"&amp;'Технический лист'!G421&amp;'Технический лист'!J179))+IF(ISBLANK(INDIRECT("A5")), 0, INDIRECT(INDIRECT("A5")&amp;"!"&amp;'Технический лист'!G421&amp;'Технический лист'!J179))+IF(ISBLANK(INDIRECT("A6")), 0, INDIRECT(INDIRECT("A6")&amp;"!"&amp;'Технический лист'!G421&amp;'Технический лист'!J179))+IF(ISBLANK(INDIRECT("A7")), 0, INDIRECT(INDIRECT("A7")&amp;"!"&amp;'Технический лист'!G421&amp;'Технический лист'!J179))+IF(ISBLANK(INDIRECT("A8")), 0, INDIRECT(INDIRECT("A8")&amp;"!"&amp;'Технический лист'!G421&amp;'Технический лист'!J179))+IF(ISBLANK(INDIRECT("A9")), 0, INDIRECT(INDIRECT("A9")&amp;"!"&amp;'Технический лист'!G421&amp;'Технический лист'!J179))+IF(ISBLANK(INDIRECT("A10")), 0, INDIRECT(INDIRECT("A10")&amp;"!"&amp;'Технический лист'!G421&amp;'Технический лист'!J179))+IF(ISBLANK(INDIRECT("A11")), 0, INDIRECT(INDIRECT("A11")&amp;"!"&amp;'Технический лист'!G421&amp;'Технический лист'!J179))+IF(ISBLANK(INDIRECT("A12")), 0, INDIRECT(INDIRECT("A12")&amp;"!"&amp;'Технический лист'!G421&amp;'Технический лист'!J179))</f>
        <v>0</v>
      </c>
      <c r="H188" s="51">
        <f>IF(ISBLANK(INDIRECT("A3")), 0, INDIRECT(INDIRECT("A3")&amp;"!"&amp;'Технический лист'!H421&amp;'Технический лист'!K179))+IF(ISBLANK(INDIRECT("A4")), 0, INDIRECT(INDIRECT("A4")&amp;"!"&amp;'Технический лист'!H421&amp;'Технический лист'!K179))+IF(ISBLANK(INDIRECT("A5")), 0, INDIRECT(INDIRECT("A5")&amp;"!"&amp;'Технический лист'!H421&amp;'Технический лист'!K179))+IF(ISBLANK(INDIRECT("A6")), 0, INDIRECT(INDIRECT("A6")&amp;"!"&amp;'Технический лист'!H421&amp;'Технический лист'!K179))+IF(ISBLANK(INDIRECT("A7")), 0, INDIRECT(INDIRECT("A7")&amp;"!"&amp;'Технический лист'!H421&amp;'Технический лист'!K179))+IF(ISBLANK(INDIRECT("A8")), 0, INDIRECT(INDIRECT("A8")&amp;"!"&amp;'Технический лист'!H421&amp;'Технический лист'!K179))+IF(ISBLANK(INDIRECT("A9")), 0, INDIRECT(INDIRECT("A9")&amp;"!"&amp;'Технический лист'!H421&amp;'Технический лист'!K179))+IF(ISBLANK(INDIRECT("A10")), 0, INDIRECT(INDIRECT("A10")&amp;"!"&amp;'Технический лист'!H421&amp;'Технический лист'!K179))+IF(ISBLANK(INDIRECT("A11")), 0, INDIRECT(INDIRECT("A11")&amp;"!"&amp;'Технический лист'!H421&amp;'Технический лист'!K179))+IF(ISBLANK(INDIRECT("A12")), 0, INDIRECT(INDIRECT("A12")&amp;"!"&amp;'Технический лист'!H421&amp;'Технический лист'!K179))</f>
        <v>0</v>
      </c>
      <c r="I188" s="51">
        <f>IF(ISBLANK(INDIRECT("A3")), 0, INDIRECT(INDIRECT("A3")&amp;"!"&amp;'Технический лист'!I421&amp;'Технический лист'!L179))+IF(ISBLANK(INDIRECT("A4")), 0, INDIRECT(INDIRECT("A4")&amp;"!"&amp;'Технический лист'!I421&amp;'Технический лист'!L179))+IF(ISBLANK(INDIRECT("A5")), 0, INDIRECT(INDIRECT("A5")&amp;"!"&amp;'Технический лист'!I421&amp;'Технический лист'!L179))+IF(ISBLANK(INDIRECT("A6")), 0, INDIRECT(INDIRECT("A6")&amp;"!"&amp;'Технический лист'!I421&amp;'Технический лист'!L179))+IF(ISBLANK(INDIRECT("A7")), 0, INDIRECT(INDIRECT("A7")&amp;"!"&amp;'Технический лист'!I421&amp;'Технический лист'!L179))+IF(ISBLANK(INDIRECT("A8")), 0, INDIRECT(INDIRECT("A8")&amp;"!"&amp;'Технический лист'!I421&amp;'Технический лист'!L179))+IF(ISBLANK(INDIRECT("A9")), 0, INDIRECT(INDIRECT("A9")&amp;"!"&amp;'Технический лист'!I421&amp;'Технический лист'!L179))+IF(ISBLANK(INDIRECT("A10")), 0, INDIRECT(INDIRECT("A10")&amp;"!"&amp;'Технический лист'!I421&amp;'Технический лист'!L179))+IF(ISBLANK(INDIRECT("A11")), 0, INDIRECT(INDIRECT("A11")&amp;"!"&amp;'Технический лист'!I421&amp;'Технический лист'!L179))+IF(ISBLANK(INDIRECT("A12")), 0, INDIRECT(INDIRECT("A12")&amp;"!"&amp;'Технический лист'!I421&amp;'Технический лист'!L179))</f>
        <v>0</v>
      </c>
      <c r="J188" s="51">
        <f>IF(ISBLANK(INDIRECT("A3")), 0, INDIRECT(INDIRECT("A3")&amp;"!"&amp;'Технический лист'!J421&amp;'Технический лист'!M179))+IF(ISBLANK(INDIRECT("A4")), 0, INDIRECT(INDIRECT("A4")&amp;"!"&amp;'Технический лист'!J421&amp;'Технический лист'!M179))+IF(ISBLANK(INDIRECT("A5")), 0, INDIRECT(INDIRECT("A5")&amp;"!"&amp;'Технический лист'!J421&amp;'Технический лист'!M179))+IF(ISBLANK(INDIRECT("A6")), 0, INDIRECT(INDIRECT("A6")&amp;"!"&amp;'Технический лист'!J421&amp;'Технический лист'!M179))+IF(ISBLANK(INDIRECT("A7")), 0, INDIRECT(INDIRECT("A7")&amp;"!"&amp;'Технический лист'!J421&amp;'Технический лист'!M179))+IF(ISBLANK(INDIRECT("A8")), 0, INDIRECT(INDIRECT("A8")&amp;"!"&amp;'Технический лист'!J421&amp;'Технический лист'!M179))+IF(ISBLANK(INDIRECT("A9")), 0, INDIRECT(INDIRECT("A9")&amp;"!"&amp;'Технический лист'!J421&amp;'Технический лист'!M179))+IF(ISBLANK(INDIRECT("A10")), 0, INDIRECT(INDIRECT("A10")&amp;"!"&amp;'Технический лист'!J421&amp;'Технический лист'!M179))+IF(ISBLANK(INDIRECT("A11")), 0, INDIRECT(INDIRECT("A11")&amp;"!"&amp;'Технический лист'!J421&amp;'Технический лист'!M179))+IF(ISBLANK(INDIRECT("A12")), 0, INDIRECT(INDIRECT("A12")&amp;"!"&amp;'Технический лист'!J421&amp;'Технический лист'!M179))</f>
        <v>0</v>
      </c>
      <c r="K188" s="51">
        <f>IF(ISBLANK(INDIRECT("A3")), 0, INDIRECT(INDIRECT("A3")&amp;"!"&amp;'Технический лист'!K421&amp;'Технический лист'!N179))+IF(ISBLANK(INDIRECT("A4")), 0, INDIRECT(INDIRECT("A4")&amp;"!"&amp;'Технический лист'!K421&amp;'Технический лист'!N179))+IF(ISBLANK(INDIRECT("A5")), 0, INDIRECT(INDIRECT("A5")&amp;"!"&amp;'Технический лист'!K421&amp;'Технический лист'!N179))+IF(ISBLANK(INDIRECT("A6")), 0, INDIRECT(INDIRECT("A6")&amp;"!"&amp;'Технический лист'!K421&amp;'Технический лист'!N179))+IF(ISBLANK(INDIRECT("A7")), 0, INDIRECT(INDIRECT("A7")&amp;"!"&amp;'Технический лист'!K421&amp;'Технический лист'!N179))+IF(ISBLANK(INDIRECT("A8")), 0, INDIRECT(INDIRECT("A8")&amp;"!"&amp;'Технический лист'!K421&amp;'Технический лист'!N179))+IF(ISBLANK(INDIRECT("A9")), 0, INDIRECT(INDIRECT("A9")&amp;"!"&amp;'Технический лист'!K421&amp;'Технический лист'!N179))+IF(ISBLANK(INDIRECT("A10")), 0, INDIRECT(INDIRECT("A10")&amp;"!"&amp;'Технический лист'!K421&amp;'Технический лист'!N179))+IF(ISBLANK(INDIRECT("A11")), 0, INDIRECT(INDIRECT("A11")&amp;"!"&amp;'Технический лист'!K421&amp;'Технический лист'!N179))+IF(ISBLANK(INDIRECT("A12")), 0, INDIRECT(INDIRECT("A12")&amp;"!"&amp;'Технический лист'!K421&amp;'Технический лист'!N179))</f>
        <v>0</v>
      </c>
      <c r="L188" s="51">
        <f>IF(ISBLANK(INDIRECT("A3")), 0, INDIRECT(INDIRECT("A3")&amp;"!"&amp;'Технический лист'!L421&amp;'Технический лист'!O179))+IF(ISBLANK(INDIRECT("A4")), 0, INDIRECT(INDIRECT("A4")&amp;"!"&amp;'Технический лист'!L421&amp;'Технический лист'!O179))+IF(ISBLANK(INDIRECT("A5")), 0, INDIRECT(INDIRECT("A5")&amp;"!"&amp;'Технический лист'!L421&amp;'Технический лист'!O179))+IF(ISBLANK(INDIRECT("A6")), 0, INDIRECT(INDIRECT("A6")&amp;"!"&amp;'Технический лист'!L421&amp;'Технический лист'!O179))+IF(ISBLANK(INDIRECT("A7")), 0, INDIRECT(INDIRECT("A7")&amp;"!"&amp;'Технический лист'!L421&amp;'Технический лист'!O179))+IF(ISBLANK(INDIRECT("A8")), 0, INDIRECT(INDIRECT("A8")&amp;"!"&amp;'Технический лист'!L421&amp;'Технический лист'!O179))+IF(ISBLANK(INDIRECT("A9")), 0, INDIRECT(INDIRECT("A9")&amp;"!"&amp;'Технический лист'!L421&amp;'Технический лист'!O179))+IF(ISBLANK(INDIRECT("A10")), 0, INDIRECT(INDIRECT("A10")&amp;"!"&amp;'Технический лист'!L421&amp;'Технический лист'!O179))+IF(ISBLANK(INDIRECT("A11")), 0, INDIRECT(INDIRECT("A11")&amp;"!"&amp;'Технический лист'!L421&amp;'Технический лист'!O179))+IF(ISBLANK(INDIRECT("A12")), 0, INDIRECT(INDIRECT("A12")&amp;"!"&amp;'Технический лист'!L421&amp;'Технический лист'!O179))</f>
        <v>0</v>
      </c>
      <c r="M188" s="53">
        <f>IF(ISBLANK(INDIRECT("A3")), 0, INDIRECT(INDIRECT("A3")&amp;"!"&amp;'Технический лист'!M421&amp;'Технический лист'!P179))+IF(ISBLANK(INDIRECT("A4")), 0, INDIRECT(INDIRECT("A4")&amp;"!"&amp;'Технический лист'!M421&amp;'Технический лист'!P179))+IF(ISBLANK(INDIRECT("A5")), 0, INDIRECT(INDIRECT("A5")&amp;"!"&amp;'Технический лист'!M421&amp;'Технический лист'!P179))+IF(ISBLANK(INDIRECT("A6")), 0, INDIRECT(INDIRECT("A6")&amp;"!"&amp;'Технический лист'!M421&amp;'Технический лист'!P179))+IF(ISBLANK(INDIRECT("A7")), 0, INDIRECT(INDIRECT("A7")&amp;"!"&amp;'Технический лист'!M421&amp;'Технический лист'!P179))+IF(ISBLANK(INDIRECT("A8")), 0, INDIRECT(INDIRECT("A8")&amp;"!"&amp;'Технический лист'!M421&amp;'Технический лист'!P179))+IF(ISBLANK(INDIRECT("A9")), 0, INDIRECT(INDIRECT("A9")&amp;"!"&amp;'Технический лист'!M421&amp;'Технический лист'!P179))+IF(ISBLANK(INDIRECT("A10")), 0, INDIRECT(INDIRECT("A10")&amp;"!"&amp;'Технический лист'!M421&amp;'Технический лист'!P179))+IF(ISBLANK(INDIRECT("A11")), 0, INDIRECT(INDIRECT("A11")&amp;"!"&amp;'Технический лист'!M421&amp;'Технический лист'!P179))+IF(ISBLANK(INDIRECT("A12")), 0, INDIRECT(INDIRECT("A12")&amp;"!"&amp;'Технический лист'!M421&amp;'Технический лист'!P179))</f>
        <v>0</v>
      </c>
    </row>
    <row r="189" hidden="1">
      <c r="A189" s="106"/>
      <c r="B189" s="51">
        <f>IF(ISBLANK(INDIRECT("A3")), 0, INDIRECT(INDIRECT("A3")&amp;"!"&amp;'Технический лист'!B422&amp;'Технический лист'!E180))+IF(ISBLANK(INDIRECT("A4")), 0, INDIRECT(INDIRECT("A4")&amp;"!"&amp;'Технический лист'!B422&amp;'Технический лист'!E180))+IF(ISBLANK(INDIRECT("A5")), 0, INDIRECT(INDIRECT("A5")&amp;"!"&amp;'Технический лист'!B422&amp;'Технический лист'!E180))+IF(ISBLANK(INDIRECT("A6")), 0, INDIRECT(INDIRECT("A6")&amp;"!"&amp;'Технический лист'!B422&amp;'Технический лист'!E180))+IF(ISBLANK(INDIRECT("A7")), 0, INDIRECT(INDIRECT("A7")&amp;"!"&amp;'Технический лист'!B422&amp;'Технический лист'!E180))+IF(ISBLANK(INDIRECT("A8")), 0, INDIRECT(INDIRECT("A8")&amp;"!"&amp;'Технический лист'!B422&amp;'Технический лист'!E180))+IF(ISBLANK(INDIRECT("A9")), 0, INDIRECT(INDIRECT("A9")&amp;"!"&amp;'Технический лист'!B422&amp;'Технический лист'!E180))+IF(ISBLANK(INDIRECT("A10")), 0, INDIRECT(INDIRECT("A10")&amp;"!"&amp;'Технический лист'!B422&amp;'Технический лист'!E180))+IF(ISBLANK(INDIRECT("A11")), 0, INDIRECT(INDIRECT("A11")&amp;"!"&amp;'Технический лист'!B422&amp;'Технический лист'!E180))+IF(ISBLANK(INDIRECT("A12")), 0, INDIRECT(INDIRECT("A12")&amp;"!"&amp;'Технический лист'!B422&amp;'Технический лист'!E180))</f>
        <v>0</v>
      </c>
      <c r="C189" s="51">
        <f>IF(ISBLANK(INDIRECT("A3")), 0, INDIRECT(INDIRECT("A3")&amp;"!"&amp;'Технический лист'!C422&amp;'Технический лист'!F180))+IF(ISBLANK(INDIRECT("A4")), 0, INDIRECT(INDIRECT("A4")&amp;"!"&amp;'Технический лист'!C422&amp;'Технический лист'!F180))+IF(ISBLANK(INDIRECT("A5")), 0, INDIRECT(INDIRECT("A5")&amp;"!"&amp;'Технический лист'!C422&amp;'Технический лист'!F180))+IF(ISBLANK(INDIRECT("A6")), 0, INDIRECT(INDIRECT("A6")&amp;"!"&amp;'Технический лист'!C422&amp;'Технический лист'!F180))+IF(ISBLANK(INDIRECT("A7")), 0, INDIRECT(INDIRECT("A7")&amp;"!"&amp;'Технический лист'!C422&amp;'Технический лист'!F180))+IF(ISBLANK(INDIRECT("A8")), 0, INDIRECT(INDIRECT("A8")&amp;"!"&amp;'Технический лист'!C422&amp;'Технический лист'!F180))+IF(ISBLANK(INDIRECT("A9")), 0, INDIRECT(INDIRECT("A9")&amp;"!"&amp;'Технический лист'!C422&amp;'Технический лист'!F180))+IF(ISBLANK(INDIRECT("A10")), 0, INDIRECT(INDIRECT("A10")&amp;"!"&amp;'Технический лист'!C422&amp;'Технический лист'!F180))+IF(ISBLANK(INDIRECT("A11")), 0, INDIRECT(INDIRECT("A11")&amp;"!"&amp;'Технический лист'!C422&amp;'Технический лист'!F180))+IF(ISBLANK(INDIRECT("A12")), 0, INDIRECT(INDIRECT("A12")&amp;"!"&amp;'Технический лист'!C422&amp;'Технический лист'!F180))</f>
        <v>0</v>
      </c>
      <c r="D189" s="51">
        <f>IF(ISBLANK(INDIRECT("A3")), 0, INDIRECT(INDIRECT("A3")&amp;"!"&amp;'Технический лист'!D422&amp;'Технический лист'!G180))+IF(ISBLANK(INDIRECT("A4")), 0, INDIRECT(INDIRECT("A4")&amp;"!"&amp;'Технический лист'!D422&amp;'Технический лист'!G180))+IF(ISBLANK(INDIRECT("A5")), 0, INDIRECT(INDIRECT("A5")&amp;"!"&amp;'Технический лист'!D422&amp;'Технический лист'!G180))+IF(ISBLANK(INDIRECT("A6")), 0, INDIRECT(INDIRECT("A6")&amp;"!"&amp;'Технический лист'!D422&amp;'Технический лист'!G180))+IF(ISBLANK(INDIRECT("A7")), 0, INDIRECT(INDIRECT("A7")&amp;"!"&amp;'Технический лист'!D422&amp;'Технический лист'!G180))+IF(ISBLANK(INDIRECT("A8")), 0, INDIRECT(INDIRECT("A8")&amp;"!"&amp;'Технический лист'!D422&amp;'Технический лист'!G180))+IF(ISBLANK(INDIRECT("A9")), 0, INDIRECT(INDIRECT("A9")&amp;"!"&amp;'Технический лист'!D422&amp;'Технический лист'!G180))+IF(ISBLANK(INDIRECT("A10")), 0, INDIRECT(INDIRECT("A10")&amp;"!"&amp;'Технический лист'!D422&amp;'Технический лист'!G180))+IF(ISBLANK(INDIRECT("A11")), 0, INDIRECT(INDIRECT("A11")&amp;"!"&amp;'Технический лист'!D422&amp;'Технический лист'!G180))+IF(ISBLANK(INDIRECT("A12")), 0, INDIRECT(INDIRECT("A12")&amp;"!"&amp;'Технический лист'!D422&amp;'Технический лист'!G180))</f>
        <v>0</v>
      </c>
      <c r="E189" s="51">
        <f>IF(ISBLANK(INDIRECT("A3")), 0, INDIRECT(INDIRECT("A3")&amp;"!"&amp;'Технический лист'!E422&amp;'Технический лист'!H180))+IF(ISBLANK(INDIRECT("A4")), 0, INDIRECT(INDIRECT("A4")&amp;"!"&amp;'Технический лист'!E422&amp;'Технический лист'!H180))+IF(ISBLANK(INDIRECT("A5")), 0, INDIRECT(INDIRECT("A5")&amp;"!"&amp;'Технический лист'!E422&amp;'Технический лист'!H180))+IF(ISBLANK(INDIRECT("A6")), 0, INDIRECT(INDIRECT("A6")&amp;"!"&amp;'Технический лист'!E422&amp;'Технический лист'!H180))+IF(ISBLANK(INDIRECT("A7")), 0, INDIRECT(INDIRECT("A7")&amp;"!"&amp;'Технический лист'!E422&amp;'Технический лист'!H180))+IF(ISBLANK(INDIRECT("A8")), 0, INDIRECT(INDIRECT("A8")&amp;"!"&amp;'Технический лист'!E422&amp;'Технический лист'!H180))+IF(ISBLANK(INDIRECT("A9")), 0, INDIRECT(INDIRECT("A9")&amp;"!"&amp;'Технический лист'!E422&amp;'Технический лист'!H180))+IF(ISBLANK(INDIRECT("A10")), 0, INDIRECT(INDIRECT("A10")&amp;"!"&amp;'Технический лист'!E422&amp;'Технический лист'!H180))+IF(ISBLANK(INDIRECT("A11")), 0, INDIRECT(INDIRECT("A11")&amp;"!"&amp;'Технический лист'!E422&amp;'Технический лист'!H180))+IF(ISBLANK(INDIRECT("A12")), 0, INDIRECT(INDIRECT("A12")&amp;"!"&amp;'Технический лист'!E422&amp;'Технический лист'!H180))</f>
        <v>0</v>
      </c>
      <c r="F189" s="51">
        <f>IF(ISBLANK(INDIRECT("A3")), 0, INDIRECT(INDIRECT("A3")&amp;"!"&amp;'Технический лист'!F422&amp;'Технический лист'!I180))+IF(ISBLANK(INDIRECT("A4")), 0, INDIRECT(INDIRECT("A4")&amp;"!"&amp;'Технический лист'!F422&amp;'Технический лист'!I180))+IF(ISBLANK(INDIRECT("A5")), 0, INDIRECT(INDIRECT("A5")&amp;"!"&amp;'Технический лист'!F422&amp;'Технический лист'!I180))+IF(ISBLANK(INDIRECT("A6")), 0, INDIRECT(INDIRECT("A6")&amp;"!"&amp;'Технический лист'!F422&amp;'Технический лист'!I180))+IF(ISBLANK(INDIRECT("A7")), 0, INDIRECT(INDIRECT("A7")&amp;"!"&amp;'Технический лист'!F422&amp;'Технический лист'!I180))+IF(ISBLANK(INDIRECT("A8")), 0, INDIRECT(INDIRECT("A8")&amp;"!"&amp;'Технический лист'!F422&amp;'Технический лист'!I180))+IF(ISBLANK(INDIRECT("A9")), 0, INDIRECT(INDIRECT("A9")&amp;"!"&amp;'Технический лист'!F422&amp;'Технический лист'!I180))+IF(ISBLANK(INDIRECT("A10")), 0, INDIRECT(INDIRECT("A10")&amp;"!"&amp;'Технический лист'!F422&amp;'Технический лист'!I180))+IF(ISBLANK(INDIRECT("A11")), 0, INDIRECT(INDIRECT("A11")&amp;"!"&amp;'Технический лист'!F422&amp;'Технический лист'!I180))+IF(ISBLANK(INDIRECT("A12")), 0, INDIRECT(INDIRECT("A12")&amp;"!"&amp;'Технический лист'!F422&amp;'Технический лист'!I180))</f>
        <v>0</v>
      </c>
      <c r="G189" s="51">
        <f>IF(ISBLANK(INDIRECT("A3")), 0, INDIRECT(INDIRECT("A3")&amp;"!"&amp;'Технический лист'!G422&amp;'Технический лист'!J180))+IF(ISBLANK(INDIRECT("A4")), 0, INDIRECT(INDIRECT("A4")&amp;"!"&amp;'Технический лист'!G422&amp;'Технический лист'!J180))+IF(ISBLANK(INDIRECT("A5")), 0, INDIRECT(INDIRECT("A5")&amp;"!"&amp;'Технический лист'!G422&amp;'Технический лист'!J180))+IF(ISBLANK(INDIRECT("A6")), 0, INDIRECT(INDIRECT("A6")&amp;"!"&amp;'Технический лист'!G422&amp;'Технический лист'!J180))+IF(ISBLANK(INDIRECT("A7")), 0, INDIRECT(INDIRECT("A7")&amp;"!"&amp;'Технический лист'!G422&amp;'Технический лист'!J180))+IF(ISBLANK(INDIRECT("A8")), 0, INDIRECT(INDIRECT("A8")&amp;"!"&amp;'Технический лист'!G422&amp;'Технический лист'!J180))+IF(ISBLANK(INDIRECT("A9")), 0, INDIRECT(INDIRECT("A9")&amp;"!"&amp;'Технический лист'!G422&amp;'Технический лист'!J180))+IF(ISBLANK(INDIRECT("A10")), 0, INDIRECT(INDIRECT("A10")&amp;"!"&amp;'Технический лист'!G422&amp;'Технический лист'!J180))+IF(ISBLANK(INDIRECT("A11")), 0, INDIRECT(INDIRECT("A11")&amp;"!"&amp;'Технический лист'!G422&amp;'Технический лист'!J180))+IF(ISBLANK(INDIRECT("A12")), 0, INDIRECT(INDIRECT("A12")&amp;"!"&amp;'Технический лист'!G422&amp;'Технический лист'!J180))</f>
        <v>0</v>
      </c>
      <c r="H189" s="51">
        <f>IF(ISBLANK(INDIRECT("A3")), 0, INDIRECT(INDIRECT("A3")&amp;"!"&amp;'Технический лист'!H422&amp;'Технический лист'!K180))+IF(ISBLANK(INDIRECT("A4")), 0, INDIRECT(INDIRECT("A4")&amp;"!"&amp;'Технический лист'!H422&amp;'Технический лист'!K180))+IF(ISBLANK(INDIRECT("A5")), 0, INDIRECT(INDIRECT("A5")&amp;"!"&amp;'Технический лист'!H422&amp;'Технический лист'!K180))+IF(ISBLANK(INDIRECT("A6")), 0, INDIRECT(INDIRECT("A6")&amp;"!"&amp;'Технический лист'!H422&amp;'Технический лист'!K180))+IF(ISBLANK(INDIRECT("A7")), 0, INDIRECT(INDIRECT("A7")&amp;"!"&amp;'Технический лист'!H422&amp;'Технический лист'!K180))+IF(ISBLANK(INDIRECT("A8")), 0, INDIRECT(INDIRECT("A8")&amp;"!"&amp;'Технический лист'!H422&amp;'Технический лист'!K180))+IF(ISBLANK(INDIRECT("A9")), 0, INDIRECT(INDIRECT("A9")&amp;"!"&amp;'Технический лист'!H422&amp;'Технический лист'!K180))+IF(ISBLANK(INDIRECT("A10")), 0, INDIRECT(INDIRECT("A10")&amp;"!"&amp;'Технический лист'!H422&amp;'Технический лист'!K180))+IF(ISBLANK(INDIRECT("A11")), 0, INDIRECT(INDIRECT("A11")&amp;"!"&amp;'Технический лист'!H422&amp;'Технический лист'!K180))+IF(ISBLANK(INDIRECT("A12")), 0, INDIRECT(INDIRECT("A12")&amp;"!"&amp;'Технический лист'!H422&amp;'Технический лист'!K180))</f>
        <v>0</v>
      </c>
      <c r="I189" s="51">
        <f>IF(ISBLANK(INDIRECT("A3")), 0, INDIRECT(INDIRECT("A3")&amp;"!"&amp;'Технический лист'!I422&amp;'Технический лист'!L180))+IF(ISBLANK(INDIRECT("A4")), 0, INDIRECT(INDIRECT("A4")&amp;"!"&amp;'Технический лист'!I422&amp;'Технический лист'!L180))+IF(ISBLANK(INDIRECT("A5")), 0, INDIRECT(INDIRECT("A5")&amp;"!"&amp;'Технический лист'!I422&amp;'Технический лист'!L180))+IF(ISBLANK(INDIRECT("A6")), 0, INDIRECT(INDIRECT("A6")&amp;"!"&amp;'Технический лист'!I422&amp;'Технический лист'!L180))+IF(ISBLANK(INDIRECT("A7")), 0, INDIRECT(INDIRECT("A7")&amp;"!"&amp;'Технический лист'!I422&amp;'Технический лист'!L180))+IF(ISBLANK(INDIRECT("A8")), 0, INDIRECT(INDIRECT("A8")&amp;"!"&amp;'Технический лист'!I422&amp;'Технический лист'!L180))+IF(ISBLANK(INDIRECT("A9")), 0, INDIRECT(INDIRECT("A9")&amp;"!"&amp;'Технический лист'!I422&amp;'Технический лист'!L180))+IF(ISBLANK(INDIRECT("A10")), 0, INDIRECT(INDIRECT("A10")&amp;"!"&amp;'Технический лист'!I422&amp;'Технический лист'!L180))+IF(ISBLANK(INDIRECT("A11")), 0, INDIRECT(INDIRECT("A11")&amp;"!"&amp;'Технический лист'!I422&amp;'Технический лист'!L180))+IF(ISBLANK(INDIRECT("A12")), 0, INDIRECT(INDIRECT("A12")&amp;"!"&amp;'Технический лист'!I422&amp;'Технический лист'!L180))</f>
        <v>0</v>
      </c>
      <c r="J189" s="51">
        <f>IF(ISBLANK(INDIRECT("A3")), 0, INDIRECT(INDIRECT("A3")&amp;"!"&amp;'Технический лист'!J422&amp;'Технический лист'!M180))+IF(ISBLANK(INDIRECT("A4")), 0, INDIRECT(INDIRECT("A4")&amp;"!"&amp;'Технический лист'!J422&amp;'Технический лист'!M180))+IF(ISBLANK(INDIRECT("A5")), 0, INDIRECT(INDIRECT("A5")&amp;"!"&amp;'Технический лист'!J422&amp;'Технический лист'!M180))+IF(ISBLANK(INDIRECT("A6")), 0, INDIRECT(INDIRECT("A6")&amp;"!"&amp;'Технический лист'!J422&amp;'Технический лист'!M180))+IF(ISBLANK(INDIRECT("A7")), 0, INDIRECT(INDIRECT("A7")&amp;"!"&amp;'Технический лист'!J422&amp;'Технический лист'!M180))+IF(ISBLANK(INDIRECT("A8")), 0, INDIRECT(INDIRECT("A8")&amp;"!"&amp;'Технический лист'!J422&amp;'Технический лист'!M180))+IF(ISBLANK(INDIRECT("A9")), 0, INDIRECT(INDIRECT("A9")&amp;"!"&amp;'Технический лист'!J422&amp;'Технический лист'!M180))+IF(ISBLANK(INDIRECT("A10")), 0, INDIRECT(INDIRECT("A10")&amp;"!"&amp;'Технический лист'!J422&amp;'Технический лист'!M180))+IF(ISBLANK(INDIRECT("A11")), 0, INDIRECT(INDIRECT("A11")&amp;"!"&amp;'Технический лист'!J422&amp;'Технический лист'!M180))+IF(ISBLANK(INDIRECT("A12")), 0, INDIRECT(INDIRECT("A12")&amp;"!"&amp;'Технический лист'!J422&amp;'Технический лист'!M180))</f>
        <v>0</v>
      </c>
      <c r="K189" s="51">
        <f>IF(ISBLANK(INDIRECT("A3")), 0, INDIRECT(INDIRECT("A3")&amp;"!"&amp;'Технический лист'!K422&amp;'Технический лист'!N180))+IF(ISBLANK(INDIRECT("A4")), 0, INDIRECT(INDIRECT("A4")&amp;"!"&amp;'Технический лист'!K422&amp;'Технический лист'!N180))+IF(ISBLANK(INDIRECT("A5")), 0, INDIRECT(INDIRECT("A5")&amp;"!"&amp;'Технический лист'!K422&amp;'Технический лист'!N180))+IF(ISBLANK(INDIRECT("A6")), 0, INDIRECT(INDIRECT("A6")&amp;"!"&amp;'Технический лист'!K422&amp;'Технический лист'!N180))+IF(ISBLANK(INDIRECT("A7")), 0, INDIRECT(INDIRECT("A7")&amp;"!"&amp;'Технический лист'!K422&amp;'Технический лист'!N180))+IF(ISBLANK(INDIRECT("A8")), 0, INDIRECT(INDIRECT("A8")&amp;"!"&amp;'Технический лист'!K422&amp;'Технический лист'!N180))+IF(ISBLANK(INDIRECT("A9")), 0, INDIRECT(INDIRECT("A9")&amp;"!"&amp;'Технический лист'!K422&amp;'Технический лист'!N180))+IF(ISBLANK(INDIRECT("A10")), 0, INDIRECT(INDIRECT("A10")&amp;"!"&amp;'Технический лист'!K422&amp;'Технический лист'!N180))+IF(ISBLANK(INDIRECT("A11")), 0, INDIRECT(INDIRECT("A11")&amp;"!"&amp;'Технический лист'!K422&amp;'Технический лист'!N180))+IF(ISBLANK(INDIRECT("A12")), 0, INDIRECT(INDIRECT("A12")&amp;"!"&amp;'Технический лист'!K422&amp;'Технический лист'!N180))</f>
        <v>0</v>
      </c>
      <c r="L189" s="51">
        <f>IF(ISBLANK(INDIRECT("A3")), 0, INDIRECT(INDIRECT("A3")&amp;"!"&amp;'Технический лист'!L422&amp;'Технический лист'!O180))+IF(ISBLANK(INDIRECT("A4")), 0, INDIRECT(INDIRECT("A4")&amp;"!"&amp;'Технический лист'!L422&amp;'Технический лист'!O180))+IF(ISBLANK(INDIRECT("A5")), 0, INDIRECT(INDIRECT("A5")&amp;"!"&amp;'Технический лист'!L422&amp;'Технический лист'!O180))+IF(ISBLANK(INDIRECT("A6")), 0, INDIRECT(INDIRECT("A6")&amp;"!"&amp;'Технический лист'!L422&amp;'Технический лист'!O180))+IF(ISBLANK(INDIRECT("A7")), 0, INDIRECT(INDIRECT("A7")&amp;"!"&amp;'Технический лист'!L422&amp;'Технический лист'!O180))+IF(ISBLANK(INDIRECT("A8")), 0, INDIRECT(INDIRECT("A8")&amp;"!"&amp;'Технический лист'!L422&amp;'Технический лист'!O180))+IF(ISBLANK(INDIRECT("A9")), 0, INDIRECT(INDIRECT("A9")&amp;"!"&amp;'Технический лист'!L422&amp;'Технический лист'!O180))+IF(ISBLANK(INDIRECT("A10")), 0, INDIRECT(INDIRECT("A10")&amp;"!"&amp;'Технический лист'!L422&amp;'Технический лист'!O180))+IF(ISBLANK(INDIRECT("A11")), 0, INDIRECT(INDIRECT("A11")&amp;"!"&amp;'Технический лист'!L422&amp;'Технический лист'!O180))+IF(ISBLANK(INDIRECT("A12")), 0, INDIRECT(INDIRECT("A12")&amp;"!"&amp;'Технический лист'!L422&amp;'Технический лист'!O180))</f>
        <v>0</v>
      </c>
      <c r="M189" s="53">
        <f>IF(ISBLANK(INDIRECT("A3")), 0, INDIRECT(INDIRECT("A3")&amp;"!"&amp;'Технический лист'!M422&amp;'Технический лист'!P180))+IF(ISBLANK(INDIRECT("A4")), 0, INDIRECT(INDIRECT("A4")&amp;"!"&amp;'Технический лист'!M422&amp;'Технический лист'!P180))+IF(ISBLANK(INDIRECT("A5")), 0, INDIRECT(INDIRECT("A5")&amp;"!"&amp;'Технический лист'!M422&amp;'Технический лист'!P180))+IF(ISBLANK(INDIRECT("A6")), 0, INDIRECT(INDIRECT("A6")&amp;"!"&amp;'Технический лист'!M422&amp;'Технический лист'!P180))+IF(ISBLANK(INDIRECT("A7")), 0, INDIRECT(INDIRECT("A7")&amp;"!"&amp;'Технический лист'!M422&amp;'Технический лист'!P180))+IF(ISBLANK(INDIRECT("A8")), 0, INDIRECT(INDIRECT("A8")&amp;"!"&amp;'Технический лист'!M422&amp;'Технический лист'!P180))+IF(ISBLANK(INDIRECT("A9")), 0, INDIRECT(INDIRECT("A9")&amp;"!"&amp;'Технический лист'!M422&amp;'Технический лист'!P180))+IF(ISBLANK(INDIRECT("A10")), 0, INDIRECT(INDIRECT("A10")&amp;"!"&amp;'Технический лист'!M422&amp;'Технический лист'!P180))+IF(ISBLANK(INDIRECT("A11")), 0, INDIRECT(INDIRECT("A11")&amp;"!"&amp;'Технический лист'!M422&amp;'Технический лист'!P180))+IF(ISBLANK(INDIRECT("A12")), 0, INDIRECT(INDIRECT("A12")&amp;"!"&amp;'Технический лист'!M422&amp;'Технический лист'!P180))</f>
        <v>0</v>
      </c>
    </row>
    <row r="190" hidden="1">
      <c r="A190" s="106"/>
      <c r="B190" s="51">
        <f>IF(ISBLANK(INDIRECT("A3")), 0, INDIRECT(INDIRECT("A3")&amp;"!"&amp;'Технический лист'!B423&amp;'Технический лист'!E181))+IF(ISBLANK(INDIRECT("A4")), 0, INDIRECT(INDIRECT("A4")&amp;"!"&amp;'Технический лист'!B423&amp;'Технический лист'!E181))+IF(ISBLANK(INDIRECT("A5")), 0, INDIRECT(INDIRECT("A5")&amp;"!"&amp;'Технический лист'!B423&amp;'Технический лист'!E181))+IF(ISBLANK(INDIRECT("A6")), 0, INDIRECT(INDIRECT("A6")&amp;"!"&amp;'Технический лист'!B423&amp;'Технический лист'!E181))+IF(ISBLANK(INDIRECT("A7")), 0, INDIRECT(INDIRECT("A7")&amp;"!"&amp;'Технический лист'!B423&amp;'Технический лист'!E181))+IF(ISBLANK(INDIRECT("A8")), 0, INDIRECT(INDIRECT("A8")&amp;"!"&amp;'Технический лист'!B423&amp;'Технический лист'!E181))+IF(ISBLANK(INDIRECT("A9")), 0, INDIRECT(INDIRECT("A9")&amp;"!"&amp;'Технический лист'!B423&amp;'Технический лист'!E181))+IF(ISBLANK(INDIRECT("A10")), 0, INDIRECT(INDIRECT("A10")&amp;"!"&amp;'Технический лист'!B423&amp;'Технический лист'!E181))+IF(ISBLANK(INDIRECT("A11")), 0, INDIRECT(INDIRECT("A11")&amp;"!"&amp;'Технический лист'!B423&amp;'Технический лист'!E181))+IF(ISBLANK(INDIRECT("A12")), 0, INDIRECT(INDIRECT("A12")&amp;"!"&amp;'Технический лист'!B423&amp;'Технический лист'!E181))</f>
        <v>0</v>
      </c>
      <c r="C190" s="51">
        <f>IF(ISBLANK(INDIRECT("A3")), 0, INDIRECT(INDIRECT("A3")&amp;"!"&amp;'Технический лист'!C423&amp;'Технический лист'!F181))+IF(ISBLANK(INDIRECT("A4")), 0, INDIRECT(INDIRECT("A4")&amp;"!"&amp;'Технический лист'!C423&amp;'Технический лист'!F181))+IF(ISBLANK(INDIRECT("A5")), 0, INDIRECT(INDIRECT("A5")&amp;"!"&amp;'Технический лист'!C423&amp;'Технический лист'!F181))+IF(ISBLANK(INDIRECT("A6")), 0, INDIRECT(INDIRECT("A6")&amp;"!"&amp;'Технический лист'!C423&amp;'Технический лист'!F181))+IF(ISBLANK(INDIRECT("A7")), 0, INDIRECT(INDIRECT("A7")&amp;"!"&amp;'Технический лист'!C423&amp;'Технический лист'!F181))+IF(ISBLANK(INDIRECT("A8")), 0, INDIRECT(INDIRECT("A8")&amp;"!"&amp;'Технический лист'!C423&amp;'Технический лист'!F181))+IF(ISBLANK(INDIRECT("A9")), 0, INDIRECT(INDIRECT("A9")&amp;"!"&amp;'Технический лист'!C423&amp;'Технический лист'!F181))+IF(ISBLANK(INDIRECT("A10")), 0, INDIRECT(INDIRECT("A10")&amp;"!"&amp;'Технический лист'!C423&amp;'Технический лист'!F181))+IF(ISBLANK(INDIRECT("A11")), 0, INDIRECT(INDIRECT("A11")&amp;"!"&amp;'Технический лист'!C423&amp;'Технический лист'!F181))+IF(ISBLANK(INDIRECT("A12")), 0, INDIRECT(INDIRECT("A12")&amp;"!"&amp;'Технический лист'!C423&amp;'Технический лист'!F181))</f>
        <v>0</v>
      </c>
      <c r="D190" s="51">
        <f>IF(ISBLANK(INDIRECT("A3")), 0, INDIRECT(INDIRECT("A3")&amp;"!"&amp;'Технический лист'!D423&amp;'Технический лист'!G181))+IF(ISBLANK(INDIRECT("A4")), 0, INDIRECT(INDIRECT("A4")&amp;"!"&amp;'Технический лист'!D423&amp;'Технический лист'!G181))+IF(ISBLANK(INDIRECT("A5")), 0, INDIRECT(INDIRECT("A5")&amp;"!"&amp;'Технический лист'!D423&amp;'Технический лист'!G181))+IF(ISBLANK(INDIRECT("A6")), 0, INDIRECT(INDIRECT("A6")&amp;"!"&amp;'Технический лист'!D423&amp;'Технический лист'!G181))+IF(ISBLANK(INDIRECT("A7")), 0, INDIRECT(INDIRECT("A7")&amp;"!"&amp;'Технический лист'!D423&amp;'Технический лист'!G181))+IF(ISBLANK(INDIRECT("A8")), 0, INDIRECT(INDIRECT("A8")&amp;"!"&amp;'Технический лист'!D423&amp;'Технический лист'!G181))+IF(ISBLANK(INDIRECT("A9")), 0, INDIRECT(INDIRECT("A9")&amp;"!"&amp;'Технический лист'!D423&amp;'Технический лист'!G181))+IF(ISBLANK(INDIRECT("A10")), 0, INDIRECT(INDIRECT("A10")&amp;"!"&amp;'Технический лист'!D423&amp;'Технический лист'!G181))+IF(ISBLANK(INDIRECT("A11")), 0, INDIRECT(INDIRECT("A11")&amp;"!"&amp;'Технический лист'!D423&amp;'Технический лист'!G181))+IF(ISBLANK(INDIRECT("A12")), 0, INDIRECT(INDIRECT("A12")&amp;"!"&amp;'Технический лист'!D423&amp;'Технический лист'!G181))</f>
        <v>0</v>
      </c>
      <c r="E190" s="51">
        <f>IF(ISBLANK(INDIRECT("A3")), 0, INDIRECT(INDIRECT("A3")&amp;"!"&amp;'Технический лист'!E423&amp;'Технический лист'!H181))+IF(ISBLANK(INDIRECT("A4")), 0, INDIRECT(INDIRECT("A4")&amp;"!"&amp;'Технический лист'!E423&amp;'Технический лист'!H181))+IF(ISBLANK(INDIRECT("A5")), 0, INDIRECT(INDIRECT("A5")&amp;"!"&amp;'Технический лист'!E423&amp;'Технический лист'!H181))+IF(ISBLANK(INDIRECT("A6")), 0, INDIRECT(INDIRECT("A6")&amp;"!"&amp;'Технический лист'!E423&amp;'Технический лист'!H181))+IF(ISBLANK(INDIRECT("A7")), 0, INDIRECT(INDIRECT("A7")&amp;"!"&amp;'Технический лист'!E423&amp;'Технический лист'!H181))+IF(ISBLANK(INDIRECT("A8")), 0, INDIRECT(INDIRECT("A8")&amp;"!"&amp;'Технический лист'!E423&amp;'Технический лист'!H181))+IF(ISBLANK(INDIRECT("A9")), 0, INDIRECT(INDIRECT("A9")&amp;"!"&amp;'Технический лист'!E423&amp;'Технический лист'!H181))+IF(ISBLANK(INDIRECT("A10")), 0, INDIRECT(INDIRECT("A10")&amp;"!"&amp;'Технический лист'!E423&amp;'Технический лист'!H181))+IF(ISBLANK(INDIRECT("A11")), 0, INDIRECT(INDIRECT("A11")&amp;"!"&amp;'Технический лист'!E423&amp;'Технический лист'!H181))+IF(ISBLANK(INDIRECT("A12")), 0, INDIRECT(INDIRECT("A12")&amp;"!"&amp;'Технический лист'!E423&amp;'Технический лист'!H181))</f>
        <v>0</v>
      </c>
      <c r="F190" s="51">
        <f>IF(ISBLANK(INDIRECT("A3")), 0, INDIRECT(INDIRECT("A3")&amp;"!"&amp;'Технический лист'!F423&amp;'Технический лист'!I181))+IF(ISBLANK(INDIRECT("A4")), 0, INDIRECT(INDIRECT("A4")&amp;"!"&amp;'Технический лист'!F423&amp;'Технический лист'!I181))+IF(ISBLANK(INDIRECT("A5")), 0, INDIRECT(INDIRECT("A5")&amp;"!"&amp;'Технический лист'!F423&amp;'Технический лист'!I181))+IF(ISBLANK(INDIRECT("A6")), 0, INDIRECT(INDIRECT("A6")&amp;"!"&amp;'Технический лист'!F423&amp;'Технический лист'!I181))+IF(ISBLANK(INDIRECT("A7")), 0, INDIRECT(INDIRECT("A7")&amp;"!"&amp;'Технический лист'!F423&amp;'Технический лист'!I181))+IF(ISBLANK(INDIRECT("A8")), 0, INDIRECT(INDIRECT("A8")&amp;"!"&amp;'Технический лист'!F423&amp;'Технический лист'!I181))+IF(ISBLANK(INDIRECT("A9")), 0, INDIRECT(INDIRECT("A9")&amp;"!"&amp;'Технический лист'!F423&amp;'Технический лист'!I181))+IF(ISBLANK(INDIRECT("A10")), 0, INDIRECT(INDIRECT("A10")&amp;"!"&amp;'Технический лист'!F423&amp;'Технический лист'!I181))+IF(ISBLANK(INDIRECT("A11")), 0, INDIRECT(INDIRECT("A11")&amp;"!"&amp;'Технический лист'!F423&amp;'Технический лист'!I181))+IF(ISBLANK(INDIRECT("A12")), 0, INDIRECT(INDIRECT("A12")&amp;"!"&amp;'Технический лист'!F423&amp;'Технический лист'!I181))</f>
        <v>0</v>
      </c>
      <c r="G190" s="51">
        <f>IF(ISBLANK(INDIRECT("A3")), 0, INDIRECT(INDIRECT("A3")&amp;"!"&amp;'Технический лист'!G423&amp;'Технический лист'!J181))+IF(ISBLANK(INDIRECT("A4")), 0, INDIRECT(INDIRECT("A4")&amp;"!"&amp;'Технический лист'!G423&amp;'Технический лист'!J181))+IF(ISBLANK(INDIRECT("A5")), 0, INDIRECT(INDIRECT("A5")&amp;"!"&amp;'Технический лист'!G423&amp;'Технический лист'!J181))+IF(ISBLANK(INDIRECT("A6")), 0, INDIRECT(INDIRECT("A6")&amp;"!"&amp;'Технический лист'!G423&amp;'Технический лист'!J181))+IF(ISBLANK(INDIRECT("A7")), 0, INDIRECT(INDIRECT("A7")&amp;"!"&amp;'Технический лист'!G423&amp;'Технический лист'!J181))+IF(ISBLANK(INDIRECT("A8")), 0, INDIRECT(INDIRECT("A8")&amp;"!"&amp;'Технический лист'!G423&amp;'Технический лист'!J181))+IF(ISBLANK(INDIRECT("A9")), 0, INDIRECT(INDIRECT("A9")&amp;"!"&amp;'Технический лист'!G423&amp;'Технический лист'!J181))+IF(ISBLANK(INDIRECT("A10")), 0, INDIRECT(INDIRECT("A10")&amp;"!"&amp;'Технический лист'!G423&amp;'Технический лист'!J181))+IF(ISBLANK(INDIRECT("A11")), 0, INDIRECT(INDIRECT("A11")&amp;"!"&amp;'Технический лист'!G423&amp;'Технический лист'!J181))+IF(ISBLANK(INDIRECT("A12")), 0, INDIRECT(INDIRECT("A12")&amp;"!"&amp;'Технический лист'!G423&amp;'Технический лист'!J181))</f>
        <v>0</v>
      </c>
      <c r="H190" s="51">
        <f>IF(ISBLANK(INDIRECT("A3")), 0, INDIRECT(INDIRECT("A3")&amp;"!"&amp;'Технический лист'!H423&amp;'Технический лист'!K181))+IF(ISBLANK(INDIRECT("A4")), 0, INDIRECT(INDIRECT("A4")&amp;"!"&amp;'Технический лист'!H423&amp;'Технический лист'!K181))+IF(ISBLANK(INDIRECT("A5")), 0, INDIRECT(INDIRECT("A5")&amp;"!"&amp;'Технический лист'!H423&amp;'Технический лист'!K181))+IF(ISBLANK(INDIRECT("A6")), 0, INDIRECT(INDIRECT("A6")&amp;"!"&amp;'Технический лист'!H423&amp;'Технический лист'!K181))+IF(ISBLANK(INDIRECT("A7")), 0, INDIRECT(INDIRECT("A7")&amp;"!"&amp;'Технический лист'!H423&amp;'Технический лист'!K181))+IF(ISBLANK(INDIRECT("A8")), 0, INDIRECT(INDIRECT("A8")&amp;"!"&amp;'Технический лист'!H423&amp;'Технический лист'!K181))+IF(ISBLANK(INDIRECT("A9")), 0, INDIRECT(INDIRECT("A9")&amp;"!"&amp;'Технический лист'!H423&amp;'Технический лист'!K181))+IF(ISBLANK(INDIRECT("A10")), 0, INDIRECT(INDIRECT("A10")&amp;"!"&amp;'Технический лист'!H423&amp;'Технический лист'!K181))+IF(ISBLANK(INDIRECT("A11")), 0, INDIRECT(INDIRECT("A11")&amp;"!"&amp;'Технический лист'!H423&amp;'Технический лист'!K181))+IF(ISBLANK(INDIRECT("A12")), 0, INDIRECT(INDIRECT("A12")&amp;"!"&amp;'Технический лист'!H423&amp;'Технический лист'!K181))</f>
        <v>0</v>
      </c>
      <c r="I190" s="51">
        <f>IF(ISBLANK(INDIRECT("A3")), 0, INDIRECT(INDIRECT("A3")&amp;"!"&amp;'Технический лист'!I423&amp;'Технический лист'!L181))+IF(ISBLANK(INDIRECT("A4")), 0, INDIRECT(INDIRECT("A4")&amp;"!"&amp;'Технический лист'!I423&amp;'Технический лист'!L181))+IF(ISBLANK(INDIRECT("A5")), 0, INDIRECT(INDIRECT("A5")&amp;"!"&amp;'Технический лист'!I423&amp;'Технический лист'!L181))+IF(ISBLANK(INDIRECT("A6")), 0, INDIRECT(INDIRECT("A6")&amp;"!"&amp;'Технический лист'!I423&amp;'Технический лист'!L181))+IF(ISBLANK(INDIRECT("A7")), 0, INDIRECT(INDIRECT("A7")&amp;"!"&amp;'Технический лист'!I423&amp;'Технический лист'!L181))+IF(ISBLANK(INDIRECT("A8")), 0, INDIRECT(INDIRECT("A8")&amp;"!"&amp;'Технический лист'!I423&amp;'Технический лист'!L181))+IF(ISBLANK(INDIRECT("A9")), 0, INDIRECT(INDIRECT("A9")&amp;"!"&amp;'Технический лист'!I423&amp;'Технический лист'!L181))+IF(ISBLANK(INDIRECT("A10")), 0, INDIRECT(INDIRECT("A10")&amp;"!"&amp;'Технический лист'!I423&amp;'Технический лист'!L181))+IF(ISBLANK(INDIRECT("A11")), 0, INDIRECT(INDIRECT("A11")&amp;"!"&amp;'Технический лист'!I423&amp;'Технический лист'!L181))+IF(ISBLANK(INDIRECT("A12")), 0, INDIRECT(INDIRECT("A12")&amp;"!"&amp;'Технический лист'!I423&amp;'Технический лист'!L181))</f>
        <v>0</v>
      </c>
      <c r="J190" s="51">
        <f>IF(ISBLANK(INDIRECT("A3")), 0, INDIRECT(INDIRECT("A3")&amp;"!"&amp;'Технический лист'!J423&amp;'Технический лист'!M181))+IF(ISBLANK(INDIRECT("A4")), 0, INDIRECT(INDIRECT("A4")&amp;"!"&amp;'Технический лист'!J423&amp;'Технический лист'!M181))+IF(ISBLANK(INDIRECT("A5")), 0, INDIRECT(INDIRECT("A5")&amp;"!"&amp;'Технический лист'!J423&amp;'Технический лист'!M181))+IF(ISBLANK(INDIRECT("A6")), 0, INDIRECT(INDIRECT("A6")&amp;"!"&amp;'Технический лист'!J423&amp;'Технический лист'!M181))+IF(ISBLANK(INDIRECT("A7")), 0, INDIRECT(INDIRECT("A7")&amp;"!"&amp;'Технический лист'!J423&amp;'Технический лист'!M181))+IF(ISBLANK(INDIRECT("A8")), 0, INDIRECT(INDIRECT("A8")&amp;"!"&amp;'Технический лист'!J423&amp;'Технический лист'!M181))+IF(ISBLANK(INDIRECT("A9")), 0, INDIRECT(INDIRECT("A9")&amp;"!"&amp;'Технический лист'!J423&amp;'Технический лист'!M181))+IF(ISBLANK(INDIRECT("A10")), 0, INDIRECT(INDIRECT("A10")&amp;"!"&amp;'Технический лист'!J423&amp;'Технический лист'!M181))+IF(ISBLANK(INDIRECT("A11")), 0, INDIRECT(INDIRECT("A11")&amp;"!"&amp;'Технический лист'!J423&amp;'Технический лист'!M181))+IF(ISBLANK(INDIRECT("A12")), 0, INDIRECT(INDIRECT("A12")&amp;"!"&amp;'Технический лист'!J423&amp;'Технический лист'!M181))</f>
        <v>0</v>
      </c>
      <c r="K190" s="51">
        <f>IF(ISBLANK(INDIRECT("A3")), 0, INDIRECT(INDIRECT("A3")&amp;"!"&amp;'Технический лист'!K423&amp;'Технический лист'!N181))+IF(ISBLANK(INDIRECT("A4")), 0, INDIRECT(INDIRECT("A4")&amp;"!"&amp;'Технический лист'!K423&amp;'Технический лист'!N181))+IF(ISBLANK(INDIRECT("A5")), 0, INDIRECT(INDIRECT("A5")&amp;"!"&amp;'Технический лист'!K423&amp;'Технический лист'!N181))+IF(ISBLANK(INDIRECT("A6")), 0, INDIRECT(INDIRECT("A6")&amp;"!"&amp;'Технический лист'!K423&amp;'Технический лист'!N181))+IF(ISBLANK(INDIRECT("A7")), 0, INDIRECT(INDIRECT("A7")&amp;"!"&amp;'Технический лист'!K423&amp;'Технический лист'!N181))+IF(ISBLANK(INDIRECT("A8")), 0, INDIRECT(INDIRECT("A8")&amp;"!"&amp;'Технический лист'!K423&amp;'Технический лист'!N181))+IF(ISBLANK(INDIRECT("A9")), 0, INDIRECT(INDIRECT("A9")&amp;"!"&amp;'Технический лист'!K423&amp;'Технический лист'!N181))+IF(ISBLANK(INDIRECT("A10")), 0, INDIRECT(INDIRECT("A10")&amp;"!"&amp;'Технический лист'!K423&amp;'Технический лист'!N181))+IF(ISBLANK(INDIRECT("A11")), 0, INDIRECT(INDIRECT("A11")&amp;"!"&amp;'Технический лист'!K423&amp;'Технический лист'!N181))+IF(ISBLANK(INDIRECT("A12")), 0, INDIRECT(INDIRECT("A12")&amp;"!"&amp;'Технический лист'!K423&amp;'Технический лист'!N181))</f>
        <v>0</v>
      </c>
      <c r="L190" s="51">
        <f>IF(ISBLANK(INDIRECT("A3")), 0, INDIRECT(INDIRECT("A3")&amp;"!"&amp;'Технический лист'!L423&amp;'Технический лист'!O181))+IF(ISBLANK(INDIRECT("A4")), 0, INDIRECT(INDIRECT("A4")&amp;"!"&amp;'Технический лист'!L423&amp;'Технический лист'!O181))+IF(ISBLANK(INDIRECT("A5")), 0, INDIRECT(INDIRECT("A5")&amp;"!"&amp;'Технический лист'!L423&amp;'Технический лист'!O181))+IF(ISBLANK(INDIRECT("A6")), 0, INDIRECT(INDIRECT("A6")&amp;"!"&amp;'Технический лист'!L423&amp;'Технический лист'!O181))+IF(ISBLANK(INDIRECT("A7")), 0, INDIRECT(INDIRECT("A7")&amp;"!"&amp;'Технический лист'!L423&amp;'Технический лист'!O181))+IF(ISBLANK(INDIRECT("A8")), 0, INDIRECT(INDIRECT("A8")&amp;"!"&amp;'Технический лист'!L423&amp;'Технический лист'!O181))+IF(ISBLANK(INDIRECT("A9")), 0, INDIRECT(INDIRECT("A9")&amp;"!"&amp;'Технический лист'!L423&amp;'Технический лист'!O181))+IF(ISBLANK(INDIRECT("A10")), 0, INDIRECT(INDIRECT("A10")&amp;"!"&amp;'Технический лист'!L423&amp;'Технический лист'!O181))+IF(ISBLANK(INDIRECT("A11")), 0, INDIRECT(INDIRECT("A11")&amp;"!"&amp;'Технический лист'!L423&amp;'Технический лист'!O181))+IF(ISBLANK(INDIRECT("A12")), 0, INDIRECT(INDIRECT("A12")&amp;"!"&amp;'Технический лист'!L423&amp;'Технический лист'!O181))</f>
        <v>0</v>
      </c>
      <c r="M190" s="53">
        <f>IF(ISBLANK(INDIRECT("A3")), 0, INDIRECT(INDIRECT("A3")&amp;"!"&amp;'Технический лист'!M423&amp;'Технический лист'!P181))+IF(ISBLANK(INDIRECT("A4")), 0, INDIRECT(INDIRECT("A4")&amp;"!"&amp;'Технический лист'!M423&amp;'Технический лист'!P181))+IF(ISBLANK(INDIRECT("A5")), 0, INDIRECT(INDIRECT("A5")&amp;"!"&amp;'Технический лист'!M423&amp;'Технический лист'!P181))+IF(ISBLANK(INDIRECT("A6")), 0, INDIRECT(INDIRECT("A6")&amp;"!"&amp;'Технический лист'!M423&amp;'Технический лист'!P181))+IF(ISBLANK(INDIRECT("A7")), 0, INDIRECT(INDIRECT("A7")&amp;"!"&amp;'Технический лист'!M423&amp;'Технический лист'!P181))+IF(ISBLANK(INDIRECT("A8")), 0, INDIRECT(INDIRECT("A8")&amp;"!"&amp;'Технический лист'!M423&amp;'Технический лист'!P181))+IF(ISBLANK(INDIRECT("A9")), 0, INDIRECT(INDIRECT("A9")&amp;"!"&amp;'Технический лист'!M423&amp;'Технический лист'!P181))+IF(ISBLANK(INDIRECT("A10")), 0, INDIRECT(INDIRECT("A10")&amp;"!"&amp;'Технический лист'!M423&amp;'Технический лист'!P181))+IF(ISBLANK(INDIRECT("A11")), 0, INDIRECT(INDIRECT("A11")&amp;"!"&amp;'Технический лист'!M423&amp;'Технический лист'!P181))+IF(ISBLANK(INDIRECT("A12")), 0, INDIRECT(INDIRECT("A12")&amp;"!"&amp;'Технический лист'!M423&amp;'Технический лист'!P181))</f>
        <v>0</v>
      </c>
    </row>
    <row r="191" hidden="1">
      <c r="A191" s="106"/>
      <c r="B191" s="51">
        <f>IF(ISBLANK(INDIRECT("A3")), 0, INDIRECT(INDIRECT("A3")&amp;"!"&amp;'Технический лист'!B424&amp;'Технический лист'!E182))+IF(ISBLANK(INDIRECT("A4")), 0, INDIRECT(INDIRECT("A4")&amp;"!"&amp;'Технический лист'!B424&amp;'Технический лист'!E182))+IF(ISBLANK(INDIRECT("A5")), 0, INDIRECT(INDIRECT("A5")&amp;"!"&amp;'Технический лист'!B424&amp;'Технический лист'!E182))+IF(ISBLANK(INDIRECT("A6")), 0, INDIRECT(INDIRECT("A6")&amp;"!"&amp;'Технический лист'!B424&amp;'Технический лист'!E182))+IF(ISBLANK(INDIRECT("A7")), 0, INDIRECT(INDIRECT("A7")&amp;"!"&amp;'Технический лист'!B424&amp;'Технический лист'!E182))+IF(ISBLANK(INDIRECT("A8")), 0, INDIRECT(INDIRECT("A8")&amp;"!"&amp;'Технический лист'!B424&amp;'Технический лист'!E182))+IF(ISBLANK(INDIRECT("A9")), 0, INDIRECT(INDIRECT("A9")&amp;"!"&amp;'Технический лист'!B424&amp;'Технический лист'!E182))+IF(ISBLANK(INDIRECT("A10")), 0, INDIRECT(INDIRECT("A10")&amp;"!"&amp;'Технический лист'!B424&amp;'Технический лист'!E182))+IF(ISBLANK(INDIRECT("A11")), 0, INDIRECT(INDIRECT("A11")&amp;"!"&amp;'Технический лист'!B424&amp;'Технический лист'!E182))+IF(ISBLANK(INDIRECT("A12")), 0, INDIRECT(INDIRECT("A12")&amp;"!"&amp;'Технический лист'!B424&amp;'Технический лист'!E182))</f>
        <v>0</v>
      </c>
      <c r="C191" s="51">
        <f>IF(ISBLANK(INDIRECT("A3")), 0, INDIRECT(INDIRECT("A3")&amp;"!"&amp;'Технический лист'!C424&amp;'Технический лист'!F182))+IF(ISBLANK(INDIRECT("A4")), 0, INDIRECT(INDIRECT("A4")&amp;"!"&amp;'Технический лист'!C424&amp;'Технический лист'!F182))+IF(ISBLANK(INDIRECT("A5")), 0, INDIRECT(INDIRECT("A5")&amp;"!"&amp;'Технический лист'!C424&amp;'Технический лист'!F182))+IF(ISBLANK(INDIRECT("A6")), 0, INDIRECT(INDIRECT("A6")&amp;"!"&amp;'Технический лист'!C424&amp;'Технический лист'!F182))+IF(ISBLANK(INDIRECT("A7")), 0, INDIRECT(INDIRECT("A7")&amp;"!"&amp;'Технический лист'!C424&amp;'Технический лист'!F182))+IF(ISBLANK(INDIRECT("A8")), 0, INDIRECT(INDIRECT("A8")&amp;"!"&amp;'Технический лист'!C424&amp;'Технический лист'!F182))+IF(ISBLANK(INDIRECT("A9")), 0, INDIRECT(INDIRECT("A9")&amp;"!"&amp;'Технический лист'!C424&amp;'Технический лист'!F182))+IF(ISBLANK(INDIRECT("A10")), 0, INDIRECT(INDIRECT("A10")&amp;"!"&amp;'Технический лист'!C424&amp;'Технический лист'!F182))+IF(ISBLANK(INDIRECT("A11")), 0, INDIRECT(INDIRECT("A11")&amp;"!"&amp;'Технический лист'!C424&amp;'Технический лист'!F182))+IF(ISBLANK(INDIRECT("A12")), 0, INDIRECT(INDIRECT("A12")&amp;"!"&amp;'Технический лист'!C424&amp;'Технический лист'!F182))</f>
        <v>0</v>
      </c>
      <c r="D191" s="51">
        <f>IF(ISBLANK(INDIRECT("A3")), 0, INDIRECT(INDIRECT("A3")&amp;"!"&amp;'Технический лист'!D424&amp;'Технический лист'!G182))+IF(ISBLANK(INDIRECT("A4")), 0, INDIRECT(INDIRECT("A4")&amp;"!"&amp;'Технический лист'!D424&amp;'Технический лист'!G182))+IF(ISBLANK(INDIRECT("A5")), 0, INDIRECT(INDIRECT("A5")&amp;"!"&amp;'Технический лист'!D424&amp;'Технический лист'!G182))+IF(ISBLANK(INDIRECT("A6")), 0, INDIRECT(INDIRECT("A6")&amp;"!"&amp;'Технический лист'!D424&amp;'Технический лист'!G182))+IF(ISBLANK(INDIRECT("A7")), 0, INDIRECT(INDIRECT("A7")&amp;"!"&amp;'Технический лист'!D424&amp;'Технический лист'!G182))+IF(ISBLANK(INDIRECT("A8")), 0, INDIRECT(INDIRECT("A8")&amp;"!"&amp;'Технический лист'!D424&amp;'Технический лист'!G182))+IF(ISBLANK(INDIRECT("A9")), 0, INDIRECT(INDIRECT("A9")&amp;"!"&amp;'Технический лист'!D424&amp;'Технический лист'!G182))+IF(ISBLANK(INDIRECT("A10")), 0, INDIRECT(INDIRECT("A10")&amp;"!"&amp;'Технический лист'!D424&amp;'Технический лист'!G182))+IF(ISBLANK(INDIRECT("A11")), 0, INDIRECT(INDIRECT("A11")&amp;"!"&amp;'Технический лист'!D424&amp;'Технический лист'!G182))+IF(ISBLANK(INDIRECT("A12")), 0, INDIRECT(INDIRECT("A12")&amp;"!"&amp;'Технический лист'!D424&amp;'Технический лист'!G182))</f>
        <v>0</v>
      </c>
      <c r="E191" s="51">
        <f>IF(ISBLANK(INDIRECT("A3")), 0, INDIRECT(INDIRECT("A3")&amp;"!"&amp;'Технический лист'!E424&amp;'Технический лист'!H182))+IF(ISBLANK(INDIRECT("A4")), 0, INDIRECT(INDIRECT("A4")&amp;"!"&amp;'Технический лист'!E424&amp;'Технический лист'!H182))+IF(ISBLANK(INDIRECT("A5")), 0, INDIRECT(INDIRECT("A5")&amp;"!"&amp;'Технический лист'!E424&amp;'Технический лист'!H182))+IF(ISBLANK(INDIRECT("A6")), 0, INDIRECT(INDIRECT("A6")&amp;"!"&amp;'Технический лист'!E424&amp;'Технический лист'!H182))+IF(ISBLANK(INDIRECT("A7")), 0, INDIRECT(INDIRECT("A7")&amp;"!"&amp;'Технический лист'!E424&amp;'Технический лист'!H182))+IF(ISBLANK(INDIRECT("A8")), 0, INDIRECT(INDIRECT("A8")&amp;"!"&amp;'Технический лист'!E424&amp;'Технический лист'!H182))+IF(ISBLANK(INDIRECT("A9")), 0, INDIRECT(INDIRECT("A9")&amp;"!"&amp;'Технический лист'!E424&amp;'Технический лист'!H182))+IF(ISBLANK(INDIRECT("A10")), 0, INDIRECT(INDIRECT("A10")&amp;"!"&amp;'Технический лист'!E424&amp;'Технический лист'!H182))+IF(ISBLANK(INDIRECT("A11")), 0, INDIRECT(INDIRECT("A11")&amp;"!"&amp;'Технический лист'!E424&amp;'Технический лист'!H182))+IF(ISBLANK(INDIRECT("A12")), 0, INDIRECT(INDIRECT("A12")&amp;"!"&amp;'Технический лист'!E424&amp;'Технический лист'!H182))</f>
        <v>0</v>
      </c>
      <c r="F191" s="51">
        <f>IF(ISBLANK(INDIRECT("A3")), 0, INDIRECT(INDIRECT("A3")&amp;"!"&amp;'Технический лист'!F424&amp;'Технический лист'!I182))+IF(ISBLANK(INDIRECT("A4")), 0, INDIRECT(INDIRECT("A4")&amp;"!"&amp;'Технический лист'!F424&amp;'Технический лист'!I182))+IF(ISBLANK(INDIRECT("A5")), 0, INDIRECT(INDIRECT("A5")&amp;"!"&amp;'Технический лист'!F424&amp;'Технический лист'!I182))+IF(ISBLANK(INDIRECT("A6")), 0, INDIRECT(INDIRECT("A6")&amp;"!"&amp;'Технический лист'!F424&amp;'Технический лист'!I182))+IF(ISBLANK(INDIRECT("A7")), 0, INDIRECT(INDIRECT("A7")&amp;"!"&amp;'Технический лист'!F424&amp;'Технический лист'!I182))+IF(ISBLANK(INDIRECT("A8")), 0, INDIRECT(INDIRECT("A8")&amp;"!"&amp;'Технический лист'!F424&amp;'Технический лист'!I182))+IF(ISBLANK(INDIRECT("A9")), 0, INDIRECT(INDIRECT("A9")&amp;"!"&amp;'Технический лист'!F424&amp;'Технический лист'!I182))+IF(ISBLANK(INDIRECT("A10")), 0, INDIRECT(INDIRECT("A10")&amp;"!"&amp;'Технический лист'!F424&amp;'Технический лист'!I182))+IF(ISBLANK(INDIRECT("A11")), 0, INDIRECT(INDIRECT("A11")&amp;"!"&amp;'Технический лист'!F424&amp;'Технический лист'!I182))+IF(ISBLANK(INDIRECT("A12")), 0, INDIRECT(INDIRECT("A12")&amp;"!"&amp;'Технический лист'!F424&amp;'Технический лист'!I182))</f>
        <v>0</v>
      </c>
      <c r="G191" s="51">
        <f>IF(ISBLANK(INDIRECT("A3")), 0, INDIRECT(INDIRECT("A3")&amp;"!"&amp;'Технический лист'!G424&amp;'Технический лист'!J182))+IF(ISBLANK(INDIRECT("A4")), 0, INDIRECT(INDIRECT("A4")&amp;"!"&amp;'Технический лист'!G424&amp;'Технический лист'!J182))+IF(ISBLANK(INDIRECT("A5")), 0, INDIRECT(INDIRECT("A5")&amp;"!"&amp;'Технический лист'!G424&amp;'Технический лист'!J182))+IF(ISBLANK(INDIRECT("A6")), 0, INDIRECT(INDIRECT("A6")&amp;"!"&amp;'Технический лист'!G424&amp;'Технический лист'!J182))+IF(ISBLANK(INDIRECT("A7")), 0, INDIRECT(INDIRECT("A7")&amp;"!"&amp;'Технический лист'!G424&amp;'Технический лист'!J182))+IF(ISBLANK(INDIRECT("A8")), 0, INDIRECT(INDIRECT("A8")&amp;"!"&amp;'Технический лист'!G424&amp;'Технический лист'!J182))+IF(ISBLANK(INDIRECT("A9")), 0, INDIRECT(INDIRECT("A9")&amp;"!"&amp;'Технический лист'!G424&amp;'Технический лист'!J182))+IF(ISBLANK(INDIRECT("A10")), 0, INDIRECT(INDIRECT("A10")&amp;"!"&amp;'Технический лист'!G424&amp;'Технический лист'!J182))+IF(ISBLANK(INDIRECT("A11")), 0, INDIRECT(INDIRECT("A11")&amp;"!"&amp;'Технический лист'!G424&amp;'Технический лист'!J182))+IF(ISBLANK(INDIRECT("A12")), 0, INDIRECT(INDIRECT("A12")&amp;"!"&amp;'Технический лист'!G424&amp;'Технический лист'!J182))</f>
        <v>0</v>
      </c>
      <c r="H191" s="51">
        <f>IF(ISBLANK(INDIRECT("A3")), 0, INDIRECT(INDIRECT("A3")&amp;"!"&amp;'Технический лист'!H424&amp;'Технический лист'!K182))+IF(ISBLANK(INDIRECT("A4")), 0, INDIRECT(INDIRECT("A4")&amp;"!"&amp;'Технический лист'!H424&amp;'Технический лист'!K182))+IF(ISBLANK(INDIRECT("A5")), 0, INDIRECT(INDIRECT("A5")&amp;"!"&amp;'Технический лист'!H424&amp;'Технический лист'!K182))+IF(ISBLANK(INDIRECT("A6")), 0, INDIRECT(INDIRECT("A6")&amp;"!"&amp;'Технический лист'!H424&amp;'Технический лист'!K182))+IF(ISBLANK(INDIRECT("A7")), 0, INDIRECT(INDIRECT("A7")&amp;"!"&amp;'Технический лист'!H424&amp;'Технический лист'!K182))+IF(ISBLANK(INDIRECT("A8")), 0, INDIRECT(INDIRECT("A8")&amp;"!"&amp;'Технический лист'!H424&amp;'Технический лист'!K182))+IF(ISBLANK(INDIRECT("A9")), 0, INDIRECT(INDIRECT("A9")&amp;"!"&amp;'Технический лист'!H424&amp;'Технический лист'!K182))+IF(ISBLANK(INDIRECT("A10")), 0, INDIRECT(INDIRECT("A10")&amp;"!"&amp;'Технический лист'!H424&amp;'Технический лист'!K182))+IF(ISBLANK(INDIRECT("A11")), 0, INDIRECT(INDIRECT("A11")&amp;"!"&amp;'Технический лист'!H424&amp;'Технический лист'!K182))+IF(ISBLANK(INDIRECT("A12")), 0, INDIRECT(INDIRECT("A12")&amp;"!"&amp;'Технический лист'!H424&amp;'Технический лист'!K182))</f>
        <v>0</v>
      </c>
      <c r="I191" s="51">
        <f>IF(ISBLANK(INDIRECT("A3")), 0, INDIRECT(INDIRECT("A3")&amp;"!"&amp;'Технический лист'!I424&amp;'Технический лист'!L182))+IF(ISBLANK(INDIRECT("A4")), 0, INDIRECT(INDIRECT("A4")&amp;"!"&amp;'Технический лист'!I424&amp;'Технический лист'!L182))+IF(ISBLANK(INDIRECT("A5")), 0, INDIRECT(INDIRECT("A5")&amp;"!"&amp;'Технический лист'!I424&amp;'Технический лист'!L182))+IF(ISBLANK(INDIRECT("A6")), 0, INDIRECT(INDIRECT("A6")&amp;"!"&amp;'Технический лист'!I424&amp;'Технический лист'!L182))+IF(ISBLANK(INDIRECT("A7")), 0, INDIRECT(INDIRECT("A7")&amp;"!"&amp;'Технический лист'!I424&amp;'Технический лист'!L182))+IF(ISBLANK(INDIRECT("A8")), 0, INDIRECT(INDIRECT("A8")&amp;"!"&amp;'Технический лист'!I424&amp;'Технический лист'!L182))+IF(ISBLANK(INDIRECT("A9")), 0, INDIRECT(INDIRECT("A9")&amp;"!"&amp;'Технический лист'!I424&amp;'Технический лист'!L182))+IF(ISBLANK(INDIRECT("A10")), 0, INDIRECT(INDIRECT("A10")&amp;"!"&amp;'Технический лист'!I424&amp;'Технический лист'!L182))+IF(ISBLANK(INDIRECT("A11")), 0, INDIRECT(INDIRECT("A11")&amp;"!"&amp;'Технический лист'!I424&amp;'Технический лист'!L182))+IF(ISBLANK(INDIRECT("A12")), 0, INDIRECT(INDIRECT("A12")&amp;"!"&amp;'Технический лист'!I424&amp;'Технический лист'!L182))</f>
        <v>0</v>
      </c>
      <c r="J191" s="51">
        <f>IF(ISBLANK(INDIRECT("A3")), 0, INDIRECT(INDIRECT("A3")&amp;"!"&amp;'Технический лист'!J424&amp;'Технический лист'!M182))+IF(ISBLANK(INDIRECT("A4")), 0, INDIRECT(INDIRECT("A4")&amp;"!"&amp;'Технический лист'!J424&amp;'Технический лист'!M182))+IF(ISBLANK(INDIRECT("A5")), 0, INDIRECT(INDIRECT("A5")&amp;"!"&amp;'Технический лист'!J424&amp;'Технический лист'!M182))+IF(ISBLANK(INDIRECT("A6")), 0, INDIRECT(INDIRECT("A6")&amp;"!"&amp;'Технический лист'!J424&amp;'Технический лист'!M182))+IF(ISBLANK(INDIRECT("A7")), 0, INDIRECT(INDIRECT("A7")&amp;"!"&amp;'Технический лист'!J424&amp;'Технический лист'!M182))+IF(ISBLANK(INDIRECT("A8")), 0, INDIRECT(INDIRECT("A8")&amp;"!"&amp;'Технический лист'!J424&amp;'Технический лист'!M182))+IF(ISBLANK(INDIRECT("A9")), 0, INDIRECT(INDIRECT("A9")&amp;"!"&amp;'Технический лист'!J424&amp;'Технический лист'!M182))+IF(ISBLANK(INDIRECT("A10")), 0, INDIRECT(INDIRECT("A10")&amp;"!"&amp;'Технический лист'!J424&amp;'Технический лист'!M182))+IF(ISBLANK(INDIRECT("A11")), 0, INDIRECT(INDIRECT("A11")&amp;"!"&amp;'Технический лист'!J424&amp;'Технический лист'!M182))+IF(ISBLANK(INDIRECT("A12")), 0, INDIRECT(INDIRECT("A12")&amp;"!"&amp;'Технический лист'!J424&amp;'Технический лист'!M182))</f>
        <v>0</v>
      </c>
      <c r="K191" s="51">
        <f>IF(ISBLANK(INDIRECT("A3")), 0, INDIRECT(INDIRECT("A3")&amp;"!"&amp;'Технический лист'!K424&amp;'Технический лист'!N182))+IF(ISBLANK(INDIRECT("A4")), 0, INDIRECT(INDIRECT("A4")&amp;"!"&amp;'Технический лист'!K424&amp;'Технический лист'!N182))+IF(ISBLANK(INDIRECT("A5")), 0, INDIRECT(INDIRECT("A5")&amp;"!"&amp;'Технический лист'!K424&amp;'Технический лист'!N182))+IF(ISBLANK(INDIRECT("A6")), 0, INDIRECT(INDIRECT("A6")&amp;"!"&amp;'Технический лист'!K424&amp;'Технический лист'!N182))+IF(ISBLANK(INDIRECT("A7")), 0, INDIRECT(INDIRECT("A7")&amp;"!"&amp;'Технический лист'!K424&amp;'Технический лист'!N182))+IF(ISBLANK(INDIRECT("A8")), 0, INDIRECT(INDIRECT("A8")&amp;"!"&amp;'Технический лист'!K424&amp;'Технический лист'!N182))+IF(ISBLANK(INDIRECT("A9")), 0, INDIRECT(INDIRECT("A9")&amp;"!"&amp;'Технический лист'!K424&amp;'Технический лист'!N182))+IF(ISBLANK(INDIRECT("A10")), 0, INDIRECT(INDIRECT("A10")&amp;"!"&amp;'Технический лист'!K424&amp;'Технический лист'!N182))+IF(ISBLANK(INDIRECT("A11")), 0, INDIRECT(INDIRECT("A11")&amp;"!"&amp;'Технический лист'!K424&amp;'Технический лист'!N182))+IF(ISBLANK(INDIRECT("A12")), 0, INDIRECT(INDIRECT("A12")&amp;"!"&amp;'Технический лист'!K424&amp;'Технический лист'!N182))</f>
        <v>0</v>
      </c>
      <c r="L191" s="51">
        <f>IF(ISBLANK(INDIRECT("A3")), 0, INDIRECT(INDIRECT("A3")&amp;"!"&amp;'Технический лист'!L424&amp;'Технический лист'!O182))+IF(ISBLANK(INDIRECT("A4")), 0, INDIRECT(INDIRECT("A4")&amp;"!"&amp;'Технический лист'!L424&amp;'Технический лист'!O182))+IF(ISBLANK(INDIRECT("A5")), 0, INDIRECT(INDIRECT("A5")&amp;"!"&amp;'Технический лист'!L424&amp;'Технический лист'!O182))+IF(ISBLANK(INDIRECT("A6")), 0, INDIRECT(INDIRECT("A6")&amp;"!"&amp;'Технический лист'!L424&amp;'Технический лист'!O182))+IF(ISBLANK(INDIRECT("A7")), 0, INDIRECT(INDIRECT("A7")&amp;"!"&amp;'Технический лист'!L424&amp;'Технический лист'!O182))+IF(ISBLANK(INDIRECT("A8")), 0, INDIRECT(INDIRECT("A8")&amp;"!"&amp;'Технический лист'!L424&amp;'Технический лист'!O182))+IF(ISBLANK(INDIRECT("A9")), 0, INDIRECT(INDIRECT("A9")&amp;"!"&amp;'Технический лист'!L424&amp;'Технический лист'!O182))+IF(ISBLANK(INDIRECT("A10")), 0, INDIRECT(INDIRECT("A10")&amp;"!"&amp;'Технический лист'!L424&amp;'Технический лист'!O182))+IF(ISBLANK(INDIRECT("A11")), 0, INDIRECT(INDIRECT("A11")&amp;"!"&amp;'Технический лист'!L424&amp;'Технический лист'!O182))+IF(ISBLANK(INDIRECT("A12")), 0, INDIRECT(INDIRECT("A12")&amp;"!"&amp;'Технический лист'!L424&amp;'Технический лист'!O182))</f>
        <v>0</v>
      </c>
      <c r="M191" s="53">
        <f>IF(ISBLANK(INDIRECT("A3")), 0, INDIRECT(INDIRECT("A3")&amp;"!"&amp;'Технический лист'!M424&amp;'Технический лист'!P182))+IF(ISBLANK(INDIRECT("A4")), 0, INDIRECT(INDIRECT("A4")&amp;"!"&amp;'Технический лист'!M424&amp;'Технический лист'!P182))+IF(ISBLANK(INDIRECT("A5")), 0, INDIRECT(INDIRECT("A5")&amp;"!"&amp;'Технический лист'!M424&amp;'Технический лист'!P182))+IF(ISBLANK(INDIRECT("A6")), 0, INDIRECT(INDIRECT("A6")&amp;"!"&amp;'Технический лист'!M424&amp;'Технический лист'!P182))+IF(ISBLANK(INDIRECT("A7")), 0, INDIRECT(INDIRECT("A7")&amp;"!"&amp;'Технический лист'!M424&amp;'Технический лист'!P182))+IF(ISBLANK(INDIRECT("A8")), 0, INDIRECT(INDIRECT("A8")&amp;"!"&amp;'Технический лист'!M424&amp;'Технический лист'!P182))+IF(ISBLANK(INDIRECT("A9")), 0, INDIRECT(INDIRECT("A9")&amp;"!"&amp;'Технический лист'!M424&amp;'Технический лист'!P182))+IF(ISBLANK(INDIRECT("A10")), 0, INDIRECT(INDIRECT("A10")&amp;"!"&amp;'Технический лист'!M424&amp;'Технический лист'!P182))+IF(ISBLANK(INDIRECT("A11")), 0, INDIRECT(INDIRECT("A11")&amp;"!"&amp;'Технический лист'!M424&amp;'Технический лист'!P182))+IF(ISBLANK(INDIRECT("A12")), 0, INDIRECT(INDIRECT("A12")&amp;"!"&amp;'Технический лист'!M424&amp;'Технический лист'!P182))</f>
        <v>0</v>
      </c>
    </row>
    <row r="192" hidden="1">
      <c r="A192" s="106"/>
      <c r="B192" s="51">
        <f>IF(ISBLANK(INDIRECT("A3")), 0, INDIRECT(INDIRECT("A3")&amp;"!"&amp;'Технический лист'!B425&amp;'Технический лист'!E183))+IF(ISBLANK(INDIRECT("A4")), 0, INDIRECT(INDIRECT("A4")&amp;"!"&amp;'Технический лист'!B425&amp;'Технический лист'!E183))+IF(ISBLANK(INDIRECT("A5")), 0, INDIRECT(INDIRECT("A5")&amp;"!"&amp;'Технический лист'!B425&amp;'Технический лист'!E183))+IF(ISBLANK(INDIRECT("A6")), 0, INDIRECT(INDIRECT("A6")&amp;"!"&amp;'Технический лист'!B425&amp;'Технический лист'!E183))+IF(ISBLANK(INDIRECT("A7")), 0, INDIRECT(INDIRECT("A7")&amp;"!"&amp;'Технический лист'!B425&amp;'Технический лист'!E183))+IF(ISBLANK(INDIRECT("A8")), 0, INDIRECT(INDIRECT("A8")&amp;"!"&amp;'Технический лист'!B425&amp;'Технический лист'!E183))+IF(ISBLANK(INDIRECT("A9")), 0, INDIRECT(INDIRECT("A9")&amp;"!"&amp;'Технический лист'!B425&amp;'Технический лист'!E183))+IF(ISBLANK(INDIRECT("A10")), 0, INDIRECT(INDIRECT("A10")&amp;"!"&amp;'Технический лист'!B425&amp;'Технический лист'!E183))+IF(ISBLANK(INDIRECT("A11")), 0, INDIRECT(INDIRECT("A11")&amp;"!"&amp;'Технический лист'!B425&amp;'Технический лист'!E183))+IF(ISBLANK(INDIRECT("A12")), 0, INDIRECT(INDIRECT("A12")&amp;"!"&amp;'Технический лист'!B425&amp;'Технический лист'!E183))</f>
        <v>0</v>
      </c>
      <c r="C192" s="51">
        <f>IF(ISBLANK(INDIRECT("A3")), 0, INDIRECT(INDIRECT("A3")&amp;"!"&amp;'Технический лист'!C425&amp;'Технический лист'!F183))+IF(ISBLANK(INDIRECT("A4")), 0, INDIRECT(INDIRECT("A4")&amp;"!"&amp;'Технический лист'!C425&amp;'Технический лист'!F183))+IF(ISBLANK(INDIRECT("A5")), 0, INDIRECT(INDIRECT("A5")&amp;"!"&amp;'Технический лист'!C425&amp;'Технический лист'!F183))+IF(ISBLANK(INDIRECT("A6")), 0, INDIRECT(INDIRECT("A6")&amp;"!"&amp;'Технический лист'!C425&amp;'Технический лист'!F183))+IF(ISBLANK(INDIRECT("A7")), 0, INDIRECT(INDIRECT("A7")&amp;"!"&amp;'Технический лист'!C425&amp;'Технический лист'!F183))+IF(ISBLANK(INDIRECT("A8")), 0, INDIRECT(INDIRECT("A8")&amp;"!"&amp;'Технический лист'!C425&amp;'Технический лист'!F183))+IF(ISBLANK(INDIRECT("A9")), 0, INDIRECT(INDIRECT("A9")&amp;"!"&amp;'Технический лист'!C425&amp;'Технический лист'!F183))+IF(ISBLANK(INDIRECT("A10")), 0, INDIRECT(INDIRECT("A10")&amp;"!"&amp;'Технический лист'!C425&amp;'Технический лист'!F183))+IF(ISBLANK(INDIRECT("A11")), 0, INDIRECT(INDIRECT("A11")&amp;"!"&amp;'Технический лист'!C425&amp;'Технический лист'!F183))+IF(ISBLANK(INDIRECT("A12")), 0, INDIRECT(INDIRECT("A12")&amp;"!"&amp;'Технический лист'!C425&amp;'Технический лист'!F183))</f>
        <v>0</v>
      </c>
      <c r="D192" s="51">
        <f>IF(ISBLANK(INDIRECT("A3")), 0, INDIRECT(INDIRECT("A3")&amp;"!"&amp;'Технический лист'!D425&amp;'Технический лист'!G183))+IF(ISBLANK(INDIRECT("A4")), 0, INDIRECT(INDIRECT("A4")&amp;"!"&amp;'Технический лист'!D425&amp;'Технический лист'!G183))+IF(ISBLANK(INDIRECT("A5")), 0, INDIRECT(INDIRECT("A5")&amp;"!"&amp;'Технический лист'!D425&amp;'Технический лист'!G183))+IF(ISBLANK(INDIRECT("A6")), 0, INDIRECT(INDIRECT("A6")&amp;"!"&amp;'Технический лист'!D425&amp;'Технический лист'!G183))+IF(ISBLANK(INDIRECT("A7")), 0, INDIRECT(INDIRECT("A7")&amp;"!"&amp;'Технический лист'!D425&amp;'Технический лист'!G183))+IF(ISBLANK(INDIRECT("A8")), 0, INDIRECT(INDIRECT("A8")&amp;"!"&amp;'Технический лист'!D425&amp;'Технический лист'!G183))+IF(ISBLANK(INDIRECT("A9")), 0, INDIRECT(INDIRECT("A9")&amp;"!"&amp;'Технический лист'!D425&amp;'Технический лист'!G183))+IF(ISBLANK(INDIRECT("A10")), 0, INDIRECT(INDIRECT("A10")&amp;"!"&amp;'Технический лист'!D425&amp;'Технический лист'!G183))+IF(ISBLANK(INDIRECT("A11")), 0, INDIRECT(INDIRECT("A11")&amp;"!"&amp;'Технический лист'!D425&amp;'Технический лист'!G183))+IF(ISBLANK(INDIRECT("A12")), 0, INDIRECT(INDIRECT("A12")&amp;"!"&amp;'Технический лист'!D425&amp;'Технический лист'!G183))</f>
        <v>0</v>
      </c>
      <c r="E192" s="51">
        <f>IF(ISBLANK(INDIRECT("A3")), 0, INDIRECT(INDIRECT("A3")&amp;"!"&amp;'Технический лист'!E425&amp;'Технический лист'!H183))+IF(ISBLANK(INDIRECT("A4")), 0, INDIRECT(INDIRECT("A4")&amp;"!"&amp;'Технический лист'!E425&amp;'Технический лист'!H183))+IF(ISBLANK(INDIRECT("A5")), 0, INDIRECT(INDIRECT("A5")&amp;"!"&amp;'Технический лист'!E425&amp;'Технический лист'!H183))+IF(ISBLANK(INDIRECT("A6")), 0, INDIRECT(INDIRECT("A6")&amp;"!"&amp;'Технический лист'!E425&amp;'Технический лист'!H183))+IF(ISBLANK(INDIRECT("A7")), 0, INDIRECT(INDIRECT("A7")&amp;"!"&amp;'Технический лист'!E425&amp;'Технический лист'!H183))+IF(ISBLANK(INDIRECT("A8")), 0, INDIRECT(INDIRECT("A8")&amp;"!"&amp;'Технический лист'!E425&amp;'Технический лист'!H183))+IF(ISBLANK(INDIRECT("A9")), 0, INDIRECT(INDIRECT("A9")&amp;"!"&amp;'Технический лист'!E425&amp;'Технический лист'!H183))+IF(ISBLANK(INDIRECT("A10")), 0, INDIRECT(INDIRECT("A10")&amp;"!"&amp;'Технический лист'!E425&amp;'Технический лист'!H183))+IF(ISBLANK(INDIRECT("A11")), 0, INDIRECT(INDIRECT("A11")&amp;"!"&amp;'Технический лист'!E425&amp;'Технический лист'!H183))+IF(ISBLANK(INDIRECT("A12")), 0, INDIRECT(INDIRECT("A12")&amp;"!"&amp;'Технический лист'!E425&amp;'Технический лист'!H183))</f>
        <v>0</v>
      </c>
      <c r="F192" s="51">
        <f>IF(ISBLANK(INDIRECT("A3")), 0, INDIRECT(INDIRECT("A3")&amp;"!"&amp;'Технический лист'!F425&amp;'Технический лист'!I183))+IF(ISBLANK(INDIRECT("A4")), 0, INDIRECT(INDIRECT("A4")&amp;"!"&amp;'Технический лист'!F425&amp;'Технический лист'!I183))+IF(ISBLANK(INDIRECT("A5")), 0, INDIRECT(INDIRECT("A5")&amp;"!"&amp;'Технический лист'!F425&amp;'Технический лист'!I183))+IF(ISBLANK(INDIRECT("A6")), 0, INDIRECT(INDIRECT("A6")&amp;"!"&amp;'Технический лист'!F425&amp;'Технический лист'!I183))+IF(ISBLANK(INDIRECT("A7")), 0, INDIRECT(INDIRECT("A7")&amp;"!"&amp;'Технический лист'!F425&amp;'Технический лист'!I183))+IF(ISBLANK(INDIRECT("A8")), 0, INDIRECT(INDIRECT("A8")&amp;"!"&amp;'Технический лист'!F425&amp;'Технический лист'!I183))+IF(ISBLANK(INDIRECT("A9")), 0, INDIRECT(INDIRECT("A9")&amp;"!"&amp;'Технический лист'!F425&amp;'Технический лист'!I183))+IF(ISBLANK(INDIRECT("A10")), 0, INDIRECT(INDIRECT("A10")&amp;"!"&amp;'Технический лист'!F425&amp;'Технический лист'!I183))+IF(ISBLANK(INDIRECT("A11")), 0, INDIRECT(INDIRECT("A11")&amp;"!"&amp;'Технический лист'!F425&amp;'Технический лист'!I183))+IF(ISBLANK(INDIRECT("A12")), 0, INDIRECT(INDIRECT("A12")&amp;"!"&amp;'Технический лист'!F425&amp;'Технический лист'!I183))</f>
        <v>0</v>
      </c>
      <c r="G192" s="51">
        <f>IF(ISBLANK(INDIRECT("A3")), 0, INDIRECT(INDIRECT("A3")&amp;"!"&amp;'Технический лист'!G425&amp;'Технический лист'!J183))+IF(ISBLANK(INDIRECT("A4")), 0, INDIRECT(INDIRECT("A4")&amp;"!"&amp;'Технический лист'!G425&amp;'Технический лист'!J183))+IF(ISBLANK(INDIRECT("A5")), 0, INDIRECT(INDIRECT("A5")&amp;"!"&amp;'Технический лист'!G425&amp;'Технический лист'!J183))+IF(ISBLANK(INDIRECT("A6")), 0, INDIRECT(INDIRECT("A6")&amp;"!"&amp;'Технический лист'!G425&amp;'Технический лист'!J183))+IF(ISBLANK(INDIRECT("A7")), 0, INDIRECT(INDIRECT("A7")&amp;"!"&amp;'Технический лист'!G425&amp;'Технический лист'!J183))+IF(ISBLANK(INDIRECT("A8")), 0, INDIRECT(INDIRECT("A8")&amp;"!"&amp;'Технический лист'!G425&amp;'Технический лист'!J183))+IF(ISBLANK(INDIRECT("A9")), 0, INDIRECT(INDIRECT("A9")&amp;"!"&amp;'Технический лист'!G425&amp;'Технический лист'!J183))+IF(ISBLANK(INDIRECT("A10")), 0, INDIRECT(INDIRECT("A10")&amp;"!"&amp;'Технический лист'!G425&amp;'Технический лист'!J183))+IF(ISBLANK(INDIRECT("A11")), 0, INDIRECT(INDIRECT("A11")&amp;"!"&amp;'Технический лист'!G425&amp;'Технический лист'!J183))+IF(ISBLANK(INDIRECT("A12")), 0, INDIRECT(INDIRECT("A12")&amp;"!"&amp;'Технический лист'!G425&amp;'Технический лист'!J183))</f>
        <v>0</v>
      </c>
      <c r="H192" s="51">
        <f>IF(ISBLANK(INDIRECT("A3")), 0, INDIRECT(INDIRECT("A3")&amp;"!"&amp;'Технический лист'!H425&amp;'Технический лист'!K183))+IF(ISBLANK(INDIRECT("A4")), 0, INDIRECT(INDIRECT("A4")&amp;"!"&amp;'Технический лист'!H425&amp;'Технический лист'!K183))+IF(ISBLANK(INDIRECT("A5")), 0, INDIRECT(INDIRECT("A5")&amp;"!"&amp;'Технический лист'!H425&amp;'Технический лист'!K183))+IF(ISBLANK(INDIRECT("A6")), 0, INDIRECT(INDIRECT("A6")&amp;"!"&amp;'Технический лист'!H425&amp;'Технический лист'!K183))+IF(ISBLANK(INDIRECT("A7")), 0, INDIRECT(INDIRECT("A7")&amp;"!"&amp;'Технический лист'!H425&amp;'Технический лист'!K183))+IF(ISBLANK(INDIRECT("A8")), 0, INDIRECT(INDIRECT("A8")&amp;"!"&amp;'Технический лист'!H425&amp;'Технический лист'!K183))+IF(ISBLANK(INDIRECT("A9")), 0, INDIRECT(INDIRECT("A9")&amp;"!"&amp;'Технический лист'!H425&amp;'Технический лист'!K183))+IF(ISBLANK(INDIRECT("A10")), 0, INDIRECT(INDIRECT("A10")&amp;"!"&amp;'Технический лист'!H425&amp;'Технический лист'!K183))+IF(ISBLANK(INDIRECT("A11")), 0, INDIRECT(INDIRECT("A11")&amp;"!"&amp;'Технический лист'!H425&amp;'Технический лист'!K183))+IF(ISBLANK(INDIRECT("A12")), 0, INDIRECT(INDIRECT("A12")&amp;"!"&amp;'Технический лист'!H425&amp;'Технический лист'!K183))</f>
        <v>0</v>
      </c>
      <c r="I192" s="51">
        <f>IF(ISBLANK(INDIRECT("A3")), 0, INDIRECT(INDIRECT("A3")&amp;"!"&amp;'Технический лист'!I425&amp;'Технический лист'!L183))+IF(ISBLANK(INDIRECT("A4")), 0, INDIRECT(INDIRECT("A4")&amp;"!"&amp;'Технический лист'!I425&amp;'Технический лист'!L183))+IF(ISBLANK(INDIRECT("A5")), 0, INDIRECT(INDIRECT("A5")&amp;"!"&amp;'Технический лист'!I425&amp;'Технический лист'!L183))+IF(ISBLANK(INDIRECT("A6")), 0, INDIRECT(INDIRECT("A6")&amp;"!"&amp;'Технический лист'!I425&amp;'Технический лист'!L183))+IF(ISBLANK(INDIRECT("A7")), 0, INDIRECT(INDIRECT("A7")&amp;"!"&amp;'Технический лист'!I425&amp;'Технический лист'!L183))+IF(ISBLANK(INDIRECT("A8")), 0, INDIRECT(INDIRECT("A8")&amp;"!"&amp;'Технический лист'!I425&amp;'Технический лист'!L183))+IF(ISBLANK(INDIRECT("A9")), 0, INDIRECT(INDIRECT("A9")&amp;"!"&amp;'Технический лист'!I425&amp;'Технический лист'!L183))+IF(ISBLANK(INDIRECT("A10")), 0, INDIRECT(INDIRECT("A10")&amp;"!"&amp;'Технический лист'!I425&amp;'Технический лист'!L183))+IF(ISBLANK(INDIRECT("A11")), 0, INDIRECT(INDIRECT("A11")&amp;"!"&amp;'Технический лист'!I425&amp;'Технический лист'!L183))+IF(ISBLANK(INDIRECT("A12")), 0, INDIRECT(INDIRECT("A12")&amp;"!"&amp;'Технический лист'!I425&amp;'Технический лист'!L183))</f>
        <v>0</v>
      </c>
      <c r="J192" s="51">
        <f>IF(ISBLANK(INDIRECT("A3")), 0, INDIRECT(INDIRECT("A3")&amp;"!"&amp;'Технический лист'!J425&amp;'Технический лист'!M183))+IF(ISBLANK(INDIRECT("A4")), 0, INDIRECT(INDIRECT("A4")&amp;"!"&amp;'Технический лист'!J425&amp;'Технический лист'!M183))+IF(ISBLANK(INDIRECT("A5")), 0, INDIRECT(INDIRECT("A5")&amp;"!"&amp;'Технический лист'!J425&amp;'Технический лист'!M183))+IF(ISBLANK(INDIRECT("A6")), 0, INDIRECT(INDIRECT("A6")&amp;"!"&amp;'Технический лист'!J425&amp;'Технический лист'!M183))+IF(ISBLANK(INDIRECT("A7")), 0, INDIRECT(INDIRECT("A7")&amp;"!"&amp;'Технический лист'!J425&amp;'Технический лист'!M183))+IF(ISBLANK(INDIRECT("A8")), 0, INDIRECT(INDIRECT("A8")&amp;"!"&amp;'Технический лист'!J425&amp;'Технический лист'!M183))+IF(ISBLANK(INDIRECT("A9")), 0, INDIRECT(INDIRECT("A9")&amp;"!"&amp;'Технический лист'!J425&amp;'Технический лист'!M183))+IF(ISBLANK(INDIRECT("A10")), 0, INDIRECT(INDIRECT("A10")&amp;"!"&amp;'Технический лист'!J425&amp;'Технический лист'!M183))+IF(ISBLANK(INDIRECT("A11")), 0, INDIRECT(INDIRECT("A11")&amp;"!"&amp;'Технический лист'!J425&amp;'Технический лист'!M183))+IF(ISBLANK(INDIRECT("A12")), 0, INDIRECT(INDIRECT("A12")&amp;"!"&amp;'Технический лист'!J425&amp;'Технический лист'!M183))</f>
        <v>0</v>
      </c>
      <c r="K192" s="51">
        <f>IF(ISBLANK(INDIRECT("A3")), 0, INDIRECT(INDIRECT("A3")&amp;"!"&amp;'Технический лист'!K425&amp;'Технический лист'!N183))+IF(ISBLANK(INDIRECT("A4")), 0, INDIRECT(INDIRECT("A4")&amp;"!"&amp;'Технический лист'!K425&amp;'Технический лист'!N183))+IF(ISBLANK(INDIRECT("A5")), 0, INDIRECT(INDIRECT("A5")&amp;"!"&amp;'Технический лист'!K425&amp;'Технический лист'!N183))+IF(ISBLANK(INDIRECT("A6")), 0, INDIRECT(INDIRECT("A6")&amp;"!"&amp;'Технический лист'!K425&amp;'Технический лист'!N183))+IF(ISBLANK(INDIRECT("A7")), 0, INDIRECT(INDIRECT("A7")&amp;"!"&amp;'Технический лист'!K425&amp;'Технический лист'!N183))+IF(ISBLANK(INDIRECT("A8")), 0, INDIRECT(INDIRECT("A8")&amp;"!"&amp;'Технический лист'!K425&amp;'Технический лист'!N183))+IF(ISBLANK(INDIRECT("A9")), 0, INDIRECT(INDIRECT("A9")&amp;"!"&amp;'Технический лист'!K425&amp;'Технический лист'!N183))+IF(ISBLANK(INDIRECT("A10")), 0, INDIRECT(INDIRECT("A10")&amp;"!"&amp;'Технический лист'!K425&amp;'Технический лист'!N183))+IF(ISBLANK(INDIRECT("A11")), 0, INDIRECT(INDIRECT("A11")&amp;"!"&amp;'Технический лист'!K425&amp;'Технический лист'!N183))+IF(ISBLANK(INDIRECT("A12")), 0, INDIRECT(INDIRECT("A12")&amp;"!"&amp;'Технический лист'!K425&amp;'Технический лист'!N183))</f>
        <v>0</v>
      </c>
      <c r="L192" s="51">
        <f>IF(ISBLANK(INDIRECT("A3")), 0, INDIRECT(INDIRECT("A3")&amp;"!"&amp;'Технический лист'!L425&amp;'Технический лист'!O183))+IF(ISBLANK(INDIRECT("A4")), 0, INDIRECT(INDIRECT("A4")&amp;"!"&amp;'Технический лист'!L425&amp;'Технический лист'!O183))+IF(ISBLANK(INDIRECT("A5")), 0, INDIRECT(INDIRECT("A5")&amp;"!"&amp;'Технический лист'!L425&amp;'Технический лист'!O183))+IF(ISBLANK(INDIRECT("A6")), 0, INDIRECT(INDIRECT("A6")&amp;"!"&amp;'Технический лист'!L425&amp;'Технический лист'!O183))+IF(ISBLANK(INDIRECT("A7")), 0, INDIRECT(INDIRECT("A7")&amp;"!"&amp;'Технический лист'!L425&amp;'Технический лист'!O183))+IF(ISBLANK(INDIRECT("A8")), 0, INDIRECT(INDIRECT("A8")&amp;"!"&amp;'Технический лист'!L425&amp;'Технический лист'!O183))+IF(ISBLANK(INDIRECT("A9")), 0, INDIRECT(INDIRECT("A9")&amp;"!"&amp;'Технический лист'!L425&amp;'Технический лист'!O183))+IF(ISBLANK(INDIRECT("A10")), 0, INDIRECT(INDIRECT("A10")&amp;"!"&amp;'Технический лист'!L425&amp;'Технический лист'!O183))+IF(ISBLANK(INDIRECT("A11")), 0, INDIRECT(INDIRECT("A11")&amp;"!"&amp;'Технический лист'!L425&amp;'Технический лист'!O183))+IF(ISBLANK(INDIRECT("A12")), 0, INDIRECT(INDIRECT("A12")&amp;"!"&amp;'Технический лист'!L425&amp;'Технический лист'!O183))</f>
        <v>0</v>
      </c>
      <c r="M192" s="53">
        <f>IF(ISBLANK(INDIRECT("A3")), 0, INDIRECT(INDIRECT("A3")&amp;"!"&amp;'Технический лист'!M425&amp;'Технический лист'!P183))+IF(ISBLANK(INDIRECT("A4")), 0, INDIRECT(INDIRECT("A4")&amp;"!"&amp;'Технический лист'!M425&amp;'Технический лист'!P183))+IF(ISBLANK(INDIRECT("A5")), 0, INDIRECT(INDIRECT("A5")&amp;"!"&amp;'Технический лист'!M425&amp;'Технический лист'!P183))+IF(ISBLANK(INDIRECT("A6")), 0, INDIRECT(INDIRECT("A6")&amp;"!"&amp;'Технический лист'!M425&amp;'Технический лист'!P183))+IF(ISBLANK(INDIRECT("A7")), 0, INDIRECT(INDIRECT("A7")&amp;"!"&amp;'Технический лист'!M425&amp;'Технический лист'!P183))+IF(ISBLANK(INDIRECT("A8")), 0, INDIRECT(INDIRECT("A8")&amp;"!"&amp;'Технический лист'!M425&amp;'Технический лист'!P183))+IF(ISBLANK(INDIRECT("A9")), 0, INDIRECT(INDIRECT("A9")&amp;"!"&amp;'Технический лист'!M425&amp;'Технический лист'!P183))+IF(ISBLANK(INDIRECT("A10")), 0, INDIRECT(INDIRECT("A10")&amp;"!"&amp;'Технический лист'!M425&amp;'Технический лист'!P183))+IF(ISBLANK(INDIRECT("A11")), 0, INDIRECT(INDIRECT("A11")&amp;"!"&amp;'Технический лист'!M425&amp;'Технический лист'!P183))+IF(ISBLANK(INDIRECT("A12")), 0, INDIRECT(INDIRECT("A12")&amp;"!"&amp;'Технический лист'!M425&amp;'Технический лист'!P183))</f>
        <v>0</v>
      </c>
    </row>
    <row r="193" hidden="1">
      <c r="A193" s="106"/>
      <c r="B193" s="51">
        <f>IF(ISBLANK(INDIRECT("A3")), 0, INDIRECT(INDIRECT("A3")&amp;"!"&amp;'Технический лист'!B426&amp;'Технический лист'!E184))+IF(ISBLANK(INDIRECT("A4")), 0, INDIRECT(INDIRECT("A4")&amp;"!"&amp;'Технический лист'!B426&amp;'Технический лист'!E184))+IF(ISBLANK(INDIRECT("A5")), 0, INDIRECT(INDIRECT("A5")&amp;"!"&amp;'Технический лист'!B426&amp;'Технический лист'!E184))+IF(ISBLANK(INDIRECT("A6")), 0, INDIRECT(INDIRECT("A6")&amp;"!"&amp;'Технический лист'!B426&amp;'Технический лист'!E184))+IF(ISBLANK(INDIRECT("A7")), 0, INDIRECT(INDIRECT("A7")&amp;"!"&amp;'Технический лист'!B426&amp;'Технический лист'!E184))+IF(ISBLANK(INDIRECT("A8")), 0, INDIRECT(INDIRECT("A8")&amp;"!"&amp;'Технический лист'!B426&amp;'Технический лист'!E184))+IF(ISBLANK(INDIRECT("A9")), 0, INDIRECT(INDIRECT("A9")&amp;"!"&amp;'Технический лист'!B426&amp;'Технический лист'!E184))+IF(ISBLANK(INDIRECT("A10")), 0, INDIRECT(INDIRECT("A10")&amp;"!"&amp;'Технический лист'!B426&amp;'Технический лист'!E184))+IF(ISBLANK(INDIRECT("A11")), 0, INDIRECT(INDIRECT("A11")&amp;"!"&amp;'Технический лист'!B426&amp;'Технический лист'!E184))+IF(ISBLANK(INDIRECT("A12")), 0, INDIRECT(INDIRECT("A12")&amp;"!"&amp;'Технический лист'!B426&amp;'Технический лист'!E184))</f>
        <v>0</v>
      </c>
      <c r="C193" s="51">
        <f>IF(ISBLANK(INDIRECT("A3")), 0, INDIRECT(INDIRECT("A3")&amp;"!"&amp;'Технический лист'!C426&amp;'Технический лист'!F184))+IF(ISBLANK(INDIRECT("A4")), 0, INDIRECT(INDIRECT("A4")&amp;"!"&amp;'Технический лист'!C426&amp;'Технический лист'!F184))+IF(ISBLANK(INDIRECT("A5")), 0, INDIRECT(INDIRECT("A5")&amp;"!"&amp;'Технический лист'!C426&amp;'Технический лист'!F184))+IF(ISBLANK(INDIRECT("A6")), 0, INDIRECT(INDIRECT("A6")&amp;"!"&amp;'Технический лист'!C426&amp;'Технический лист'!F184))+IF(ISBLANK(INDIRECT("A7")), 0, INDIRECT(INDIRECT("A7")&amp;"!"&amp;'Технический лист'!C426&amp;'Технический лист'!F184))+IF(ISBLANK(INDIRECT("A8")), 0, INDIRECT(INDIRECT("A8")&amp;"!"&amp;'Технический лист'!C426&amp;'Технический лист'!F184))+IF(ISBLANK(INDIRECT("A9")), 0, INDIRECT(INDIRECT("A9")&amp;"!"&amp;'Технический лист'!C426&amp;'Технический лист'!F184))+IF(ISBLANK(INDIRECT("A10")), 0, INDIRECT(INDIRECT("A10")&amp;"!"&amp;'Технический лист'!C426&amp;'Технический лист'!F184))+IF(ISBLANK(INDIRECT("A11")), 0, INDIRECT(INDIRECT("A11")&amp;"!"&amp;'Технический лист'!C426&amp;'Технический лист'!F184))+IF(ISBLANK(INDIRECT("A12")), 0, INDIRECT(INDIRECT("A12")&amp;"!"&amp;'Технический лист'!C426&amp;'Технический лист'!F184))</f>
        <v>0</v>
      </c>
      <c r="D193" s="51">
        <f>IF(ISBLANK(INDIRECT("A3")), 0, INDIRECT(INDIRECT("A3")&amp;"!"&amp;'Технический лист'!D426&amp;'Технический лист'!G184))+IF(ISBLANK(INDIRECT("A4")), 0, INDIRECT(INDIRECT("A4")&amp;"!"&amp;'Технический лист'!D426&amp;'Технический лист'!G184))+IF(ISBLANK(INDIRECT("A5")), 0, INDIRECT(INDIRECT("A5")&amp;"!"&amp;'Технический лист'!D426&amp;'Технический лист'!G184))+IF(ISBLANK(INDIRECT("A6")), 0, INDIRECT(INDIRECT("A6")&amp;"!"&amp;'Технический лист'!D426&amp;'Технический лист'!G184))+IF(ISBLANK(INDIRECT("A7")), 0, INDIRECT(INDIRECT("A7")&amp;"!"&amp;'Технический лист'!D426&amp;'Технический лист'!G184))+IF(ISBLANK(INDIRECT("A8")), 0, INDIRECT(INDIRECT("A8")&amp;"!"&amp;'Технический лист'!D426&amp;'Технический лист'!G184))+IF(ISBLANK(INDIRECT("A9")), 0, INDIRECT(INDIRECT("A9")&amp;"!"&amp;'Технический лист'!D426&amp;'Технический лист'!G184))+IF(ISBLANK(INDIRECT("A10")), 0, INDIRECT(INDIRECT("A10")&amp;"!"&amp;'Технический лист'!D426&amp;'Технический лист'!G184))+IF(ISBLANK(INDIRECT("A11")), 0, INDIRECT(INDIRECT("A11")&amp;"!"&amp;'Технический лист'!D426&amp;'Технический лист'!G184))+IF(ISBLANK(INDIRECT("A12")), 0, INDIRECT(INDIRECT("A12")&amp;"!"&amp;'Технический лист'!D426&amp;'Технический лист'!G184))</f>
        <v>0</v>
      </c>
      <c r="E193" s="51">
        <f>IF(ISBLANK(INDIRECT("A3")), 0, INDIRECT(INDIRECT("A3")&amp;"!"&amp;'Технический лист'!E426&amp;'Технический лист'!H184))+IF(ISBLANK(INDIRECT("A4")), 0, INDIRECT(INDIRECT("A4")&amp;"!"&amp;'Технический лист'!E426&amp;'Технический лист'!H184))+IF(ISBLANK(INDIRECT("A5")), 0, INDIRECT(INDIRECT("A5")&amp;"!"&amp;'Технический лист'!E426&amp;'Технический лист'!H184))+IF(ISBLANK(INDIRECT("A6")), 0, INDIRECT(INDIRECT("A6")&amp;"!"&amp;'Технический лист'!E426&amp;'Технический лист'!H184))+IF(ISBLANK(INDIRECT("A7")), 0, INDIRECT(INDIRECT("A7")&amp;"!"&amp;'Технический лист'!E426&amp;'Технический лист'!H184))+IF(ISBLANK(INDIRECT("A8")), 0, INDIRECT(INDIRECT("A8")&amp;"!"&amp;'Технический лист'!E426&amp;'Технический лист'!H184))+IF(ISBLANK(INDIRECT("A9")), 0, INDIRECT(INDIRECT("A9")&amp;"!"&amp;'Технический лист'!E426&amp;'Технический лист'!H184))+IF(ISBLANK(INDIRECT("A10")), 0, INDIRECT(INDIRECT("A10")&amp;"!"&amp;'Технический лист'!E426&amp;'Технический лист'!H184))+IF(ISBLANK(INDIRECT("A11")), 0, INDIRECT(INDIRECT("A11")&amp;"!"&amp;'Технический лист'!E426&amp;'Технический лист'!H184))+IF(ISBLANK(INDIRECT("A12")), 0, INDIRECT(INDIRECT("A12")&amp;"!"&amp;'Технический лист'!E426&amp;'Технический лист'!H184))</f>
        <v>0</v>
      </c>
      <c r="F193" s="51">
        <f>IF(ISBLANK(INDIRECT("A3")), 0, INDIRECT(INDIRECT("A3")&amp;"!"&amp;'Технический лист'!F426&amp;'Технический лист'!I184))+IF(ISBLANK(INDIRECT("A4")), 0, INDIRECT(INDIRECT("A4")&amp;"!"&amp;'Технический лист'!F426&amp;'Технический лист'!I184))+IF(ISBLANK(INDIRECT("A5")), 0, INDIRECT(INDIRECT("A5")&amp;"!"&amp;'Технический лист'!F426&amp;'Технический лист'!I184))+IF(ISBLANK(INDIRECT("A6")), 0, INDIRECT(INDIRECT("A6")&amp;"!"&amp;'Технический лист'!F426&amp;'Технический лист'!I184))+IF(ISBLANK(INDIRECT("A7")), 0, INDIRECT(INDIRECT("A7")&amp;"!"&amp;'Технический лист'!F426&amp;'Технический лист'!I184))+IF(ISBLANK(INDIRECT("A8")), 0, INDIRECT(INDIRECT("A8")&amp;"!"&amp;'Технический лист'!F426&amp;'Технический лист'!I184))+IF(ISBLANK(INDIRECT("A9")), 0, INDIRECT(INDIRECT("A9")&amp;"!"&amp;'Технический лист'!F426&amp;'Технический лист'!I184))+IF(ISBLANK(INDIRECT("A10")), 0, INDIRECT(INDIRECT("A10")&amp;"!"&amp;'Технический лист'!F426&amp;'Технический лист'!I184))+IF(ISBLANK(INDIRECT("A11")), 0, INDIRECT(INDIRECT("A11")&amp;"!"&amp;'Технический лист'!F426&amp;'Технический лист'!I184))+IF(ISBLANK(INDIRECT("A12")), 0, INDIRECT(INDIRECT("A12")&amp;"!"&amp;'Технический лист'!F426&amp;'Технический лист'!I184))</f>
        <v>0</v>
      </c>
      <c r="G193" s="51">
        <f>IF(ISBLANK(INDIRECT("A3")), 0, INDIRECT(INDIRECT("A3")&amp;"!"&amp;'Технический лист'!G426&amp;'Технический лист'!J184))+IF(ISBLANK(INDIRECT("A4")), 0, INDIRECT(INDIRECT("A4")&amp;"!"&amp;'Технический лист'!G426&amp;'Технический лист'!J184))+IF(ISBLANK(INDIRECT("A5")), 0, INDIRECT(INDIRECT("A5")&amp;"!"&amp;'Технический лист'!G426&amp;'Технический лист'!J184))+IF(ISBLANK(INDIRECT("A6")), 0, INDIRECT(INDIRECT("A6")&amp;"!"&amp;'Технический лист'!G426&amp;'Технический лист'!J184))+IF(ISBLANK(INDIRECT("A7")), 0, INDIRECT(INDIRECT("A7")&amp;"!"&amp;'Технический лист'!G426&amp;'Технический лист'!J184))+IF(ISBLANK(INDIRECT("A8")), 0, INDIRECT(INDIRECT("A8")&amp;"!"&amp;'Технический лист'!G426&amp;'Технический лист'!J184))+IF(ISBLANK(INDIRECT("A9")), 0, INDIRECT(INDIRECT("A9")&amp;"!"&amp;'Технический лист'!G426&amp;'Технический лист'!J184))+IF(ISBLANK(INDIRECT("A10")), 0, INDIRECT(INDIRECT("A10")&amp;"!"&amp;'Технический лист'!G426&amp;'Технический лист'!J184))+IF(ISBLANK(INDIRECT("A11")), 0, INDIRECT(INDIRECT("A11")&amp;"!"&amp;'Технический лист'!G426&amp;'Технический лист'!J184))+IF(ISBLANK(INDIRECT("A12")), 0, INDIRECT(INDIRECT("A12")&amp;"!"&amp;'Технический лист'!G426&amp;'Технический лист'!J184))</f>
        <v>0</v>
      </c>
      <c r="H193" s="51">
        <f>IF(ISBLANK(INDIRECT("A3")), 0, INDIRECT(INDIRECT("A3")&amp;"!"&amp;'Технический лист'!H426&amp;'Технический лист'!K184))+IF(ISBLANK(INDIRECT("A4")), 0, INDIRECT(INDIRECT("A4")&amp;"!"&amp;'Технический лист'!H426&amp;'Технический лист'!K184))+IF(ISBLANK(INDIRECT("A5")), 0, INDIRECT(INDIRECT("A5")&amp;"!"&amp;'Технический лист'!H426&amp;'Технический лист'!K184))+IF(ISBLANK(INDIRECT("A6")), 0, INDIRECT(INDIRECT("A6")&amp;"!"&amp;'Технический лист'!H426&amp;'Технический лист'!K184))+IF(ISBLANK(INDIRECT("A7")), 0, INDIRECT(INDIRECT("A7")&amp;"!"&amp;'Технический лист'!H426&amp;'Технический лист'!K184))+IF(ISBLANK(INDIRECT("A8")), 0, INDIRECT(INDIRECT("A8")&amp;"!"&amp;'Технический лист'!H426&amp;'Технический лист'!K184))+IF(ISBLANK(INDIRECT("A9")), 0, INDIRECT(INDIRECT("A9")&amp;"!"&amp;'Технический лист'!H426&amp;'Технический лист'!K184))+IF(ISBLANK(INDIRECT("A10")), 0, INDIRECT(INDIRECT("A10")&amp;"!"&amp;'Технический лист'!H426&amp;'Технический лист'!K184))+IF(ISBLANK(INDIRECT("A11")), 0, INDIRECT(INDIRECT("A11")&amp;"!"&amp;'Технический лист'!H426&amp;'Технический лист'!K184))+IF(ISBLANK(INDIRECT("A12")), 0, INDIRECT(INDIRECT("A12")&amp;"!"&amp;'Технический лист'!H426&amp;'Технический лист'!K184))</f>
        <v>0</v>
      </c>
      <c r="I193" s="51">
        <f>IF(ISBLANK(INDIRECT("A3")), 0, INDIRECT(INDIRECT("A3")&amp;"!"&amp;'Технический лист'!I426&amp;'Технический лист'!L184))+IF(ISBLANK(INDIRECT("A4")), 0, INDIRECT(INDIRECT("A4")&amp;"!"&amp;'Технический лист'!I426&amp;'Технический лист'!L184))+IF(ISBLANK(INDIRECT("A5")), 0, INDIRECT(INDIRECT("A5")&amp;"!"&amp;'Технический лист'!I426&amp;'Технический лист'!L184))+IF(ISBLANK(INDIRECT("A6")), 0, INDIRECT(INDIRECT("A6")&amp;"!"&amp;'Технический лист'!I426&amp;'Технический лист'!L184))+IF(ISBLANK(INDIRECT("A7")), 0, INDIRECT(INDIRECT("A7")&amp;"!"&amp;'Технический лист'!I426&amp;'Технический лист'!L184))+IF(ISBLANK(INDIRECT("A8")), 0, INDIRECT(INDIRECT("A8")&amp;"!"&amp;'Технический лист'!I426&amp;'Технический лист'!L184))+IF(ISBLANK(INDIRECT("A9")), 0, INDIRECT(INDIRECT("A9")&amp;"!"&amp;'Технический лист'!I426&amp;'Технический лист'!L184))+IF(ISBLANK(INDIRECT("A10")), 0, INDIRECT(INDIRECT("A10")&amp;"!"&amp;'Технический лист'!I426&amp;'Технический лист'!L184))+IF(ISBLANK(INDIRECT("A11")), 0, INDIRECT(INDIRECT("A11")&amp;"!"&amp;'Технический лист'!I426&amp;'Технический лист'!L184))+IF(ISBLANK(INDIRECT("A12")), 0, INDIRECT(INDIRECT("A12")&amp;"!"&amp;'Технический лист'!I426&amp;'Технический лист'!L184))</f>
        <v>0</v>
      </c>
      <c r="J193" s="51">
        <f>IF(ISBLANK(INDIRECT("A3")), 0, INDIRECT(INDIRECT("A3")&amp;"!"&amp;'Технический лист'!J426&amp;'Технический лист'!M184))+IF(ISBLANK(INDIRECT("A4")), 0, INDIRECT(INDIRECT("A4")&amp;"!"&amp;'Технический лист'!J426&amp;'Технический лист'!M184))+IF(ISBLANK(INDIRECT("A5")), 0, INDIRECT(INDIRECT("A5")&amp;"!"&amp;'Технический лист'!J426&amp;'Технический лист'!M184))+IF(ISBLANK(INDIRECT("A6")), 0, INDIRECT(INDIRECT("A6")&amp;"!"&amp;'Технический лист'!J426&amp;'Технический лист'!M184))+IF(ISBLANK(INDIRECT("A7")), 0, INDIRECT(INDIRECT("A7")&amp;"!"&amp;'Технический лист'!J426&amp;'Технический лист'!M184))+IF(ISBLANK(INDIRECT("A8")), 0, INDIRECT(INDIRECT("A8")&amp;"!"&amp;'Технический лист'!J426&amp;'Технический лист'!M184))+IF(ISBLANK(INDIRECT("A9")), 0, INDIRECT(INDIRECT("A9")&amp;"!"&amp;'Технический лист'!J426&amp;'Технический лист'!M184))+IF(ISBLANK(INDIRECT("A10")), 0, INDIRECT(INDIRECT("A10")&amp;"!"&amp;'Технический лист'!J426&amp;'Технический лист'!M184))+IF(ISBLANK(INDIRECT("A11")), 0, INDIRECT(INDIRECT("A11")&amp;"!"&amp;'Технический лист'!J426&amp;'Технический лист'!M184))+IF(ISBLANK(INDIRECT("A12")), 0, INDIRECT(INDIRECT("A12")&amp;"!"&amp;'Технический лист'!J426&amp;'Технический лист'!M184))</f>
        <v>0</v>
      </c>
      <c r="K193" s="51">
        <f>IF(ISBLANK(INDIRECT("A3")), 0, INDIRECT(INDIRECT("A3")&amp;"!"&amp;'Технический лист'!K426&amp;'Технический лист'!N184))+IF(ISBLANK(INDIRECT("A4")), 0, INDIRECT(INDIRECT("A4")&amp;"!"&amp;'Технический лист'!K426&amp;'Технический лист'!N184))+IF(ISBLANK(INDIRECT("A5")), 0, INDIRECT(INDIRECT("A5")&amp;"!"&amp;'Технический лист'!K426&amp;'Технический лист'!N184))+IF(ISBLANK(INDIRECT("A6")), 0, INDIRECT(INDIRECT("A6")&amp;"!"&amp;'Технический лист'!K426&amp;'Технический лист'!N184))+IF(ISBLANK(INDIRECT("A7")), 0, INDIRECT(INDIRECT("A7")&amp;"!"&amp;'Технический лист'!K426&amp;'Технический лист'!N184))+IF(ISBLANK(INDIRECT("A8")), 0, INDIRECT(INDIRECT("A8")&amp;"!"&amp;'Технический лист'!K426&amp;'Технический лист'!N184))+IF(ISBLANK(INDIRECT("A9")), 0, INDIRECT(INDIRECT("A9")&amp;"!"&amp;'Технический лист'!K426&amp;'Технический лист'!N184))+IF(ISBLANK(INDIRECT("A10")), 0, INDIRECT(INDIRECT("A10")&amp;"!"&amp;'Технический лист'!K426&amp;'Технический лист'!N184))+IF(ISBLANK(INDIRECT("A11")), 0, INDIRECT(INDIRECT("A11")&amp;"!"&amp;'Технический лист'!K426&amp;'Технический лист'!N184))+IF(ISBLANK(INDIRECT("A12")), 0, INDIRECT(INDIRECT("A12")&amp;"!"&amp;'Технический лист'!K426&amp;'Технический лист'!N184))</f>
        <v>0</v>
      </c>
      <c r="L193" s="51">
        <f>IF(ISBLANK(INDIRECT("A3")), 0, INDIRECT(INDIRECT("A3")&amp;"!"&amp;'Технический лист'!L426&amp;'Технический лист'!O184))+IF(ISBLANK(INDIRECT("A4")), 0, INDIRECT(INDIRECT("A4")&amp;"!"&amp;'Технический лист'!L426&amp;'Технический лист'!O184))+IF(ISBLANK(INDIRECT("A5")), 0, INDIRECT(INDIRECT("A5")&amp;"!"&amp;'Технический лист'!L426&amp;'Технический лист'!O184))+IF(ISBLANK(INDIRECT("A6")), 0, INDIRECT(INDIRECT("A6")&amp;"!"&amp;'Технический лист'!L426&amp;'Технический лист'!O184))+IF(ISBLANK(INDIRECT("A7")), 0, INDIRECT(INDIRECT("A7")&amp;"!"&amp;'Технический лист'!L426&amp;'Технический лист'!O184))+IF(ISBLANK(INDIRECT("A8")), 0, INDIRECT(INDIRECT("A8")&amp;"!"&amp;'Технический лист'!L426&amp;'Технический лист'!O184))+IF(ISBLANK(INDIRECT("A9")), 0, INDIRECT(INDIRECT("A9")&amp;"!"&amp;'Технический лист'!L426&amp;'Технический лист'!O184))+IF(ISBLANK(INDIRECT("A10")), 0, INDIRECT(INDIRECT("A10")&amp;"!"&amp;'Технический лист'!L426&amp;'Технический лист'!O184))+IF(ISBLANK(INDIRECT("A11")), 0, INDIRECT(INDIRECT("A11")&amp;"!"&amp;'Технический лист'!L426&amp;'Технический лист'!O184))+IF(ISBLANK(INDIRECT("A12")), 0, INDIRECT(INDIRECT("A12")&amp;"!"&amp;'Технический лист'!L426&amp;'Технический лист'!O184))</f>
        <v>0</v>
      </c>
      <c r="M193" s="53">
        <f>IF(ISBLANK(INDIRECT("A3")), 0, INDIRECT(INDIRECT("A3")&amp;"!"&amp;'Технический лист'!M426&amp;'Технический лист'!P184))+IF(ISBLANK(INDIRECT("A4")), 0, INDIRECT(INDIRECT("A4")&amp;"!"&amp;'Технический лист'!M426&amp;'Технический лист'!P184))+IF(ISBLANK(INDIRECT("A5")), 0, INDIRECT(INDIRECT("A5")&amp;"!"&amp;'Технический лист'!M426&amp;'Технический лист'!P184))+IF(ISBLANK(INDIRECT("A6")), 0, INDIRECT(INDIRECT("A6")&amp;"!"&amp;'Технический лист'!M426&amp;'Технический лист'!P184))+IF(ISBLANK(INDIRECT("A7")), 0, INDIRECT(INDIRECT("A7")&amp;"!"&amp;'Технический лист'!M426&amp;'Технический лист'!P184))+IF(ISBLANK(INDIRECT("A8")), 0, INDIRECT(INDIRECT("A8")&amp;"!"&amp;'Технический лист'!M426&amp;'Технический лист'!P184))+IF(ISBLANK(INDIRECT("A9")), 0, INDIRECT(INDIRECT("A9")&amp;"!"&amp;'Технический лист'!M426&amp;'Технический лист'!P184))+IF(ISBLANK(INDIRECT("A10")), 0, INDIRECT(INDIRECT("A10")&amp;"!"&amp;'Технический лист'!M426&amp;'Технический лист'!P184))+IF(ISBLANK(INDIRECT("A11")), 0, INDIRECT(INDIRECT("A11")&amp;"!"&amp;'Технический лист'!M426&amp;'Технический лист'!P184))+IF(ISBLANK(INDIRECT("A12")), 0, INDIRECT(INDIRECT("A12")&amp;"!"&amp;'Технический лист'!M426&amp;'Технический лист'!P184))</f>
        <v>0</v>
      </c>
    </row>
    <row r="194" hidden="1">
      <c r="A194" s="106"/>
      <c r="B194" s="51">
        <f>IF(ISBLANK(INDIRECT("A3")), 0, INDIRECT(INDIRECT("A3")&amp;"!"&amp;'Технический лист'!B427&amp;'Технический лист'!E185))+IF(ISBLANK(INDIRECT("A4")), 0, INDIRECT(INDIRECT("A4")&amp;"!"&amp;'Технический лист'!B427&amp;'Технический лист'!E185))+IF(ISBLANK(INDIRECT("A5")), 0, INDIRECT(INDIRECT("A5")&amp;"!"&amp;'Технический лист'!B427&amp;'Технический лист'!E185))+IF(ISBLANK(INDIRECT("A6")), 0, INDIRECT(INDIRECT("A6")&amp;"!"&amp;'Технический лист'!B427&amp;'Технический лист'!E185))+IF(ISBLANK(INDIRECT("A7")), 0, INDIRECT(INDIRECT("A7")&amp;"!"&amp;'Технический лист'!B427&amp;'Технический лист'!E185))+IF(ISBLANK(INDIRECT("A8")), 0, INDIRECT(INDIRECT("A8")&amp;"!"&amp;'Технический лист'!B427&amp;'Технический лист'!E185))+IF(ISBLANK(INDIRECT("A9")), 0, INDIRECT(INDIRECT("A9")&amp;"!"&amp;'Технический лист'!B427&amp;'Технический лист'!E185))+IF(ISBLANK(INDIRECT("A10")), 0, INDIRECT(INDIRECT("A10")&amp;"!"&amp;'Технический лист'!B427&amp;'Технический лист'!E185))+IF(ISBLANK(INDIRECT("A11")), 0, INDIRECT(INDIRECT("A11")&amp;"!"&amp;'Технический лист'!B427&amp;'Технический лист'!E185))+IF(ISBLANK(INDIRECT("A12")), 0, INDIRECT(INDIRECT("A12")&amp;"!"&amp;'Технический лист'!B427&amp;'Технический лист'!E185))</f>
        <v>0</v>
      </c>
      <c r="C194" s="51">
        <f>IF(ISBLANK(INDIRECT("A3")), 0, INDIRECT(INDIRECT("A3")&amp;"!"&amp;'Технический лист'!C427&amp;'Технический лист'!F185))+IF(ISBLANK(INDIRECT("A4")), 0, INDIRECT(INDIRECT("A4")&amp;"!"&amp;'Технический лист'!C427&amp;'Технический лист'!F185))+IF(ISBLANK(INDIRECT("A5")), 0, INDIRECT(INDIRECT("A5")&amp;"!"&amp;'Технический лист'!C427&amp;'Технический лист'!F185))+IF(ISBLANK(INDIRECT("A6")), 0, INDIRECT(INDIRECT("A6")&amp;"!"&amp;'Технический лист'!C427&amp;'Технический лист'!F185))+IF(ISBLANK(INDIRECT("A7")), 0, INDIRECT(INDIRECT("A7")&amp;"!"&amp;'Технический лист'!C427&amp;'Технический лист'!F185))+IF(ISBLANK(INDIRECT("A8")), 0, INDIRECT(INDIRECT("A8")&amp;"!"&amp;'Технический лист'!C427&amp;'Технический лист'!F185))+IF(ISBLANK(INDIRECT("A9")), 0, INDIRECT(INDIRECT("A9")&amp;"!"&amp;'Технический лист'!C427&amp;'Технический лист'!F185))+IF(ISBLANK(INDIRECT("A10")), 0, INDIRECT(INDIRECT("A10")&amp;"!"&amp;'Технический лист'!C427&amp;'Технический лист'!F185))+IF(ISBLANK(INDIRECT("A11")), 0, INDIRECT(INDIRECT("A11")&amp;"!"&amp;'Технический лист'!C427&amp;'Технический лист'!F185))+IF(ISBLANK(INDIRECT("A12")), 0, INDIRECT(INDIRECT("A12")&amp;"!"&amp;'Технический лист'!C427&amp;'Технический лист'!F185))</f>
        <v>0</v>
      </c>
      <c r="D194" s="51">
        <f>IF(ISBLANK(INDIRECT("A3")), 0, INDIRECT(INDIRECT("A3")&amp;"!"&amp;'Технический лист'!D427&amp;'Технический лист'!G185))+IF(ISBLANK(INDIRECT("A4")), 0, INDIRECT(INDIRECT("A4")&amp;"!"&amp;'Технический лист'!D427&amp;'Технический лист'!G185))+IF(ISBLANK(INDIRECT("A5")), 0, INDIRECT(INDIRECT("A5")&amp;"!"&amp;'Технический лист'!D427&amp;'Технический лист'!G185))+IF(ISBLANK(INDIRECT("A6")), 0, INDIRECT(INDIRECT("A6")&amp;"!"&amp;'Технический лист'!D427&amp;'Технический лист'!G185))+IF(ISBLANK(INDIRECT("A7")), 0, INDIRECT(INDIRECT("A7")&amp;"!"&amp;'Технический лист'!D427&amp;'Технический лист'!G185))+IF(ISBLANK(INDIRECT("A8")), 0, INDIRECT(INDIRECT("A8")&amp;"!"&amp;'Технический лист'!D427&amp;'Технический лист'!G185))+IF(ISBLANK(INDIRECT("A9")), 0, INDIRECT(INDIRECT("A9")&amp;"!"&amp;'Технический лист'!D427&amp;'Технический лист'!G185))+IF(ISBLANK(INDIRECT("A10")), 0, INDIRECT(INDIRECT("A10")&amp;"!"&amp;'Технический лист'!D427&amp;'Технический лист'!G185))+IF(ISBLANK(INDIRECT("A11")), 0, INDIRECT(INDIRECT("A11")&amp;"!"&amp;'Технический лист'!D427&amp;'Технический лист'!G185))+IF(ISBLANK(INDIRECT("A12")), 0, INDIRECT(INDIRECT("A12")&amp;"!"&amp;'Технический лист'!D427&amp;'Технический лист'!G185))</f>
        <v>0</v>
      </c>
      <c r="E194" s="51">
        <f>IF(ISBLANK(INDIRECT("A3")), 0, INDIRECT(INDIRECT("A3")&amp;"!"&amp;'Технический лист'!E427&amp;'Технический лист'!H185))+IF(ISBLANK(INDIRECT("A4")), 0, INDIRECT(INDIRECT("A4")&amp;"!"&amp;'Технический лист'!E427&amp;'Технический лист'!H185))+IF(ISBLANK(INDIRECT("A5")), 0, INDIRECT(INDIRECT("A5")&amp;"!"&amp;'Технический лист'!E427&amp;'Технический лист'!H185))+IF(ISBLANK(INDIRECT("A6")), 0, INDIRECT(INDIRECT("A6")&amp;"!"&amp;'Технический лист'!E427&amp;'Технический лист'!H185))+IF(ISBLANK(INDIRECT("A7")), 0, INDIRECT(INDIRECT("A7")&amp;"!"&amp;'Технический лист'!E427&amp;'Технический лист'!H185))+IF(ISBLANK(INDIRECT("A8")), 0, INDIRECT(INDIRECT("A8")&amp;"!"&amp;'Технический лист'!E427&amp;'Технический лист'!H185))+IF(ISBLANK(INDIRECT("A9")), 0, INDIRECT(INDIRECT("A9")&amp;"!"&amp;'Технический лист'!E427&amp;'Технический лист'!H185))+IF(ISBLANK(INDIRECT("A10")), 0, INDIRECT(INDIRECT("A10")&amp;"!"&amp;'Технический лист'!E427&amp;'Технический лист'!H185))+IF(ISBLANK(INDIRECT("A11")), 0, INDIRECT(INDIRECT("A11")&amp;"!"&amp;'Технический лист'!E427&amp;'Технический лист'!H185))+IF(ISBLANK(INDIRECT("A12")), 0, INDIRECT(INDIRECT("A12")&amp;"!"&amp;'Технический лист'!E427&amp;'Технический лист'!H185))</f>
        <v>0</v>
      </c>
      <c r="F194" s="51">
        <f>IF(ISBLANK(INDIRECT("A3")), 0, INDIRECT(INDIRECT("A3")&amp;"!"&amp;'Технический лист'!F427&amp;'Технический лист'!I185))+IF(ISBLANK(INDIRECT("A4")), 0, INDIRECT(INDIRECT("A4")&amp;"!"&amp;'Технический лист'!F427&amp;'Технический лист'!I185))+IF(ISBLANK(INDIRECT("A5")), 0, INDIRECT(INDIRECT("A5")&amp;"!"&amp;'Технический лист'!F427&amp;'Технический лист'!I185))+IF(ISBLANK(INDIRECT("A6")), 0, INDIRECT(INDIRECT("A6")&amp;"!"&amp;'Технический лист'!F427&amp;'Технический лист'!I185))+IF(ISBLANK(INDIRECT("A7")), 0, INDIRECT(INDIRECT("A7")&amp;"!"&amp;'Технический лист'!F427&amp;'Технический лист'!I185))+IF(ISBLANK(INDIRECT("A8")), 0, INDIRECT(INDIRECT("A8")&amp;"!"&amp;'Технический лист'!F427&amp;'Технический лист'!I185))+IF(ISBLANK(INDIRECT("A9")), 0, INDIRECT(INDIRECT("A9")&amp;"!"&amp;'Технический лист'!F427&amp;'Технический лист'!I185))+IF(ISBLANK(INDIRECT("A10")), 0, INDIRECT(INDIRECT("A10")&amp;"!"&amp;'Технический лист'!F427&amp;'Технический лист'!I185))+IF(ISBLANK(INDIRECT("A11")), 0, INDIRECT(INDIRECT("A11")&amp;"!"&amp;'Технический лист'!F427&amp;'Технический лист'!I185))+IF(ISBLANK(INDIRECT("A12")), 0, INDIRECT(INDIRECT("A12")&amp;"!"&amp;'Технический лист'!F427&amp;'Технический лист'!I185))</f>
        <v>0</v>
      </c>
      <c r="G194" s="51">
        <f>IF(ISBLANK(INDIRECT("A3")), 0, INDIRECT(INDIRECT("A3")&amp;"!"&amp;'Технический лист'!G427&amp;'Технический лист'!J185))+IF(ISBLANK(INDIRECT("A4")), 0, INDIRECT(INDIRECT("A4")&amp;"!"&amp;'Технический лист'!G427&amp;'Технический лист'!J185))+IF(ISBLANK(INDIRECT("A5")), 0, INDIRECT(INDIRECT("A5")&amp;"!"&amp;'Технический лист'!G427&amp;'Технический лист'!J185))+IF(ISBLANK(INDIRECT("A6")), 0, INDIRECT(INDIRECT("A6")&amp;"!"&amp;'Технический лист'!G427&amp;'Технический лист'!J185))+IF(ISBLANK(INDIRECT("A7")), 0, INDIRECT(INDIRECT("A7")&amp;"!"&amp;'Технический лист'!G427&amp;'Технический лист'!J185))+IF(ISBLANK(INDIRECT("A8")), 0, INDIRECT(INDIRECT("A8")&amp;"!"&amp;'Технический лист'!G427&amp;'Технический лист'!J185))+IF(ISBLANK(INDIRECT("A9")), 0, INDIRECT(INDIRECT("A9")&amp;"!"&amp;'Технический лист'!G427&amp;'Технический лист'!J185))+IF(ISBLANK(INDIRECT("A10")), 0, INDIRECT(INDIRECT("A10")&amp;"!"&amp;'Технический лист'!G427&amp;'Технический лист'!J185))+IF(ISBLANK(INDIRECT("A11")), 0, INDIRECT(INDIRECT("A11")&amp;"!"&amp;'Технический лист'!G427&amp;'Технический лист'!J185))+IF(ISBLANK(INDIRECT("A12")), 0, INDIRECT(INDIRECT("A12")&amp;"!"&amp;'Технический лист'!G427&amp;'Технический лист'!J185))</f>
        <v>0</v>
      </c>
      <c r="H194" s="51">
        <f>IF(ISBLANK(INDIRECT("A3")), 0, INDIRECT(INDIRECT("A3")&amp;"!"&amp;'Технический лист'!H427&amp;'Технический лист'!K185))+IF(ISBLANK(INDIRECT("A4")), 0, INDIRECT(INDIRECT("A4")&amp;"!"&amp;'Технический лист'!H427&amp;'Технический лист'!K185))+IF(ISBLANK(INDIRECT("A5")), 0, INDIRECT(INDIRECT("A5")&amp;"!"&amp;'Технический лист'!H427&amp;'Технический лист'!K185))+IF(ISBLANK(INDIRECT("A6")), 0, INDIRECT(INDIRECT("A6")&amp;"!"&amp;'Технический лист'!H427&amp;'Технический лист'!K185))+IF(ISBLANK(INDIRECT("A7")), 0, INDIRECT(INDIRECT("A7")&amp;"!"&amp;'Технический лист'!H427&amp;'Технический лист'!K185))+IF(ISBLANK(INDIRECT("A8")), 0, INDIRECT(INDIRECT("A8")&amp;"!"&amp;'Технический лист'!H427&amp;'Технический лист'!K185))+IF(ISBLANK(INDIRECT("A9")), 0, INDIRECT(INDIRECT("A9")&amp;"!"&amp;'Технический лист'!H427&amp;'Технический лист'!K185))+IF(ISBLANK(INDIRECT("A10")), 0, INDIRECT(INDIRECT("A10")&amp;"!"&amp;'Технический лист'!H427&amp;'Технический лист'!K185))+IF(ISBLANK(INDIRECT("A11")), 0, INDIRECT(INDIRECT("A11")&amp;"!"&amp;'Технический лист'!H427&amp;'Технический лист'!K185))+IF(ISBLANK(INDIRECT("A12")), 0, INDIRECT(INDIRECT("A12")&amp;"!"&amp;'Технический лист'!H427&amp;'Технический лист'!K185))</f>
        <v>0</v>
      </c>
      <c r="I194" s="51">
        <f>IF(ISBLANK(INDIRECT("A3")), 0, INDIRECT(INDIRECT("A3")&amp;"!"&amp;'Технический лист'!I427&amp;'Технический лист'!L185))+IF(ISBLANK(INDIRECT("A4")), 0, INDIRECT(INDIRECT("A4")&amp;"!"&amp;'Технический лист'!I427&amp;'Технический лист'!L185))+IF(ISBLANK(INDIRECT("A5")), 0, INDIRECT(INDIRECT("A5")&amp;"!"&amp;'Технический лист'!I427&amp;'Технический лист'!L185))+IF(ISBLANK(INDIRECT("A6")), 0, INDIRECT(INDIRECT("A6")&amp;"!"&amp;'Технический лист'!I427&amp;'Технический лист'!L185))+IF(ISBLANK(INDIRECT("A7")), 0, INDIRECT(INDIRECT("A7")&amp;"!"&amp;'Технический лист'!I427&amp;'Технический лист'!L185))+IF(ISBLANK(INDIRECT("A8")), 0, INDIRECT(INDIRECT("A8")&amp;"!"&amp;'Технический лист'!I427&amp;'Технический лист'!L185))+IF(ISBLANK(INDIRECT("A9")), 0, INDIRECT(INDIRECT("A9")&amp;"!"&amp;'Технический лист'!I427&amp;'Технический лист'!L185))+IF(ISBLANK(INDIRECT("A10")), 0, INDIRECT(INDIRECT("A10")&amp;"!"&amp;'Технический лист'!I427&amp;'Технический лист'!L185))+IF(ISBLANK(INDIRECT("A11")), 0, INDIRECT(INDIRECT("A11")&amp;"!"&amp;'Технический лист'!I427&amp;'Технический лист'!L185))+IF(ISBLANK(INDIRECT("A12")), 0, INDIRECT(INDIRECT("A12")&amp;"!"&amp;'Технический лист'!I427&amp;'Технический лист'!L185))</f>
        <v>0</v>
      </c>
      <c r="J194" s="51">
        <f>IF(ISBLANK(INDIRECT("A3")), 0, INDIRECT(INDIRECT("A3")&amp;"!"&amp;'Технический лист'!J427&amp;'Технический лист'!M185))+IF(ISBLANK(INDIRECT("A4")), 0, INDIRECT(INDIRECT("A4")&amp;"!"&amp;'Технический лист'!J427&amp;'Технический лист'!M185))+IF(ISBLANK(INDIRECT("A5")), 0, INDIRECT(INDIRECT("A5")&amp;"!"&amp;'Технический лист'!J427&amp;'Технический лист'!M185))+IF(ISBLANK(INDIRECT("A6")), 0, INDIRECT(INDIRECT("A6")&amp;"!"&amp;'Технический лист'!J427&amp;'Технический лист'!M185))+IF(ISBLANK(INDIRECT("A7")), 0, INDIRECT(INDIRECT("A7")&amp;"!"&amp;'Технический лист'!J427&amp;'Технический лист'!M185))+IF(ISBLANK(INDIRECT("A8")), 0, INDIRECT(INDIRECT("A8")&amp;"!"&amp;'Технический лист'!J427&amp;'Технический лист'!M185))+IF(ISBLANK(INDIRECT("A9")), 0, INDIRECT(INDIRECT("A9")&amp;"!"&amp;'Технический лист'!J427&amp;'Технический лист'!M185))+IF(ISBLANK(INDIRECT("A10")), 0, INDIRECT(INDIRECT("A10")&amp;"!"&amp;'Технический лист'!J427&amp;'Технический лист'!M185))+IF(ISBLANK(INDIRECT("A11")), 0, INDIRECT(INDIRECT("A11")&amp;"!"&amp;'Технический лист'!J427&amp;'Технический лист'!M185))+IF(ISBLANK(INDIRECT("A12")), 0, INDIRECT(INDIRECT("A12")&amp;"!"&amp;'Технический лист'!J427&amp;'Технический лист'!M185))</f>
        <v>0</v>
      </c>
      <c r="K194" s="51">
        <f>IF(ISBLANK(INDIRECT("A3")), 0, INDIRECT(INDIRECT("A3")&amp;"!"&amp;'Технический лист'!K427&amp;'Технический лист'!N185))+IF(ISBLANK(INDIRECT("A4")), 0, INDIRECT(INDIRECT("A4")&amp;"!"&amp;'Технический лист'!K427&amp;'Технический лист'!N185))+IF(ISBLANK(INDIRECT("A5")), 0, INDIRECT(INDIRECT("A5")&amp;"!"&amp;'Технический лист'!K427&amp;'Технический лист'!N185))+IF(ISBLANK(INDIRECT("A6")), 0, INDIRECT(INDIRECT("A6")&amp;"!"&amp;'Технический лист'!K427&amp;'Технический лист'!N185))+IF(ISBLANK(INDIRECT("A7")), 0, INDIRECT(INDIRECT("A7")&amp;"!"&amp;'Технический лист'!K427&amp;'Технический лист'!N185))+IF(ISBLANK(INDIRECT("A8")), 0, INDIRECT(INDIRECT("A8")&amp;"!"&amp;'Технический лист'!K427&amp;'Технический лист'!N185))+IF(ISBLANK(INDIRECT("A9")), 0, INDIRECT(INDIRECT("A9")&amp;"!"&amp;'Технический лист'!K427&amp;'Технический лист'!N185))+IF(ISBLANK(INDIRECT("A10")), 0, INDIRECT(INDIRECT("A10")&amp;"!"&amp;'Технический лист'!K427&amp;'Технический лист'!N185))+IF(ISBLANK(INDIRECT("A11")), 0, INDIRECT(INDIRECT("A11")&amp;"!"&amp;'Технический лист'!K427&amp;'Технический лист'!N185))+IF(ISBLANK(INDIRECT("A12")), 0, INDIRECT(INDIRECT("A12")&amp;"!"&amp;'Технический лист'!K427&amp;'Технический лист'!N185))</f>
        <v>0</v>
      </c>
      <c r="L194" s="51">
        <f>IF(ISBLANK(INDIRECT("A3")), 0, INDIRECT(INDIRECT("A3")&amp;"!"&amp;'Технический лист'!L427&amp;'Технический лист'!O185))+IF(ISBLANK(INDIRECT("A4")), 0, INDIRECT(INDIRECT("A4")&amp;"!"&amp;'Технический лист'!L427&amp;'Технический лист'!O185))+IF(ISBLANK(INDIRECT("A5")), 0, INDIRECT(INDIRECT("A5")&amp;"!"&amp;'Технический лист'!L427&amp;'Технический лист'!O185))+IF(ISBLANK(INDIRECT("A6")), 0, INDIRECT(INDIRECT("A6")&amp;"!"&amp;'Технический лист'!L427&amp;'Технический лист'!O185))+IF(ISBLANK(INDIRECT("A7")), 0, INDIRECT(INDIRECT("A7")&amp;"!"&amp;'Технический лист'!L427&amp;'Технический лист'!O185))+IF(ISBLANK(INDIRECT("A8")), 0, INDIRECT(INDIRECT("A8")&amp;"!"&amp;'Технический лист'!L427&amp;'Технический лист'!O185))+IF(ISBLANK(INDIRECT("A9")), 0, INDIRECT(INDIRECT("A9")&amp;"!"&amp;'Технический лист'!L427&amp;'Технический лист'!O185))+IF(ISBLANK(INDIRECT("A10")), 0, INDIRECT(INDIRECT("A10")&amp;"!"&amp;'Технический лист'!L427&amp;'Технический лист'!O185))+IF(ISBLANK(INDIRECT("A11")), 0, INDIRECT(INDIRECT("A11")&amp;"!"&amp;'Технический лист'!L427&amp;'Технический лист'!O185))+IF(ISBLANK(INDIRECT("A12")), 0, INDIRECT(INDIRECT("A12")&amp;"!"&amp;'Технический лист'!L427&amp;'Технический лист'!O185))</f>
        <v>0</v>
      </c>
      <c r="M194" s="53">
        <f>IF(ISBLANK(INDIRECT("A3")), 0, INDIRECT(INDIRECT("A3")&amp;"!"&amp;'Технический лист'!M427&amp;'Технический лист'!P185))+IF(ISBLANK(INDIRECT("A4")), 0, INDIRECT(INDIRECT("A4")&amp;"!"&amp;'Технический лист'!M427&amp;'Технический лист'!P185))+IF(ISBLANK(INDIRECT("A5")), 0, INDIRECT(INDIRECT("A5")&amp;"!"&amp;'Технический лист'!M427&amp;'Технический лист'!P185))+IF(ISBLANK(INDIRECT("A6")), 0, INDIRECT(INDIRECT("A6")&amp;"!"&amp;'Технический лист'!M427&amp;'Технический лист'!P185))+IF(ISBLANK(INDIRECT("A7")), 0, INDIRECT(INDIRECT("A7")&amp;"!"&amp;'Технический лист'!M427&amp;'Технический лист'!P185))+IF(ISBLANK(INDIRECT("A8")), 0, INDIRECT(INDIRECT("A8")&amp;"!"&amp;'Технический лист'!M427&amp;'Технический лист'!P185))+IF(ISBLANK(INDIRECT("A9")), 0, INDIRECT(INDIRECT("A9")&amp;"!"&amp;'Технический лист'!M427&amp;'Технический лист'!P185))+IF(ISBLANK(INDIRECT("A10")), 0, INDIRECT(INDIRECT("A10")&amp;"!"&amp;'Технический лист'!M427&amp;'Технический лист'!P185))+IF(ISBLANK(INDIRECT("A11")), 0, INDIRECT(INDIRECT("A11")&amp;"!"&amp;'Технический лист'!M427&amp;'Технический лист'!P185))+IF(ISBLANK(INDIRECT("A12")), 0, INDIRECT(INDIRECT("A12")&amp;"!"&amp;'Технический лист'!M427&amp;'Технический лист'!P185))</f>
        <v>0</v>
      </c>
    </row>
    <row r="195" hidden="1">
      <c r="A195" s="106"/>
      <c r="B195" s="51">
        <f>IF(ISBLANK(INDIRECT("A3")), 0, INDIRECT(INDIRECT("A3")&amp;"!"&amp;'Технический лист'!B428&amp;'Технический лист'!E186))+IF(ISBLANK(INDIRECT("A4")), 0, INDIRECT(INDIRECT("A4")&amp;"!"&amp;'Технический лист'!B428&amp;'Технический лист'!E186))+IF(ISBLANK(INDIRECT("A5")), 0, INDIRECT(INDIRECT("A5")&amp;"!"&amp;'Технический лист'!B428&amp;'Технический лист'!E186))+IF(ISBLANK(INDIRECT("A6")), 0, INDIRECT(INDIRECT("A6")&amp;"!"&amp;'Технический лист'!B428&amp;'Технический лист'!E186))+IF(ISBLANK(INDIRECT("A7")), 0, INDIRECT(INDIRECT("A7")&amp;"!"&amp;'Технический лист'!B428&amp;'Технический лист'!E186))+IF(ISBLANK(INDIRECT("A8")), 0, INDIRECT(INDIRECT("A8")&amp;"!"&amp;'Технический лист'!B428&amp;'Технический лист'!E186))+IF(ISBLANK(INDIRECT("A9")), 0, INDIRECT(INDIRECT("A9")&amp;"!"&amp;'Технический лист'!B428&amp;'Технический лист'!E186))+IF(ISBLANK(INDIRECT("A10")), 0, INDIRECT(INDIRECT("A10")&amp;"!"&amp;'Технический лист'!B428&amp;'Технический лист'!E186))+IF(ISBLANK(INDIRECT("A11")), 0, INDIRECT(INDIRECT("A11")&amp;"!"&amp;'Технический лист'!B428&amp;'Технический лист'!E186))+IF(ISBLANK(INDIRECT("A12")), 0, INDIRECT(INDIRECT("A12")&amp;"!"&amp;'Технический лист'!B428&amp;'Технический лист'!E186))</f>
        <v>0</v>
      </c>
      <c r="C195" s="51">
        <f>IF(ISBLANK(INDIRECT("A3")), 0, INDIRECT(INDIRECT("A3")&amp;"!"&amp;'Технический лист'!C428&amp;'Технический лист'!F186))+IF(ISBLANK(INDIRECT("A4")), 0, INDIRECT(INDIRECT("A4")&amp;"!"&amp;'Технический лист'!C428&amp;'Технический лист'!F186))+IF(ISBLANK(INDIRECT("A5")), 0, INDIRECT(INDIRECT("A5")&amp;"!"&amp;'Технический лист'!C428&amp;'Технический лист'!F186))+IF(ISBLANK(INDIRECT("A6")), 0, INDIRECT(INDIRECT("A6")&amp;"!"&amp;'Технический лист'!C428&amp;'Технический лист'!F186))+IF(ISBLANK(INDIRECT("A7")), 0, INDIRECT(INDIRECT("A7")&amp;"!"&amp;'Технический лист'!C428&amp;'Технический лист'!F186))+IF(ISBLANK(INDIRECT("A8")), 0, INDIRECT(INDIRECT("A8")&amp;"!"&amp;'Технический лист'!C428&amp;'Технический лист'!F186))+IF(ISBLANK(INDIRECT("A9")), 0, INDIRECT(INDIRECT("A9")&amp;"!"&amp;'Технический лист'!C428&amp;'Технический лист'!F186))+IF(ISBLANK(INDIRECT("A10")), 0, INDIRECT(INDIRECT("A10")&amp;"!"&amp;'Технический лист'!C428&amp;'Технический лист'!F186))+IF(ISBLANK(INDIRECT("A11")), 0, INDIRECT(INDIRECT("A11")&amp;"!"&amp;'Технический лист'!C428&amp;'Технический лист'!F186))+IF(ISBLANK(INDIRECT("A12")), 0, INDIRECT(INDIRECT("A12")&amp;"!"&amp;'Технический лист'!C428&amp;'Технический лист'!F186))</f>
        <v>0</v>
      </c>
      <c r="D195" s="51">
        <f>IF(ISBLANK(INDIRECT("A3")), 0, INDIRECT(INDIRECT("A3")&amp;"!"&amp;'Технический лист'!D428&amp;'Технический лист'!G186))+IF(ISBLANK(INDIRECT("A4")), 0, INDIRECT(INDIRECT("A4")&amp;"!"&amp;'Технический лист'!D428&amp;'Технический лист'!G186))+IF(ISBLANK(INDIRECT("A5")), 0, INDIRECT(INDIRECT("A5")&amp;"!"&amp;'Технический лист'!D428&amp;'Технический лист'!G186))+IF(ISBLANK(INDIRECT("A6")), 0, INDIRECT(INDIRECT("A6")&amp;"!"&amp;'Технический лист'!D428&amp;'Технический лист'!G186))+IF(ISBLANK(INDIRECT("A7")), 0, INDIRECT(INDIRECT("A7")&amp;"!"&amp;'Технический лист'!D428&amp;'Технический лист'!G186))+IF(ISBLANK(INDIRECT("A8")), 0, INDIRECT(INDIRECT("A8")&amp;"!"&amp;'Технический лист'!D428&amp;'Технический лист'!G186))+IF(ISBLANK(INDIRECT("A9")), 0, INDIRECT(INDIRECT("A9")&amp;"!"&amp;'Технический лист'!D428&amp;'Технический лист'!G186))+IF(ISBLANK(INDIRECT("A10")), 0, INDIRECT(INDIRECT("A10")&amp;"!"&amp;'Технический лист'!D428&amp;'Технический лист'!G186))+IF(ISBLANK(INDIRECT("A11")), 0, INDIRECT(INDIRECT("A11")&amp;"!"&amp;'Технический лист'!D428&amp;'Технический лист'!G186))+IF(ISBLANK(INDIRECT("A12")), 0, INDIRECT(INDIRECT("A12")&amp;"!"&amp;'Технический лист'!D428&amp;'Технический лист'!G186))</f>
        <v>0</v>
      </c>
      <c r="E195" s="51">
        <f>IF(ISBLANK(INDIRECT("A3")), 0, INDIRECT(INDIRECT("A3")&amp;"!"&amp;'Технический лист'!E428&amp;'Технический лист'!H186))+IF(ISBLANK(INDIRECT("A4")), 0, INDIRECT(INDIRECT("A4")&amp;"!"&amp;'Технический лист'!E428&amp;'Технический лист'!H186))+IF(ISBLANK(INDIRECT("A5")), 0, INDIRECT(INDIRECT("A5")&amp;"!"&amp;'Технический лист'!E428&amp;'Технический лист'!H186))+IF(ISBLANK(INDIRECT("A6")), 0, INDIRECT(INDIRECT("A6")&amp;"!"&amp;'Технический лист'!E428&amp;'Технический лист'!H186))+IF(ISBLANK(INDIRECT("A7")), 0, INDIRECT(INDIRECT("A7")&amp;"!"&amp;'Технический лист'!E428&amp;'Технический лист'!H186))+IF(ISBLANK(INDIRECT("A8")), 0, INDIRECT(INDIRECT("A8")&amp;"!"&amp;'Технический лист'!E428&amp;'Технический лист'!H186))+IF(ISBLANK(INDIRECT("A9")), 0, INDIRECT(INDIRECT("A9")&amp;"!"&amp;'Технический лист'!E428&amp;'Технический лист'!H186))+IF(ISBLANK(INDIRECT("A10")), 0, INDIRECT(INDIRECT("A10")&amp;"!"&amp;'Технический лист'!E428&amp;'Технический лист'!H186))+IF(ISBLANK(INDIRECT("A11")), 0, INDIRECT(INDIRECT("A11")&amp;"!"&amp;'Технический лист'!E428&amp;'Технический лист'!H186))+IF(ISBLANK(INDIRECT("A12")), 0, INDIRECT(INDIRECT("A12")&amp;"!"&amp;'Технический лист'!E428&amp;'Технический лист'!H186))</f>
        <v>0</v>
      </c>
      <c r="F195" s="51">
        <f>IF(ISBLANK(INDIRECT("A3")), 0, INDIRECT(INDIRECT("A3")&amp;"!"&amp;'Технический лист'!F428&amp;'Технический лист'!I186))+IF(ISBLANK(INDIRECT("A4")), 0, INDIRECT(INDIRECT("A4")&amp;"!"&amp;'Технический лист'!F428&amp;'Технический лист'!I186))+IF(ISBLANK(INDIRECT("A5")), 0, INDIRECT(INDIRECT("A5")&amp;"!"&amp;'Технический лист'!F428&amp;'Технический лист'!I186))+IF(ISBLANK(INDIRECT("A6")), 0, INDIRECT(INDIRECT("A6")&amp;"!"&amp;'Технический лист'!F428&amp;'Технический лист'!I186))+IF(ISBLANK(INDIRECT("A7")), 0, INDIRECT(INDIRECT("A7")&amp;"!"&amp;'Технический лист'!F428&amp;'Технический лист'!I186))+IF(ISBLANK(INDIRECT("A8")), 0, INDIRECT(INDIRECT("A8")&amp;"!"&amp;'Технический лист'!F428&amp;'Технический лист'!I186))+IF(ISBLANK(INDIRECT("A9")), 0, INDIRECT(INDIRECT("A9")&amp;"!"&amp;'Технический лист'!F428&amp;'Технический лист'!I186))+IF(ISBLANK(INDIRECT("A10")), 0, INDIRECT(INDIRECT("A10")&amp;"!"&amp;'Технический лист'!F428&amp;'Технический лист'!I186))+IF(ISBLANK(INDIRECT("A11")), 0, INDIRECT(INDIRECT("A11")&amp;"!"&amp;'Технический лист'!F428&amp;'Технический лист'!I186))+IF(ISBLANK(INDIRECT("A12")), 0, INDIRECT(INDIRECT("A12")&amp;"!"&amp;'Технический лист'!F428&amp;'Технический лист'!I186))</f>
        <v>0</v>
      </c>
      <c r="G195" s="51">
        <f>IF(ISBLANK(INDIRECT("A3")), 0, INDIRECT(INDIRECT("A3")&amp;"!"&amp;'Технический лист'!G428&amp;'Технический лист'!J186))+IF(ISBLANK(INDIRECT("A4")), 0, INDIRECT(INDIRECT("A4")&amp;"!"&amp;'Технический лист'!G428&amp;'Технический лист'!J186))+IF(ISBLANK(INDIRECT("A5")), 0, INDIRECT(INDIRECT("A5")&amp;"!"&amp;'Технический лист'!G428&amp;'Технический лист'!J186))+IF(ISBLANK(INDIRECT("A6")), 0, INDIRECT(INDIRECT("A6")&amp;"!"&amp;'Технический лист'!G428&amp;'Технический лист'!J186))+IF(ISBLANK(INDIRECT("A7")), 0, INDIRECT(INDIRECT("A7")&amp;"!"&amp;'Технический лист'!G428&amp;'Технический лист'!J186))+IF(ISBLANK(INDIRECT("A8")), 0, INDIRECT(INDIRECT("A8")&amp;"!"&amp;'Технический лист'!G428&amp;'Технический лист'!J186))+IF(ISBLANK(INDIRECT("A9")), 0, INDIRECT(INDIRECT("A9")&amp;"!"&amp;'Технический лист'!G428&amp;'Технический лист'!J186))+IF(ISBLANK(INDIRECT("A10")), 0, INDIRECT(INDIRECT("A10")&amp;"!"&amp;'Технический лист'!G428&amp;'Технический лист'!J186))+IF(ISBLANK(INDIRECT("A11")), 0, INDIRECT(INDIRECT("A11")&amp;"!"&amp;'Технический лист'!G428&amp;'Технический лист'!J186))+IF(ISBLANK(INDIRECT("A12")), 0, INDIRECT(INDIRECT("A12")&amp;"!"&amp;'Технический лист'!G428&amp;'Технический лист'!J186))</f>
        <v>0</v>
      </c>
      <c r="H195" s="51">
        <f>IF(ISBLANK(INDIRECT("A3")), 0, INDIRECT(INDIRECT("A3")&amp;"!"&amp;'Технический лист'!H428&amp;'Технический лист'!K186))+IF(ISBLANK(INDIRECT("A4")), 0, INDIRECT(INDIRECT("A4")&amp;"!"&amp;'Технический лист'!H428&amp;'Технический лист'!K186))+IF(ISBLANK(INDIRECT("A5")), 0, INDIRECT(INDIRECT("A5")&amp;"!"&amp;'Технический лист'!H428&amp;'Технический лист'!K186))+IF(ISBLANK(INDIRECT("A6")), 0, INDIRECT(INDIRECT("A6")&amp;"!"&amp;'Технический лист'!H428&amp;'Технический лист'!K186))+IF(ISBLANK(INDIRECT("A7")), 0, INDIRECT(INDIRECT("A7")&amp;"!"&amp;'Технический лист'!H428&amp;'Технический лист'!K186))+IF(ISBLANK(INDIRECT("A8")), 0, INDIRECT(INDIRECT("A8")&amp;"!"&amp;'Технический лист'!H428&amp;'Технический лист'!K186))+IF(ISBLANK(INDIRECT("A9")), 0, INDIRECT(INDIRECT("A9")&amp;"!"&amp;'Технический лист'!H428&amp;'Технический лист'!K186))+IF(ISBLANK(INDIRECT("A10")), 0, INDIRECT(INDIRECT("A10")&amp;"!"&amp;'Технический лист'!H428&amp;'Технический лист'!K186))+IF(ISBLANK(INDIRECT("A11")), 0, INDIRECT(INDIRECT("A11")&amp;"!"&amp;'Технический лист'!H428&amp;'Технический лист'!K186))+IF(ISBLANK(INDIRECT("A12")), 0, INDIRECT(INDIRECT("A12")&amp;"!"&amp;'Технический лист'!H428&amp;'Технический лист'!K186))</f>
        <v>0</v>
      </c>
      <c r="I195" s="51">
        <f>IF(ISBLANK(INDIRECT("A3")), 0, INDIRECT(INDIRECT("A3")&amp;"!"&amp;'Технический лист'!I428&amp;'Технический лист'!L186))+IF(ISBLANK(INDIRECT("A4")), 0, INDIRECT(INDIRECT("A4")&amp;"!"&amp;'Технический лист'!I428&amp;'Технический лист'!L186))+IF(ISBLANK(INDIRECT("A5")), 0, INDIRECT(INDIRECT("A5")&amp;"!"&amp;'Технический лист'!I428&amp;'Технический лист'!L186))+IF(ISBLANK(INDIRECT("A6")), 0, INDIRECT(INDIRECT("A6")&amp;"!"&amp;'Технический лист'!I428&amp;'Технический лист'!L186))+IF(ISBLANK(INDIRECT("A7")), 0, INDIRECT(INDIRECT("A7")&amp;"!"&amp;'Технический лист'!I428&amp;'Технический лист'!L186))+IF(ISBLANK(INDIRECT("A8")), 0, INDIRECT(INDIRECT("A8")&amp;"!"&amp;'Технический лист'!I428&amp;'Технический лист'!L186))+IF(ISBLANK(INDIRECT("A9")), 0, INDIRECT(INDIRECT("A9")&amp;"!"&amp;'Технический лист'!I428&amp;'Технический лист'!L186))+IF(ISBLANK(INDIRECT("A10")), 0, INDIRECT(INDIRECT("A10")&amp;"!"&amp;'Технический лист'!I428&amp;'Технический лист'!L186))+IF(ISBLANK(INDIRECT("A11")), 0, INDIRECT(INDIRECT("A11")&amp;"!"&amp;'Технический лист'!I428&amp;'Технический лист'!L186))+IF(ISBLANK(INDIRECT("A12")), 0, INDIRECT(INDIRECT("A12")&amp;"!"&amp;'Технический лист'!I428&amp;'Технический лист'!L186))</f>
        <v>0</v>
      </c>
      <c r="J195" s="51">
        <f>IF(ISBLANK(INDIRECT("A3")), 0, INDIRECT(INDIRECT("A3")&amp;"!"&amp;'Технический лист'!J428&amp;'Технический лист'!M186))+IF(ISBLANK(INDIRECT("A4")), 0, INDIRECT(INDIRECT("A4")&amp;"!"&amp;'Технический лист'!J428&amp;'Технический лист'!M186))+IF(ISBLANK(INDIRECT("A5")), 0, INDIRECT(INDIRECT("A5")&amp;"!"&amp;'Технический лист'!J428&amp;'Технический лист'!M186))+IF(ISBLANK(INDIRECT("A6")), 0, INDIRECT(INDIRECT("A6")&amp;"!"&amp;'Технический лист'!J428&amp;'Технический лист'!M186))+IF(ISBLANK(INDIRECT("A7")), 0, INDIRECT(INDIRECT("A7")&amp;"!"&amp;'Технический лист'!J428&amp;'Технический лист'!M186))+IF(ISBLANK(INDIRECT("A8")), 0, INDIRECT(INDIRECT("A8")&amp;"!"&amp;'Технический лист'!J428&amp;'Технический лист'!M186))+IF(ISBLANK(INDIRECT("A9")), 0, INDIRECT(INDIRECT("A9")&amp;"!"&amp;'Технический лист'!J428&amp;'Технический лист'!M186))+IF(ISBLANK(INDIRECT("A10")), 0, INDIRECT(INDIRECT("A10")&amp;"!"&amp;'Технический лист'!J428&amp;'Технический лист'!M186))+IF(ISBLANK(INDIRECT("A11")), 0, INDIRECT(INDIRECT("A11")&amp;"!"&amp;'Технический лист'!J428&amp;'Технический лист'!M186))+IF(ISBLANK(INDIRECT("A12")), 0, INDIRECT(INDIRECT("A12")&amp;"!"&amp;'Технический лист'!J428&amp;'Технический лист'!M186))</f>
        <v>0</v>
      </c>
      <c r="K195" s="51">
        <f>IF(ISBLANK(INDIRECT("A3")), 0, INDIRECT(INDIRECT("A3")&amp;"!"&amp;'Технический лист'!K428&amp;'Технический лист'!N186))+IF(ISBLANK(INDIRECT("A4")), 0, INDIRECT(INDIRECT("A4")&amp;"!"&amp;'Технический лист'!K428&amp;'Технический лист'!N186))+IF(ISBLANK(INDIRECT("A5")), 0, INDIRECT(INDIRECT("A5")&amp;"!"&amp;'Технический лист'!K428&amp;'Технический лист'!N186))+IF(ISBLANK(INDIRECT("A6")), 0, INDIRECT(INDIRECT("A6")&amp;"!"&amp;'Технический лист'!K428&amp;'Технический лист'!N186))+IF(ISBLANK(INDIRECT("A7")), 0, INDIRECT(INDIRECT("A7")&amp;"!"&amp;'Технический лист'!K428&amp;'Технический лист'!N186))+IF(ISBLANK(INDIRECT("A8")), 0, INDIRECT(INDIRECT("A8")&amp;"!"&amp;'Технический лист'!K428&amp;'Технический лист'!N186))+IF(ISBLANK(INDIRECT("A9")), 0, INDIRECT(INDIRECT("A9")&amp;"!"&amp;'Технический лист'!K428&amp;'Технический лист'!N186))+IF(ISBLANK(INDIRECT("A10")), 0, INDIRECT(INDIRECT("A10")&amp;"!"&amp;'Технический лист'!K428&amp;'Технический лист'!N186))+IF(ISBLANK(INDIRECT("A11")), 0, INDIRECT(INDIRECT("A11")&amp;"!"&amp;'Технический лист'!K428&amp;'Технический лист'!N186))+IF(ISBLANK(INDIRECT("A12")), 0, INDIRECT(INDIRECT("A12")&amp;"!"&amp;'Технический лист'!K428&amp;'Технический лист'!N186))</f>
        <v>0</v>
      </c>
      <c r="L195" s="51">
        <f>IF(ISBLANK(INDIRECT("A3")), 0, INDIRECT(INDIRECT("A3")&amp;"!"&amp;'Технический лист'!L428&amp;'Технический лист'!O186))+IF(ISBLANK(INDIRECT("A4")), 0, INDIRECT(INDIRECT("A4")&amp;"!"&amp;'Технический лист'!L428&amp;'Технический лист'!O186))+IF(ISBLANK(INDIRECT("A5")), 0, INDIRECT(INDIRECT("A5")&amp;"!"&amp;'Технический лист'!L428&amp;'Технический лист'!O186))+IF(ISBLANK(INDIRECT("A6")), 0, INDIRECT(INDIRECT("A6")&amp;"!"&amp;'Технический лист'!L428&amp;'Технический лист'!O186))+IF(ISBLANK(INDIRECT("A7")), 0, INDIRECT(INDIRECT("A7")&amp;"!"&amp;'Технический лист'!L428&amp;'Технический лист'!O186))+IF(ISBLANK(INDIRECT("A8")), 0, INDIRECT(INDIRECT("A8")&amp;"!"&amp;'Технический лист'!L428&amp;'Технический лист'!O186))+IF(ISBLANK(INDIRECT("A9")), 0, INDIRECT(INDIRECT("A9")&amp;"!"&amp;'Технический лист'!L428&amp;'Технический лист'!O186))+IF(ISBLANK(INDIRECT("A10")), 0, INDIRECT(INDIRECT("A10")&amp;"!"&amp;'Технический лист'!L428&amp;'Технический лист'!O186))+IF(ISBLANK(INDIRECT("A11")), 0, INDIRECT(INDIRECT("A11")&amp;"!"&amp;'Технический лист'!L428&amp;'Технический лист'!O186))+IF(ISBLANK(INDIRECT("A12")), 0, INDIRECT(INDIRECT("A12")&amp;"!"&amp;'Технический лист'!L428&amp;'Технический лист'!O186))</f>
        <v>0</v>
      </c>
      <c r="M195" s="53">
        <f>IF(ISBLANK(INDIRECT("A3")), 0, INDIRECT(INDIRECT("A3")&amp;"!"&amp;'Технический лист'!M428&amp;'Технический лист'!P186))+IF(ISBLANK(INDIRECT("A4")), 0, INDIRECT(INDIRECT("A4")&amp;"!"&amp;'Технический лист'!M428&amp;'Технический лист'!P186))+IF(ISBLANK(INDIRECT("A5")), 0, INDIRECT(INDIRECT("A5")&amp;"!"&amp;'Технический лист'!M428&amp;'Технический лист'!P186))+IF(ISBLANK(INDIRECT("A6")), 0, INDIRECT(INDIRECT("A6")&amp;"!"&amp;'Технический лист'!M428&amp;'Технический лист'!P186))+IF(ISBLANK(INDIRECT("A7")), 0, INDIRECT(INDIRECT("A7")&amp;"!"&amp;'Технический лист'!M428&amp;'Технический лист'!P186))+IF(ISBLANK(INDIRECT("A8")), 0, INDIRECT(INDIRECT("A8")&amp;"!"&amp;'Технический лист'!M428&amp;'Технический лист'!P186))+IF(ISBLANK(INDIRECT("A9")), 0, INDIRECT(INDIRECT("A9")&amp;"!"&amp;'Технический лист'!M428&amp;'Технический лист'!P186))+IF(ISBLANK(INDIRECT("A10")), 0, INDIRECT(INDIRECT("A10")&amp;"!"&amp;'Технический лист'!M428&amp;'Технический лист'!P186))+IF(ISBLANK(INDIRECT("A11")), 0, INDIRECT(INDIRECT("A11")&amp;"!"&amp;'Технический лист'!M428&amp;'Технический лист'!P186))+IF(ISBLANK(INDIRECT("A12")), 0, INDIRECT(INDIRECT("A12")&amp;"!"&amp;'Технический лист'!M428&amp;'Технический лист'!P186))</f>
        <v>0</v>
      </c>
    </row>
    <row r="196" hidden="1">
      <c r="A196" s="106"/>
      <c r="B196" s="51">
        <f>IF(ISBLANK(INDIRECT("A3")), 0, INDIRECT(INDIRECT("A3")&amp;"!"&amp;'Технический лист'!B429&amp;'Технический лист'!E187))+IF(ISBLANK(INDIRECT("A4")), 0, INDIRECT(INDIRECT("A4")&amp;"!"&amp;'Технический лист'!B429&amp;'Технический лист'!E187))+IF(ISBLANK(INDIRECT("A5")), 0, INDIRECT(INDIRECT("A5")&amp;"!"&amp;'Технический лист'!B429&amp;'Технический лист'!E187))+IF(ISBLANK(INDIRECT("A6")), 0, INDIRECT(INDIRECT("A6")&amp;"!"&amp;'Технический лист'!B429&amp;'Технический лист'!E187))+IF(ISBLANK(INDIRECT("A7")), 0, INDIRECT(INDIRECT("A7")&amp;"!"&amp;'Технический лист'!B429&amp;'Технический лист'!E187))+IF(ISBLANK(INDIRECT("A8")), 0, INDIRECT(INDIRECT("A8")&amp;"!"&amp;'Технический лист'!B429&amp;'Технический лист'!E187))+IF(ISBLANK(INDIRECT("A9")), 0, INDIRECT(INDIRECT("A9")&amp;"!"&amp;'Технический лист'!B429&amp;'Технический лист'!E187))+IF(ISBLANK(INDIRECT("A10")), 0, INDIRECT(INDIRECT("A10")&amp;"!"&amp;'Технический лист'!B429&amp;'Технический лист'!E187))+IF(ISBLANK(INDIRECT("A11")), 0, INDIRECT(INDIRECT("A11")&amp;"!"&amp;'Технический лист'!B429&amp;'Технический лист'!E187))+IF(ISBLANK(INDIRECT("A12")), 0, INDIRECT(INDIRECT("A12")&amp;"!"&amp;'Технический лист'!B429&amp;'Технический лист'!E187))</f>
        <v>0</v>
      </c>
      <c r="C196" s="51">
        <f>IF(ISBLANK(INDIRECT("A3")), 0, INDIRECT(INDIRECT("A3")&amp;"!"&amp;'Технический лист'!C429&amp;'Технический лист'!F187))+IF(ISBLANK(INDIRECT("A4")), 0, INDIRECT(INDIRECT("A4")&amp;"!"&amp;'Технический лист'!C429&amp;'Технический лист'!F187))+IF(ISBLANK(INDIRECT("A5")), 0, INDIRECT(INDIRECT("A5")&amp;"!"&amp;'Технический лист'!C429&amp;'Технический лист'!F187))+IF(ISBLANK(INDIRECT("A6")), 0, INDIRECT(INDIRECT("A6")&amp;"!"&amp;'Технический лист'!C429&amp;'Технический лист'!F187))+IF(ISBLANK(INDIRECT("A7")), 0, INDIRECT(INDIRECT("A7")&amp;"!"&amp;'Технический лист'!C429&amp;'Технический лист'!F187))+IF(ISBLANK(INDIRECT("A8")), 0, INDIRECT(INDIRECT("A8")&amp;"!"&amp;'Технический лист'!C429&amp;'Технический лист'!F187))+IF(ISBLANK(INDIRECT("A9")), 0, INDIRECT(INDIRECT("A9")&amp;"!"&amp;'Технический лист'!C429&amp;'Технический лист'!F187))+IF(ISBLANK(INDIRECT("A10")), 0, INDIRECT(INDIRECT("A10")&amp;"!"&amp;'Технический лист'!C429&amp;'Технический лист'!F187))+IF(ISBLANK(INDIRECT("A11")), 0, INDIRECT(INDIRECT("A11")&amp;"!"&amp;'Технический лист'!C429&amp;'Технический лист'!F187))+IF(ISBLANK(INDIRECT("A12")), 0, INDIRECT(INDIRECT("A12")&amp;"!"&amp;'Технический лист'!C429&amp;'Технический лист'!F187))</f>
        <v>0</v>
      </c>
      <c r="D196" s="51">
        <f>IF(ISBLANK(INDIRECT("A3")), 0, INDIRECT(INDIRECT("A3")&amp;"!"&amp;'Технический лист'!D429&amp;'Технический лист'!G187))+IF(ISBLANK(INDIRECT("A4")), 0, INDIRECT(INDIRECT("A4")&amp;"!"&amp;'Технический лист'!D429&amp;'Технический лист'!G187))+IF(ISBLANK(INDIRECT("A5")), 0, INDIRECT(INDIRECT("A5")&amp;"!"&amp;'Технический лист'!D429&amp;'Технический лист'!G187))+IF(ISBLANK(INDIRECT("A6")), 0, INDIRECT(INDIRECT("A6")&amp;"!"&amp;'Технический лист'!D429&amp;'Технический лист'!G187))+IF(ISBLANK(INDIRECT("A7")), 0, INDIRECT(INDIRECT("A7")&amp;"!"&amp;'Технический лист'!D429&amp;'Технический лист'!G187))+IF(ISBLANK(INDIRECT("A8")), 0, INDIRECT(INDIRECT("A8")&amp;"!"&amp;'Технический лист'!D429&amp;'Технический лист'!G187))+IF(ISBLANK(INDIRECT("A9")), 0, INDIRECT(INDIRECT("A9")&amp;"!"&amp;'Технический лист'!D429&amp;'Технический лист'!G187))+IF(ISBLANK(INDIRECT("A10")), 0, INDIRECT(INDIRECT("A10")&amp;"!"&amp;'Технический лист'!D429&amp;'Технический лист'!G187))+IF(ISBLANK(INDIRECT("A11")), 0, INDIRECT(INDIRECT("A11")&amp;"!"&amp;'Технический лист'!D429&amp;'Технический лист'!G187))+IF(ISBLANK(INDIRECT("A12")), 0, INDIRECT(INDIRECT("A12")&amp;"!"&amp;'Технический лист'!D429&amp;'Технический лист'!G187))</f>
        <v>0</v>
      </c>
      <c r="E196" s="51">
        <f>IF(ISBLANK(INDIRECT("A3")), 0, INDIRECT(INDIRECT("A3")&amp;"!"&amp;'Технический лист'!E429&amp;'Технический лист'!H187))+IF(ISBLANK(INDIRECT("A4")), 0, INDIRECT(INDIRECT("A4")&amp;"!"&amp;'Технический лист'!E429&amp;'Технический лист'!H187))+IF(ISBLANK(INDIRECT("A5")), 0, INDIRECT(INDIRECT("A5")&amp;"!"&amp;'Технический лист'!E429&amp;'Технический лист'!H187))+IF(ISBLANK(INDIRECT("A6")), 0, INDIRECT(INDIRECT("A6")&amp;"!"&amp;'Технический лист'!E429&amp;'Технический лист'!H187))+IF(ISBLANK(INDIRECT("A7")), 0, INDIRECT(INDIRECT("A7")&amp;"!"&amp;'Технический лист'!E429&amp;'Технический лист'!H187))+IF(ISBLANK(INDIRECT("A8")), 0, INDIRECT(INDIRECT("A8")&amp;"!"&amp;'Технический лист'!E429&amp;'Технический лист'!H187))+IF(ISBLANK(INDIRECT("A9")), 0, INDIRECT(INDIRECT("A9")&amp;"!"&amp;'Технический лист'!E429&amp;'Технический лист'!H187))+IF(ISBLANK(INDIRECT("A10")), 0, INDIRECT(INDIRECT("A10")&amp;"!"&amp;'Технический лист'!E429&amp;'Технический лист'!H187))+IF(ISBLANK(INDIRECT("A11")), 0, INDIRECT(INDIRECT("A11")&amp;"!"&amp;'Технический лист'!E429&amp;'Технический лист'!H187))+IF(ISBLANK(INDIRECT("A12")), 0, INDIRECT(INDIRECT("A12")&amp;"!"&amp;'Технический лист'!E429&amp;'Технический лист'!H187))</f>
        <v>0</v>
      </c>
      <c r="F196" s="51">
        <f>IF(ISBLANK(INDIRECT("A3")), 0, INDIRECT(INDIRECT("A3")&amp;"!"&amp;'Технический лист'!F429&amp;'Технический лист'!I187))+IF(ISBLANK(INDIRECT("A4")), 0, INDIRECT(INDIRECT("A4")&amp;"!"&amp;'Технический лист'!F429&amp;'Технический лист'!I187))+IF(ISBLANK(INDIRECT("A5")), 0, INDIRECT(INDIRECT("A5")&amp;"!"&amp;'Технический лист'!F429&amp;'Технический лист'!I187))+IF(ISBLANK(INDIRECT("A6")), 0, INDIRECT(INDIRECT("A6")&amp;"!"&amp;'Технический лист'!F429&amp;'Технический лист'!I187))+IF(ISBLANK(INDIRECT("A7")), 0, INDIRECT(INDIRECT("A7")&amp;"!"&amp;'Технический лист'!F429&amp;'Технический лист'!I187))+IF(ISBLANK(INDIRECT("A8")), 0, INDIRECT(INDIRECT("A8")&amp;"!"&amp;'Технический лист'!F429&amp;'Технический лист'!I187))+IF(ISBLANK(INDIRECT("A9")), 0, INDIRECT(INDIRECT("A9")&amp;"!"&amp;'Технический лист'!F429&amp;'Технический лист'!I187))+IF(ISBLANK(INDIRECT("A10")), 0, INDIRECT(INDIRECT("A10")&amp;"!"&amp;'Технический лист'!F429&amp;'Технический лист'!I187))+IF(ISBLANK(INDIRECT("A11")), 0, INDIRECT(INDIRECT("A11")&amp;"!"&amp;'Технический лист'!F429&amp;'Технический лист'!I187))+IF(ISBLANK(INDIRECT("A12")), 0, INDIRECT(INDIRECT("A12")&amp;"!"&amp;'Технический лист'!F429&amp;'Технический лист'!I187))</f>
        <v>0</v>
      </c>
      <c r="G196" s="51">
        <f>IF(ISBLANK(INDIRECT("A3")), 0, INDIRECT(INDIRECT("A3")&amp;"!"&amp;'Технический лист'!G429&amp;'Технический лист'!J187))+IF(ISBLANK(INDIRECT("A4")), 0, INDIRECT(INDIRECT("A4")&amp;"!"&amp;'Технический лист'!G429&amp;'Технический лист'!J187))+IF(ISBLANK(INDIRECT("A5")), 0, INDIRECT(INDIRECT("A5")&amp;"!"&amp;'Технический лист'!G429&amp;'Технический лист'!J187))+IF(ISBLANK(INDIRECT("A6")), 0, INDIRECT(INDIRECT("A6")&amp;"!"&amp;'Технический лист'!G429&amp;'Технический лист'!J187))+IF(ISBLANK(INDIRECT("A7")), 0, INDIRECT(INDIRECT("A7")&amp;"!"&amp;'Технический лист'!G429&amp;'Технический лист'!J187))+IF(ISBLANK(INDIRECT("A8")), 0, INDIRECT(INDIRECT("A8")&amp;"!"&amp;'Технический лист'!G429&amp;'Технический лист'!J187))+IF(ISBLANK(INDIRECT("A9")), 0, INDIRECT(INDIRECT("A9")&amp;"!"&amp;'Технический лист'!G429&amp;'Технический лист'!J187))+IF(ISBLANK(INDIRECT("A10")), 0, INDIRECT(INDIRECT("A10")&amp;"!"&amp;'Технический лист'!G429&amp;'Технический лист'!J187))+IF(ISBLANK(INDIRECT("A11")), 0, INDIRECT(INDIRECT("A11")&amp;"!"&amp;'Технический лист'!G429&amp;'Технический лист'!J187))+IF(ISBLANK(INDIRECT("A12")), 0, INDIRECT(INDIRECT("A12")&amp;"!"&amp;'Технический лист'!G429&amp;'Технический лист'!J187))</f>
        <v>0</v>
      </c>
      <c r="H196" s="51">
        <f>IF(ISBLANK(INDIRECT("A3")), 0, INDIRECT(INDIRECT("A3")&amp;"!"&amp;'Технический лист'!H429&amp;'Технический лист'!K187))+IF(ISBLANK(INDIRECT("A4")), 0, INDIRECT(INDIRECT("A4")&amp;"!"&amp;'Технический лист'!H429&amp;'Технический лист'!K187))+IF(ISBLANK(INDIRECT("A5")), 0, INDIRECT(INDIRECT("A5")&amp;"!"&amp;'Технический лист'!H429&amp;'Технический лист'!K187))+IF(ISBLANK(INDIRECT("A6")), 0, INDIRECT(INDIRECT("A6")&amp;"!"&amp;'Технический лист'!H429&amp;'Технический лист'!K187))+IF(ISBLANK(INDIRECT("A7")), 0, INDIRECT(INDIRECT("A7")&amp;"!"&amp;'Технический лист'!H429&amp;'Технический лист'!K187))+IF(ISBLANK(INDIRECT("A8")), 0, INDIRECT(INDIRECT("A8")&amp;"!"&amp;'Технический лист'!H429&amp;'Технический лист'!K187))+IF(ISBLANK(INDIRECT("A9")), 0, INDIRECT(INDIRECT("A9")&amp;"!"&amp;'Технический лист'!H429&amp;'Технический лист'!K187))+IF(ISBLANK(INDIRECT("A10")), 0, INDIRECT(INDIRECT("A10")&amp;"!"&amp;'Технический лист'!H429&amp;'Технический лист'!K187))+IF(ISBLANK(INDIRECT("A11")), 0, INDIRECT(INDIRECT("A11")&amp;"!"&amp;'Технический лист'!H429&amp;'Технический лист'!K187))+IF(ISBLANK(INDIRECT("A12")), 0, INDIRECT(INDIRECT("A12")&amp;"!"&amp;'Технический лист'!H429&amp;'Технический лист'!K187))</f>
        <v>0</v>
      </c>
      <c r="I196" s="51">
        <f>IF(ISBLANK(INDIRECT("A3")), 0, INDIRECT(INDIRECT("A3")&amp;"!"&amp;'Технический лист'!I429&amp;'Технический лист'!L187))+IF(ISBLANK(INDIRECT("A4")), 0, INDIRECT(INDIRECT("A4")&amp;"!"&amp;'Технический лист'!I429&amp;'Технический лист'!L187))+IF(ISBLANK(INDIRECT("A5")), 0, INDIRECT(INDIRECT("A5")&amp;"!"&amp;'Технический лист'!I429&amp;'Технический лист'!L187))+IF(ISBLANK(INDIRECT("A6")), 0, INDIRECT(INDIRECT("A6")&amp;"!"&amp;'Технический лист'!I429&amp;'Технический лист'!L187))+IF(ISBLANK(INDIRECT("A7")), 0, INDIRECT(INDIRECT("A7")&amp;"!"&amp;'Технический лист'!I429&amp;'Технический лист'!L187))+IF(ISBLANK(INDIRECT("A8")), 0, INDIRECT(INDIRECT("A8")&amp;"!"&amp;'Технический лист'!I429&amp;'Технический лист'!L187))+IF(ISBLANK(INDIRECT("A9")), 0, INDIRECT(INDIRECT("A9")&amp;"!"&amp;'Технический лист'!I429&amp;'Технический лист'!L187))+IF(ISBLANK(INDIRECT("A10")), 0, INDIRECT(INDIRECT("A10")&amp;"!"&amp;'Технический лист'!I429&amp;'Технический лист'!L187))+IF(ISBLANK(INDIRECT("A11")), 0, INDIRECT(INDIRECT("A11")&amp;"!"&amp;'Технический лист'!I429&amp;'Технический лист'!L187))+IF(ISBLANK(INDIRECT("A12")), 0, INDIRECT(INDIRECT("A12")&amp;"!"&amp;'Технический лист'!I429&amp;'Технический лист'!L187))</f>
        <v>0</v>
      </c>
      <c r="J196" s="51">
        <f>IF(ISBLANK(INDIRECT("A3")), 0, INDIRECT(INDIRECT("A3")&amp;"!"&amp;'Технический лист'!J429&amp;'Технический лист'!M187))+IF(ISBLANK(INDIRECT("A4")), 0, INDIRECT(INDIRECT("A4")&amp;"!"&amp;'Технический лист'!J429&amp;'Технический лист'!M187))+IF(ISBLANK(INDIRECT("A5")), 0, INDIRECT(INDIRECT("A5")&amp;"!"&amp;'Технический лист'!J429&amp;'Технический лист'!M187))+IF(ISBLANK(INDIRECT("A6")), 0, INDIRECT(INDIRECT("A6")&amp;"!"&amp;'Технический лист'!J429&amp;'Технический лист'!M187))+IF(ISBLANK(INDIRECT("A7")), 0, INDIRECT(INDIRECT("A7")&amp;"!"&amp;'Технический лист'!J429&amp;'Технический лист'!M187))+IF(ISBLANK(INDIRECT("A8")), 0, INDIRECT(INDIRECT("A8")&amp;"!"&amp;'Технический лист'!J429&amp;'Технический лист'!M187))+IF(ISBLANK(INDIRECT("A9")), 0, INDIRECT(INDIRECT("A9")&amp;"!"&amp;'Технический лист'!J429&amp;'Технический лист'!M187))+IF(ISBLANK(INDIRECT("A10")), 0, INDIRECT(INDIRECT("A10")&amp;"!"&amp;'Технический лист'!J429&amp;'Технический лист'!M187))+IF(ISBLANK(INDIRECT("A11")), 0, INDIRECT(INDIRECT("A11")&amp;"!"&amp;'Технический лист'!J429&amp;'Технический лист'!M187))+IF(ISBLANK(INDIRECT("A12")), 0, INDIRECT(INDIRECT("A12")&amp;"!"&amp;'Технический лист'!J429&amp;'Технический лист'!M187))</f>
        <v>0</v>
      </c>
      <c r="K196" s="51">
        <f>IF(ISBLANK(INDIRECT("A3")), 0, INDIRECT(INDIRECT("A3")&amp;"!"&amp;'Технический лист'!K429&amp;'Технический лист'!N187))+IF(ISBLANK(INDIRECT("A4")), 0, INDIRECT(INDIRECT("A4")&amp;"!"&amp;'Технический лист'!K429&amp;'Технический лист'!N187))+IF(ISBLANK(INDIRECT("A5")), 0, INDIRECT(INDIRECT("A5")&amp;"!"&amp;'Технический лист'!K429&amp;'Технический лист'!N187))+IF(ISBLANK(INDIRECT("A6")), 0, INDIRECT(INDIRECT("A6")&amp;"!"&amp;'Технический лист'!K429&amp;'Технический лист'!N187))+IF(ISBLANK(INDIRECT("A7")), 0, INDIRECT(INDIRECT("A7")&amp;"!"&amp;'Технический лист'!K429&amp;'Технический лист'!N187))+IF(ISBLANK(INDIRECT("A8")), 0, INDIRECT(INDIRECT("A8")&amp;"!"&amp;'Технический лист'!K429&amp;'Технический лист'!N187))+IF(ISBLANK(INDIRECT("A9")), 0, INDIRECT(INDIRECT("A9")&amp;"!"&amp;'Технический лист'!K429&amp;'Технический лист'!N187))+IF(ISBLANK(INDIRECT("A10")), 0, INDIRECT(INDIRECT("A10")&amp;"!"&amp;'Технический лист'!K429&amp;'Технический лист'!N187))+IF(ISBLANK(INDIRECT("A11")), 0, INDIRECT(INDIRECT("A11")&amp;"!"&amp;'Технический лист'!K429&amp;'Технический лист'!N187))+IF(ISBLANK(INDIRECT("A12")), 0, INDIRECT(INDIRECT("A12")&amp;"!"&amp;'Технический лист'!K429&amp;'Технический лист'!N187))</f>
        <v>0</v>
      </c>
      <c r="L196" s="51">
        <f>IF(ISBLANK(INDIRECT("A3")), 0, INDIRECT(INDIRECT("A3")&amp;"!"&amp;'Технический лист'!L429&amp;'Технический лист'!O187))+IF(ISBLANK(INDIRECT("A4")), 0, INDIRECT(INDIRECT("A4")&amp;"!"&amp;'Технический лист'!L429&amp;'Технический лист'!O187))+IF(ISBLANK(INDIRECT("A5")), 0, INDIRECT(INDIRECT("A5")&amp;"!"&amp;'Технический лист'!L429&amp;'Технический лист'!O187))+IF(ISBLANK(INDIRECT("A6")), 0, INDIRECT(INDIRECT("A6")&amp;"!"&amp;'Технический лист'!L429&amp;'Технический лист'!O187))+IF(ISBLANK(INDIRECT("A7")), 0, INDIRECT(INDIRECT("A7")&amp;"!"&amp;'Технический лист'!L429&amp;'Технический лист'!O187))+IF(ISBLANK(INDIRECT("A8")), 0, INDIRECT(INDIRECT("A8")&amp;"!"&amp;'Технический лист'!L429&amp;'Технический лист'!O187))+IF(ISBLANK(INDIRECT("A9")), 0, INDIRECT(INDIRECT("A9")&amp;"!"&amp;'Технический лист'!L429&amp;'Технический лист'!O187))+IF(ISBLANK(INDIRECT("A10")), 0, INDIRECT(INDIRECT("A10")&amp;"!"&amp;'Технический лист'!L429&amp;'Технический лист'!O187))+IF(ISBLANK(INDIRECT("A11")), 0, INDIRECT(INDIRECT("A11")&amp;"!"&amp;'Технический лист'!L429&amp;'Технический лист'!O187))+IF(ISBLANK(INDIRECT("A12")), 0, INDIRECT(INDIRECT("A12")&amp;"!"&amp;'Технический лист'!L429&amp;'Технический лист'!O187))</f>
        <v>0</v>
      </c>
      <c r="M196" s="53">
        <f>IF(ISBLANK(INDIRECT("A3")), 0, INDIRECT(INDIRECT("A3")&amp;"!"&amp;'Технический лист'!M429&amp;'Технический лист'!P187))+IF(ISBLANK(INDIRECT("A4")), 0, INDIRECT(INDIRECT("A4")&amp;"!"&amp;'Технический лист'!M429&amp;'Технический лист'!P187))+IF(ISBLANK(INDIRECT("A5")), 0, INDIRECT(INDIRECT("A5")&amp;"!"&amp;'Технический лист'!M429&amp;'Технический лист'!P187))+IF(ISBLANK(INDIRECT("A6")), 0, INDIRECT(INDIRECT("A6")&amp;"!"&amp;'Технический лист'!M429&amp;'Технический лист'!P187))+IF(ISBLANK(INDIRECT("A7")), 0, INDIRECT(INDIRECT("A7")&amp;"!"&amp;'Технический лист'!M429&amp;'Технический лист'!P187))+IF(ISBLANK(INDIRECT("A8")), 0, INDIRECT(INDIRECT("A8")&amp;"!"&amp;'Технический лист'!M429&amp;'Технический лист'!P187))+IF(ISBLANK(INDIRECT("A9")), 0, INDIRECT(INDIRECT("A9")&amp;"!"&amp;'Технический лист'!M429&amp;'Технический лист'!P187))+IF(ISBLANK(INDIRECT("A10")), 0, INDIRECT(INDIRECT("A10")&amp;"!"&amp;'Технический лист'!M429&amp;'Технический лист'!P187))+IF(ISBLANK(INDIRECT("A11")), 0, INDIRECT(INDIRECT("A11")&amp;"!"&amp;'Технический лист'!M429&amp;'Технический лист'!P187))+IF(ISBLANK(INDIRECT("A12")), 0, INDIRECT(INDIRECT("A12")&amp;"!"&amp;'Технический лист'!M429&amp;'Технический лист'!P187))</f>
        <v>0</v>
      </c>
    </row>
    <row r="197" hidden="1">
      <c r="A197" s="106"/>
      <c r="B197" s="51">
        <f>IF(ISBLANK(INDIRECT("A3")), 0, INDIRECT(INDIRECT("A3")&amp;"!"&amp;'Технический лист'!B430&amp;'Технический лист'!E188))+IF(ISBLANK(INDIRECT("A4")), 0, INDIRECT(INDIRECT("A4")&amp;"!"&amp;'Технический лист'!B430&amp;'Технический лист'!E188))+IF(ISBLANK(INDIRECT("A5")), 0, INDIRECT(INDIRECT("A5")&amp;"!"&amp;'Технический лист'!B430&amp;'Технический лист'!E188))+IF(ISBLANK(INDIRECT("A6")), 0, INDIRECT(INDIRECT("A6")&amp;"!"&amp;'Технический лист'!B430&amp;'Технический лист'!E188))+IF(ISBLANK(INDIRECT("A7")), 0, INDIRECT(INDIRECT("A7")&amp;"!"&amp;'Технический лист'!B430&amp;'Технический лист'!E188))+IF(ISBLANK(INDIRECT("A8")), 0, INDIRECT(INDIRECT("A8")&amp;"!"&amp;'Технический лист'!B430&amp;'Технический лист'!E188))+IF(ISBLANK(INDIRECT("A9")), 0, INDIRECT(INDIRECT("A9")&amp;"!"&amp;'Технический лист'!B430&amp;'Технический лист'!E188))+IF(ISBLANK(INDIRECT("A10")), 0, INDIRECT(INDIRECT("A10")&amp;"!"&amp;'Технический лист'!B430&amp;'Технический лист'!E188))+IF(ISBLANK(INDIRECT("A11")), 0, INDIRECT(INDIRECT("A11")&amp;"!"&amp;'Технический лист'!B430&amp;'Технический лист'!E188))+IF(ISBLANK(INDIRECT("A12")), 0, INDIRECT(INDIRECT("A12")&amp;"!"&amp;'Технический лист'!B430&amp;'Технический лист'!E188))</f>
        <v>0</v>
      </c>
      <c r="C197" s="51">
        <f>IF(ISBLANK(INDIRECT("A3")), 0, INDIRECT(INDIRECT("A3")&amp;"!"&amp;'Технический лист'!C430&amp;'Технический лист'!F188))+IF(ISBLANK(INDIRECT("A4")), 0, INDIRECT(INDIRECT("A4")&amp;"!"&amp;'Технический лист'!C430&amp;'Технический лист'!F188))+IF(ISBLANK(INDIRECT("A5")), 0, INDIRECT(INDIRECT("A5")&amp;"!"&amp;'Технический лист'!C430&amp;'Технический лист'!F188))+IF(ISBLANK(INDIRECT("A6")), 0, INDIRECT(INDIRECT("A6")&amp;"!"&amp;'Технический лист'!C430&amp;'Технический лист'!F188))+IF(ISBLANK(INDIRECT("A7")), 0, INDIRECT(INDIRECT("A7")&amp;"!"&amp;'Технический лист'!C430&amp;'Технический лист'!F188))+IF(ISBLANK(INDIRECT("A8")), 0, INDIRECT(INDIRECT("A8")&amp;"!"&amp;'Технический лист'!C430&amp;'Технический лист'!F188))+IF(ISBLANK(INDIRECT("A9")), 0, INDIRECT(INDIRECT("A9")&amp;"!"&amp;'Технический лист'!C430&amp;'Технический лист'!F188))+IF(ISBLANK(INDIRECT("A10")), 0, INDIRECT(INDIRECT("A10")&amp;"!"&amp;'Технический лист'!C430&amp;'Технический лист'!F188))+IF(ISBLANK(INDIRECT("A11")), 0, INDIRECT(INDIRECT("A11")&amp;"!"&amp;'Технический лист'!C430&amp;'Технический лист'!F188))+IF(ISBLANK(INDIRECT("A12")), 0, INDIRECT(INDIRECT("A12")&amp;"!"&amp;'Технический лист'!C430&amp;'Технический лист'!F188))</f>
        <v>0</v>
      </c>
      <c r="D197" s="51">
        <f>IF(ISBLANK(INDIRECT("A3")), 0, INDIRECT(INDIRECT("A3")&amp;"!"&amp;'Технический лист'!D430&amp;'Технический лист'!G188))+IF(ISBLANK(INDIRECT("A4")), 0, INDIRECT(INDIRECT("A4")&amp;"!"&amp;'Технический лист'!D430&amp;'Технический лист'!G188))+IF(ISBLANK(INDIRECT("A5")), 0, INDIRECT(INDIRECT("A5")&amp;"!"&amp;'Технический лист'!D430&amp;'Технический лист'!G188))+IF(ISBLANK(INDIRECT("A6")), 0, INDIRECT(INDIRECT("A6")&amp;"!"&amp;'Технический лист'!D430&amp;'Технический лист'!G188))+IF(ISBLANK(INDIRECT("A7")), 0, INDIRECT(INDIRECT("A7")&amp;"!"&amp;'Технический лист'!D430&amp;'Технический лист'!G188))+IF(ISBLANK(INDIRECT("A8")), 0, INDIRECT(INDIRECT("A8")&amp;"!"&amp;'Технический лист'!D430&amp;'Технический лист'!G188))+IF(ISBLANK(INDIRECT("A9")), 0, INDIRECT(INDIRECT("A9")&amp;"!"&amp;'Технический лист'!D430&amp;'Технический лист'!G188))+IF(ISBLANK(INDIRECT("A10")), 0, INDIRECT(INDIRECT("A10")&amp;"!"&amp;'Технический лист'!D430&amp;'Технический лист'!G188))+IF(ISBLANK(INDIRECT("A11")), 0, INDIRECT(INDIRECT("A11")&amp;"!"&amp;'Технический лист'!D430&amp;'Технический лист'!G188))+IF(ISBLANK(INDIRECT("A12")), 0, INDIRECT(INDIRECT("A12")&amp;"!"&amp;'Технический лист'!D430&amp;'Технический лист'!G188))</f>
        <v>0</v>
      </c>
      <c r="E197" s="51">
        <f>IF(ISBLANK(INDIRECT("A3")), 0, INDIRECT(INDIRECT("A3")&amp;"!"&amp;'Технический лист'!E430&amp;'Технический лист'!H188))+IF(ISBLANK(INDIRECT("A4")), 0, INDIRECT(INDIRECT("A4")&amp;"!"&amp;'Технический лист'!E430&amp;'Технический лист'!H188))+IF(ISBLANK(INDIRECT("A5")), 0, INDIRECT(INDIRECT("A5")&amp;"!"&amp;'Технический лист'!E430&amp;'Технический лист'!H188))+IF(ISBLANK(INDIRECT("A6")), 0, INDIRECT(INDIRECT("A6")&amp;"!"&amp;'Технический лист'!E430&amp;'Технический лист'!H188))+IF(ISBLANK(INDIRECT("A7")), 0, INDIRECT(INDIRECT("A7")&amp;"!"&amp;'Технический лист'!E430&amp;'Технический лист'!H188))+IF(ISBLANK(INDIRECT("A8")), 0, INDIRECT(INDIRECT("A8")&amp;"!"&amp;'Технический лист'!E430&amp;'Технический лист'!H188))+IF(ISBLANK(INDIRECT("A9")), 0, INDIRECT(INDIRECT("A9")&amp;"!"&amp;'Технический лист'!E430&amp;'Технический лист'!H188))+IF(ISBLANK(INDIRECT("A10")), 0, INDIRECT(INDIRECT("A10")&amp;"!"&amp;'Технический лист'!E430&amp;'Технический лист'!H188))+IF(ISBLANK(INDIRECT("A11")), 0, INDIRECT(INDIRECT("A11")&amp;"!"&amp;'Технический лист'!E430&amp;'Технический лист'!H188))+IF(ISBLANK(INDIRECT("A12")), 0, INDIRECT(INDIRECT("A12")&amp;"!"&amp;'Технический лист'!E430&amp;'Технический лист'!H188))</f>
        <v>0</v>
      </c>
      <c r="F197" s="51">
        <f>IF(ISBLANK(INDIRECT("A3")), 0, INDIRECT(INDIRECT("A3")&amp;"!"&amp;'Технический лист'!F430&amp;'Технический лист'!I188))+IF(ISBLANK(INDIRECT("A4")), 0, INDIRECT(INDIRECT("A4")&amp;"!"&amp;'Технический лист'!F430&amp;'Технический лист'!I188))+IF(ISBLANK(INDIRECT("A5")), 0, INDIRECT(INDIRECT("A5")&amp;"!"&amp;'Технический лист'!F430&amp;'Технический лист'!I188))+IF(ISBLANK(INDIRECT("A6")), 0, INDIRECT(INDIRECT("A6")&amp;"!"&amp;'Технический лист'!F430&amp;'Технический лист'!I188))+IF(ISBLANK(INDIRECT("A7")), 0, INDIRECT(INDIRECT("A7")&amp;"!"&amp;'Технический лист'!F430&amp;'Технический лист'!I188))+IF(ISBLANK(INDIRECT("A8")), 0, INDIRECT(INDIRECT("A8")&amp;"!"&amp;'Технический лист'!F430&amp;'Технический лист'!I188))+IF(ISBLANK(INDIRECT("A9")), 0, INDIRECT(INDIRECT("A9")&amp;"!"&amp;'Технический лист'!F430&amp;'Технический лист'!I188))+IF(ISBLANK(INDIRECT("A10")), 0, INDIRECT(INDIRECT("A10")&amp;"!"&amp;'Технический лист'!F430&amp;'Технический лист'!I188))+IF(ISBLANK(INDIRECT("A11")), 0, INDIRECT(INDIRECT("A11")&amp;"!"&amp;'Технический лист'!F430&amp;'Технический лист'!I188))+IF(ISBLANK(INDIRECT("A12")), 0, INDIRECT(INDIRECT("A12")&amp;"!"&amp;'Технический лист'!F430&amp;'Технический лист'!I188))</f>
        <v>0</v>
      </c>
      <c r="G197" s="51">
        <f>IF(ISBLANK(INDIRECT("A3")), 0, INDIRECT(INDIRECT("A3")&amp;"!"&amp;'Технический лист'!G430&amp;'Технический лист'!J188))+IF(ISBLANK(INDIRECT("A4")), 0, INDIRECT(INDIRECT("A4")&amp;"!"&amp;'Технический лист'!G430&amp;'Технический лист'!J188))+IF(ISBLANK(INDIRECT("A5")), 0, INDIRECT(INDIRECT("A5")&amp;"!"&amp;'Технический лист'!G430&amp;'Технический лист'!J188))+IF(ISBLANK(INDIRECT("A6")), 0, INDIRECT(INDIRECT("A6")&amp;"!"&amp;'Технический лист'!G430&amp;'Технический лист'!J188))+IF(ISBLANK(INDIRECT("A7")), 0, INDIRECT(INDIRECT("A7")&amp;"!"&amp;'Технический лист'!G430&amp;'Технический лист'!J188))+IF(ISBLANK(INDIRECT("A8")), 0, INDIRECT(INDIRECT("A8")&amp;"!"&amp;'Технический лист'!G430&amp;'Технический лист'!J188))+IF(ISBLANK(INDIRECT("A9")), 0, INDIRECT(INDIRECT("A9")&amp;"!"&amp;'Технический лист'!G430&amp;'Технический лист'!J188))+IF(ISBLANK(INDIRECT("A10")), 0, INDIRECT(INDIRECT("A10")&amp;"!"&amp;'Технический лист'!G430&amp;'Технический лист'!J188))+IF(ISBLANK(INDIRECT("A11")), 0, INDIRECT(INDIRECT("A11")&amp;"!"&amp;'Технический лист'!G430&amp;'Технический лист'!J188))+IF(ISBLANK(INDIRECT("A12")), 0, INDIRECT(INDIRECT("A12")&amp;"!"&amp;'Технический лист'!G430&amp;'Технический лист'!J188))</f>
        <v>0</v>
      </c>
      <c r="H197" s="51">
        <f>IF(ISBLANK(INDIRECT("A3")), 0, INDIRECT(INDIRECT("A3")&amp;"!"&amp;'Технический лист'!H430&amp;'Технический лист'!K188))+IF(ISBLANK(INDIRECT("A4")), 0, INDIRECT(INDIRECT("A4")&amp;"!"&amp;'Технический лист'!H430&amp;'Технический лист'!K188))+IF(ISBLANK(INDIRECT("A5")), 0, INDIRECT(INDIRECT("A5")&amp;"!"&amp;'Технический лист'!H430&amp;'Технический лист'!K188))+IF(ISBLANK(INDIRECT("A6")), 0, INDIRECT(INDIRECT("A6")&amp;"!"&amp;'Технический лист'!H430&amp;'Технический лист'!K188))+IF(ISBLANK(INDIRECT("A7")), 0, INDIRECT(INDIRECT("A7")&amp;"!"&amp;'Технический лист'!H430&amp;'Технический лист'!K188))+IF(ISBLANK(INDIRECT("A8")), 0, INDIRECT(INDIRECT("A8")&amp;"!"&amp;'Технический лист'!H430&amp;'Технический лист'!K188))+IF(ISBLANK(INDIRECT("A9")), 0, INDIRECT(INDIRECT("A9")&amp;"!"&amp;'Технический лист'!H430&amp;'Технический лист'!K188))+IF(ISBLANK(INDIRECT("A10")), 0, INDIRECT(INDIRECT("A10")&amp;"!"&amp;'Технический лист'!H430&amp;'Технический лист'!K188))+IF(ISBLANK(INDIRECT("A11")), 0, INDIRECT(INDIRECT("A11")&amp;"!"&amp;'Технический лист'!H430&amp;'Технический лист'!K188))+IF(ISBLANK(INDIRECT("A12")), 0, INDIRECT(INDIRECT("A12")&amp;"!"&amp;'Технический лист'!H430&amp;'Технический лист'!K188))</f>
        <v>0</v>
      </c>
      <c r="I197" s="51">
        <f>IF(ISBLANK(INDIRECT("A3")), 0, INDIRECT(INDIRECT("A3")&amp;"!"&amp;'Технический лист'!I430&amp;'Технический лист'!L188))+IF(ISBLANK(INDIRECT("A4")), 0, INDIRECT(INDIRECT("A4")&amp;"!"&amp;'Технический лист'!I430&amp;'Технический лист'!L188))+IF(ISBLANK(INDIRECT("A5")), 0, INDIRECT(INDIRECT("A5")&amp;"!"&amp;'Технический лист'!I430&amp;'Технический лист'!L188))+IF(ISBLANK(INDIRECT("A6")), 0, INDIRECT(INDIRECT("A6")&amp;"!"&amp;'Технический лист'!I430&amp;'Технический лист'!L188))+IF(ISBLANK(INDIRECT("A7")), 0, INDIRECT(INDIRECT("A7")&amp;"!"&amp;'Технический лист'!I430&amp;'Технический лист'!L188))+IF(ISBLANK(INDIRECT("A8")), 0, INDIRECT(INDIRECT("A8")&amp;"!"&amp;'Технический лист'!I430&amp;'Технический лист'!L188))+IF(ISBLANK(INDIRECT("A9")), 0, INDIRECT(INDIRECT("A9")&amp;"!"&amp;'Технический лист'!I430&amp;'Технический лист'!L188))+IF(ISBLANK(INDIRECT("A10")), 0, INDIRECT(INDIRECT("A10")&amp;"!"&amp;'Технический лист'!I430&amp;'Технический лист'!L188))+IF(ISBLANK(INDIRECT("A11")), 0, INDIRECT(INDIRECT("A11")&amp;"!"&amp;'Технический лист'!I430&amp;'Технический лист'!L188))+IF(ISBLANK(INDIRECT("A12")), 0, INDIRECT(INDIRECT("A12")&amp;"!"&amp;'Технический лист'!I430&amp;'Технический лист'!L188))</f>
        <v>0</v>
      </c>
      <c r="J197" s="51">
        <f>IF(ISBLANK(INDIRECT("A3")), 0, INDIRECT(INDIRECT("A3")&amp;"!"&amp;'Технический лист'!J430&amp;'Технический лист'!M188))+IF(ISBLANK(INDIRECT("A4")), 0, INDIRECT(INDIRECT("A4")&amp;"!"&amp;'Технический лист'!J430&amp;'Технический лист'!M188))+IF(ISBLANK(INDIRECT("A5")), 0, INDIRECT(INDIRECT("A5")&amp;"!"&amp;'Технический лист'!J430&amp;'Технический лист'!M188))+IF(ISBLANK(INDIRECT("A6")), 0, INDIRECT(INDIRECT("A6")&amp;"!"&amp;'Технический лист'!J430&amp;'Технический лист'!M188))+IF(ISBLANK(INDIRECT("A7")), 0, INDIRECT(INDIRECT("A7")&amp;"!"&amp;'Технический лист'!J430&amp;'Технический лист'!M188))+IF(ISBLANK(INDIRECT("A8")), 0, INDIRECT(INDIRECT("A8")&amp;"!"&amp;'Технический лист'!J430&amp;'Технический лист'!M188))+IF(ISBLANK(INDIRECT("A9")), 0, INDIRECT(INDIRECT("A9")&amp;"!"&amp;'Технический лист'!J430&amp;'Технический лист'!M188))+IF(ISBLANK(INDIRECT("A10")), 0, INDIRECT(INDIRECT("A10")&amp;"!"&amp;'Технический лист'!J430&amp;'Технический лист'!M188))+IF(ISBLANK(INDIRECT("A11")), 0, INDIRECT(INDIRECT("A11")&amp;"!"&amp;'Технический лист'!J430&amp;'Технический лист'!M188))+IF(ISBLANK(INDIRECT("A12")), 0, INDIRECT(INDIRECT("A12")&amp;"!"&amp;'Технический лист'!J430&amp;'Технический лист'!M188))</f>
        <v>0</v>
      </c>
      <c r="K197" s="51">
        <f>IF(ISBLANK(INDIRECT("A3")), 0, INDIRECT(INDIRECT("A3")&amp;"!"&amp;'Технический лист'!K430&amp;'Технический лист'!N188))+IF(ISBLANK(INDIRECT("A4")), 0, INDIRECT(INDIRECT("A4")&amp;"!"&amp;'Технический лист'!K430&amp;'Технический лист'!N188))+IF(ISBLANK(INDIRECT("A5")), 0, INDIRECT(INDIRECT("A5")&amp;"!"&amp;'Технический лист'!K430&amp;'Технический лист'!N188))+IF(ISBLANK(INDIRECT("A6")), 0, INDIRECT(INDIRECT("A6")&amp;"!"&amp;'Технический лист'!K430&amp;'Технический лист'!N188))+IF(ISBLANK(INDIRECT("A7")), 0, INDIRECT(INDIRECT("A7")&amp;"!"&amp;'Технический лист'!K430&amp;'Технический лист'!N188))+IF(ISBLANK(INDIRECT("A8")), 0, INDIRECT(INDIRECT("A8")&amp;"!"&amp;'Технический лист'!K430&amp;'Технический лист'!N188))+IF(ISBLANK(INDIRECT("A9")), 0, INDIRECT(INDIRECT("A9")&amp;"!"&amp;'Технический лист'!K430&amp;'Технический лист'!N188))+IF(ISBLANK(INDIRECT("A10")), 0, INDIRECT(INDIRECT("A10")&amp;"!"&amp;'Технический лист'!K430&amp;'Технический лист'!N188))+IF(ISBLANK(INDIRECT("A11")), 0, INDIRECT(INDIRECT("A11")&amp;"!"&amp;'Технический лист'!K430&amp;'Технический лист'!N188))+IF(ISBLANK(INDIRECT("A12")), 0, INDIRECT(INDIRECT("A12")&amp;"!"&amp;'Технический лист'!K430&amp;'Технический лист'!N188))</f>
        <v>0</v>
      </c>
      <c r="L197" s="51">
        <f>IF(ISBLANK(INDIRECT("A3")), 0, INDIRECT(INDIRECT("A3")&amp;"!"&amp;'Технический лист'!L430&amp;'Технический лист'!O188))+IF(ISBLANK(INDIRECT("A4")), 0, INDIRECT(INDIRECT("A4")&amp;"!"&amp;'Технический лист'!L430&amp;'Технический лист'!O188))+IF(ISBLANK(INDIRECT("A5")), 0, INDIRECT(INDIRECT("A5")&amp;"!"&amp;'Технический лист'!L430&amp;'Технический лист'!O188))+IF(ISBLANK(INDIRECT("A6")), 0, INDIRECT(INDIRECT("A6")&amp;"!"&amp;'Технический лист'!L430&amp;'Технический лист'!O188))+IF(ISBLANK(INDIRECT("A7")), 0, INDIRECT(INDIRECT("A7")&amp;"!"&amp;'Технический лист'!L430&amp;'Технический лист'!O188))+IF(ISBLANK(INDIRECT("A8")), 0, INDIRECT(INDIRECT("A8")&amp;"!"&amp;'Технический лист'!L430&amp;'Технический лист'!O188))+IF(ISBLANK(INDIRECT("A9")), 0, INDIRECT(INDIRECT("A9")&amp;"!"&amp;'Технический лист'!L430&amp;'Технический лист'!O188))+IF(ISBLANK(INDIRECT("A10")), 0, INDIRECT(INDIRECT("A10")&amp;"!"&amp;'Технический лист'!L430&amp;'Технический лист'!O188))+IF(ISBLANK(INDIRECT("A11")), 0, INDIRECT(INDIRECT("A11")&amp;"!"&amp;'Технический лист'!L430&amp;'Технический лист'!O188))+IF(ISBLANK(INDIRECT("A12")), 0, INDIRECT(INDIRECT("A12")&amp;"!"&amp;'Технический лист'!L430&amp;'Технический лист'!O188))</f>
        <v>0</v>
      </c>
      <c r="M197" s="53">
        <f>IF(ISBLANK(INDIRECT("A3")), 0, INDIRECT(INDIRECT("A3")&amp;"!"&amp;'Технический лист'!M430&amp;'Технический лист'!P188))+IF(ISBLANK(INDIRECT("A4")), 0, INDIRECT(INDIRECT("A4")&amp;"!"&amp;'Технический лист'!M430&amp;'Технический лист'!P188))+IF(ISBLANK(INDIRECT("A5")), 0, INDIRECT(INDIRECT("A5")&amp;"!"&amp;'Технический лист'!M430&amp;'Технический лист'!P188))+IF(ISBLANK(INDIRECT("A6")), 0, INDIRECT(INDIRECT("A6")&amp;"!"&amp;'Технический лист'!M430&amp;'Технический лист'!P188))+IF(ISBLANK(INDIRECT("A7")), 0, INDIRECT(INDIRECT("A7")&amp;"!"&amp;'Технический лист'!M430&amp;'Технический лист'!P188))+IF(ISBLANK(INDIRECT("A8")), 0, INDIRECT(INDIRECT("A8")&amp;"!"&amp;'Технический лист'!M430&amp;'Технический лист'!P188))+IF(ISBLANK(INDIRECT("A9")), 0, INDIRECT(INDIRECT("A9")&amp;"!"&amp;'Технический лист'!M430&amp;'Технический лист'!P188))+IF(ISBLANK(INDIRECT("A10")), 0, INDIRECT(INDIRECT("A10")&amp;"!"&amp;'Технический лист'!M430&amp;'Технический лист'!P188))+IF(ISBLANK(INDIRECT("A11")), 0, INDIRECT(INDIRECT("A11")&amp;"!"&amp;'Технический лист'!M430&amp;'Технический лист'!P188))+IF(ISBLANK(INDIRECT("A12")), 0, INDIRECT(INDIRECT("A12")&amp;"!"&amp;'Технический лист'!M430&amp;'Технический лист'!P188))</f>
        <v>0</v>
      </c>
    </row>
    <row r="198" hidden="1">
      <c r="A198" s="106"/>
      <c r="B198" s="51">
        <f>IF(ISBLANK(INDIRECT("A3")), 0, INDIRECT(INDIRECT("A3")&amp;"!"&amp;'Технический лист'!B431&amp;'Технический лист'!E189))+IF(ISBLANK(INDIRECT("A4")), 0, INDIRECT(INDIRECT("A4")&amp;"!"&amp;'Технический лист'!B431&amp;'Технический лист'!E189))+IF(ISBLANK(INDIRECT("A5")), 0, INDIRECT(INDIRECT("A5")&amp;"!"&amp;'Технический лист'!B431&amp;'Технический лист'!E189))+IF(ISBLANK(INDIRECT("A6")), 0, INDIRECT(INDIRECT("A6")&amp;"!"&amp;'Технический лист'!B431&amp;'Технический лист'!E189))+IF(ISBLANK(INDIRECT("A7")), 0, INDIRECT(INDIRECT("A7")&amp;"!"&amp;'Технический лист'!B431&amp;'Технический лист'!E189))+IF(ISBLANK(INDIRECT("A8")), 0, INDIRECT(INDIRECT("A8")&amp;"!"&amp;'Технический лист'!B431&amp;'Технический лист'!E189))+IF(ISBLANK(INDIRECT("A9")), 0, INDIRECT(INDIRECT("A9")&amp;"!"&amp;'Технический лист'!B431&amp;'Технический лист'!E189))+IF(ISBLANK(INDIRECT("A10")), 0, INDIRECT(INDIRECT("A10")&amp;"!"&amp;'Технический лист'!B431&amp;'Технический лист'!E189))+IF(ISBLANK(INDIRECT("A11")), 0, INDIRECT(INDIRECT("A11")&amp;"!"&amp;'Технический лист'!B431&amp;'Технический лист'!E189))+IF(ISBLANK(INDIRECT("A12")), 0, INDIRECT(INDIRECT("A12")&amp;"!"&amp;'Технический лист'!B431&amp;'Технический лист'!E189))</f>
        <v>0</v>
      </c>
      <c r="C198" s="51">
        <f>IF(ISBLANK(INDIRECT("A3")), 0, INDIRECT(INDIRECT("A3")&amp;"!"&amp;'Технический лист'!C431&amp;'Технический лист'!F189))+IF(ISBLANK(INDIRECT("A4")), 0, INDIRECT(INDIRECT("A4")&amp;"!"&amp;'Технический лист'!C431&amp;'Технический лист'!F189))+IF(ISBLANK(INDIRECT("A5")), 0, INDIRECT(INDIRECT("A5")&amp;"!"&amp;'Технический лист'!C431&amp;'Технический лист'!F189))+IF(ISBLANK(INDIRECT("A6")), 0, INDIRECT(INDIRECT("A6")&amp;"!"&amp;'Технический лист'!C431&amp;'Технический лист'!F189))+IF(ISBLANK(INDIRECT("A7")), 0, INDIRECT(INDIRECT("A7")&amp;"!"&amp;'Технический лист'!C431&amp;'Технический лист'!F189))+IF(ISBLANK(INDIRECT("A8")), 0, INDIRECT(INDIRECT("A8")&amp;"!"&amp;'Технический лист'!C431&amp;'Технический лист'!F189))+IF(ISBLANK(INDIRECT("A9")), 0, INDIRECT(INDIRECT("A9")&amp;"!"&amp;'Технический лист'!C431&amp;'Технический лист'!F189))+IF(ISBLANK(INDIRECT("A10")), 0, INDIRECT(INDIRECT("A10")&amp;"!"&amp;'Технический лист'!C431&amp;'Технический лист'!F189))+IF(ISBLANK(INDIRECT("A11")), 0, INDIRECT(INDIRECT("A11")&amp;"!"&amp;'Технический лист'!C431&amp;'Технический лист'!F189))+IF(ISBLANK(INDIRECT("A12")), 0, INDIRECT(INDIRECT("A12")&amp;"!"&amp;'Технический лист'!C431&amp;'Технический лист'!F189))</f>
        <v>0</v>
      </c>
      <c r="D198" s="51">
        <f>IF(ISBLANK(INDIRECT("A3")), 0, INDIRECT(INDIRECT("A3")&amp;"!"&amp;'Технический лист'!D431&amp;'Технический лист'!G189))+IF(ISBLANK(INDIRECT("A4")), 0, INDIRECT(INDIRECT("A4")&amp;"!"&amp;'Технический лист'!D431&amp;'Технический лист'!G189))+IF(ISBLANK(INDIRECT("A5")), 0, INDIRECT(INDIRECT("A5")&amp;"!"&amp;'Технический лист'!D431&amp;'Технический лист'!G189))+IF(ISBLANK(INDIRECT("A6")), 0, INDIRECT(INDIRECT("A6")&amp;"!"&amp;'Технический лист'!D431&amp;'Технический лист'!G189))+IF(ISBLANK(INDIRECT("A7")), 0, INDIRECT(INDIRECT("A7")&amp;"!"&amp;'Технический лист'!D431&amp;'Технический лист'!G189))+IF(ISBLANK(INDIRECT("A8")), 0, INDIRECT(INDIRECT("A8")&amp;"!"&amp;'Технический лист'!D431&amp;'Технический лист'!G189))+IF(ISBLANK(INDIRECT("A9")), 0, INDIRECT(INDIRECT("A9")&amp;"!"&amp;'Технический лист'!D431&amp;'Технический лист'!G189))+IF(ISBLANK(INDIRECT("A10")), 0, INDIRECT(INDIRECT("A10")&amp;"!"&amp;'Технический лист'!D431&amp;'Технический лист'!G189))+IF(ISBLANK(INDIRECT("A11")), 0, INDIRECT(INDIRECT("A11")&amp;"!"&amp;'Технический лист'!D431&amp;'Технический лист'!G189))+IF(ISBLANK(INDIRECT("A12")), 0, INDIRECT(INDIRECT("A12")&amp;"!"&amp;'Технический лист'!D431&amp;'Технический лист'!G189))</f>
        <v>0</v>
      </c>
      <c r="E198" s="51">
        <f>IF(ISBLANK(INDIRECT("A3")), 0, INDIRECT(INDIRECT("A3")&amp;"!"&amp;'Технический лист'!E431&amp;'Технический лист'!H189))+IF(ISBLANK(INDIRECT("A4")), 0, INDIRECT(INDIRECT("A4")&amp;"!"&amp;'Технический лист'!E431&amp;'Технический лист'!H189))+IF(ISBLANK(INDIRECT("A5")), 0, INDIRECT(INDIRECT("A5")&amp;"!"&amp;'Технический лист'!E431&amp;'Технический лист'!H189))+IF(ISBLANK(INDIRECT("A6")), 0, INDIRECT(INDIRECT("A6")&amp;"!"&amp;'Технический лист'!E431&amp;'Технический лист'!H189))+IF(ISBLANK(INDIRECT("A7")), 0, INDIRECT(INDIRECT("A7")&amp;"!"&amp;'Технический лист'!E431&amp;'Технический лист'!H189))+IF(ISBLANK(INDIRECT("A8")), 0, INDIRECT(INDIRECT("A8")&amp;"!"&amp;'Технический лист'!E431&amp;'Технический лист'!H189))+IF(ISBLANK(INDIRECT("A9")), 0, INDIRECT(INDIRECT("A9")&amp;"!"&amp;'Технический лист'!E431&amp;'Технический лист'!H189))+IF(ISBLANK(INDIRECT("A10")), 0, INDIRECT(INDIRECT("A10")&amp;"!"&amp;'Технический лист'!E431&amp;'Технический лист'!H189))+IF(ISBLANK(INDIRECT("A11")), 0, INDIRECT(INDIRECT("A11")&amp;"!"&amp;'Технический лист'!E431&amp;'Технический лист'!H189))+IF(ISBLANK(INDIRECT("A12")), 0, INDIRECT(INDIRECT("A12")&amp;"!"&amp;'Технический лист'!E431&amp;'Технический лист'!H189))</f>
        <v>0</v>
      </c>
      <c r="F198" s="51">
        <f>IF(ISBLANK(INDIRECT("A3")), 0, INDIRECT(INDIRECT("A3")&amp;"!"&amp;'Технический лист'!F431&amp;'Технический лист'!I189))+IF(ISBLANK(INDIRECT("A4")), 0, INDIRECT(INDIRECT("A4")&amp;"!"&amp;'Технический лист'!F431&amp;'Технический лист'!I189))+IF(ISBLANK(INDIRECT("A5")), 0, INDIRECT(INDIRECT("A5")&amp;"!"&amp;'Технический лист'!F431&amp;'Технический лист'!I189))+IF(ISBLANK(INDIRECT("A6")), 0, INDIRECT(INDIRECT("A6")&amp;"!"&amp;'Технический лист'!F431&amp;'Технический лист'!I189))+IF(ISBLANK(INDIRECT("A7")), 0, INDIRECT(INDIRECT("A7")&amp;"!"&amp;'Технический лист'!F431&amp;'Технический лист'!I189))+IF(ISBLANK(INDIRECT("A8")), 0, INDIRECT(INDIRECT("A8")&amp;"!"&amp;'Технический лист'!F431&amp;'Технический лист'!I189))+IF(ISBLANK(INDIRECT("A9")), 0, INDIRECT(INDIRECT("A9")&amp;"!"&amp;'Технический лист'!F431&amp;'Технический лист'!I189))+IF(ISBLANK(INDIRECT("A10")), 0, INDIRECT(INDIRECT("A10")&amp;"!"&amp;'Технический лист'!F431&amp;'Технический лист'!I189))+IF(ISBLANK(INDIRECT("A11")), 0, INDIRECT(INDIRECT("A11")&amp;"!"&amp;'Технический лист'!F431&amp;'Технический лист'!I189))+IF(ISBLANK(INDIRECT("A12")), 0, INDIRECT(INDIRECT("A12")&amp;"!"&amp;'Технический лист'!F431&amp;'Технический лист'!I189))</f>
        <v>0</v>
      </c>
      <c r="G198" s="51">
        <f>IF(ISBLANK(INDIRECT("A3")), 0, INDIRECT(INDIRECT("A3")&amp;"!"&amp;'Технический лист'!G431&amp;'Технический лист'!J189))+IF(ISBLANK(INDIRECT("A4")), 0, INDIRECT(INDIRECT("A4")&amp;"!"&amp;'Технический лист'!G431&amp;'Технический лист'!J189))+IF(ISBLANK(INDIRECT("A5")), 0, INDIRECT(INDIRECT("A5")&amp;"!"&amp;'Технический лист'!G431&amp;'Технический лист'!J189))+IF(ISBLANK(INDIRECT("A6")), 0, INDIRECT(INDIRECT("A6")&amp;"!"&amp;'Технический лист'!G431&amp;'Технический лист'!J189))+IF(ISBLANK(INDIRECT("A7")), 0, INDIRECT(INDIRECT("A7")&amp;"!"&amp;'Технический лист'!G431&amp;'Технический лист'!J189))+IF(ISBLANK(INDIRECT("A8")), 0, INDIRECT(INDIRECT("A8")&amp;"!"&amp;'Технический лист'!G431&amp;'Технический лист'!J189))+IF(ISBLANK(INDIRECT("A9")), 0, INDIRECT(INDIRECT("A9")&amp;"!"&amp;'Технический лист'!G431&amp;'Технический лист'!J189))+IF(ISBLANK(INDIRECT("A10")), 0, INDIRECT(INDIRECT("A10")&amp;"!"&amp;'Технический лист'!G431&amp;'Технический лист'!J189))+IF(ISBLANK(INDIRECT("A11")), 0, INDIRECT(INDIRECT("A11")&amp;"!"&amp;'Технический лист'!G431&amp;'Технический лист'!J189))+IF(ISBLANK(INDIRECT("A12")), 0, INDIRECT(INDIRECT("A12")&amp;"!"&amp;'Технический лист'!G431&amp;'Технический лист'!J189))</f>
        <v>0</v>
      </c>
      <c r="H198" s="51">
        <f>IF(ISBLANK(INDIRECT("A3")), 0, INDIRECT(INDIRECT("A3")&amp;"!"&amp;'Технический лист'!H431&amp;'Технический лист'!K189))+IF(ISBLANK(INDIRECT("A4")), 0, INDIRECT(INDIRECT("A4")&amp;"!"&amp;'Технический лист'!H431&amp;'Технический лист'!K189))+IF(ISBLANK(INDIRECT("A5")), 0, INDIRECT(INDIRECT("A5")&amp;"!"&amp;'Технический лист'!H431&amp;'Технический лист'!K189))+IF(ISBLANK(INDIRECT("A6")), 0, INDIRECT(INDIRECT("A6")&amp;"!"&amp;'Технический лист'!H431&amp;'Технический лист'!K189))+IF(ISBLANK(INDIRECT("A7")), 0, INDIRECT(INDIRECT("A7")&amp;"!"&amp;'Технический лист'!H431&amp;'Технический лист'!K189))+IF(ISBLANK(INDIRECT("A8")), 0, INDIRECT(INDIRECT("A8")&amp;"!"&amp;'Технический лист'!H431&amp;'Технический лист'!K189))+IF(ISBLANK(INDIRECT("A9")), 0, INDIRECT(INDIRECT("A9")&amp;"!"&amp;'Технический лист'!H431&amp;'Технический лист'!K189))+IF(ISBLANK(INDIRECT("A10")), 0, INDIRECT(INDIRECT("A10")&amp;"!"&amp;'Технический лист'!H431&amp;'Технический лист'!K189))+IF(ISBLANK(INDIRECT("A11")), 0, INDIRECT(INDIRECT("A11")&amp;"!"&amp;'Технический лист'!H431&amp;'Технический лист'!K189))+IF(ISBLANK(INDIRECT("A12")), 0, INDIRECT(INDIRECT("A12")&amp;"!"&amp;'Технический лист'!H431&amp;'Технический лист'!K189))</f>
        <v>0</v>
      </c>
      <c r="I198" s="51">
        <f>IF(ISBLANK(INDIRECT("A3")), 0, INDIRECT(INDIRECT("A3")&amp;"!"&amp;'Технический лист'!I431&amp;'Технический лист'!L189))+IF(ISBLANK(INDIRECT("A4")), 0, INDIRECT(INDIRECT("A4")&amp;"!"&amp;'Технический лист'!I431&amp;'Технический лист'!L189))+IF(ISBLANK(INDIRECT("A5")), 0, INDIRECT(INDIRECT("A5")&amp;"!"&amp;'Технический лист'!I431&amp;'Технический лист'!L189))+IF(ISBLANK(INDIRECT("A6")), 0, INDIRECT(INDIRECT("A6")&amp;"!"&amp;'Технический лист'!I431&amp;'Технический лист'!L189))+IF(ISBLANK(INDIRECT("A7")), 0, INDIRECT(INDIRECT("A7")&amp;"!"&amp;'Технический лист'!I431&amp;'Технический лист'!L189))+IF(ISBLANK(INDIRECT("A8")), 0, INDIRECT(INDIRECT("A8")&amp;"!"&amp;'Технический лист'!I431&amp;'Технический лист'!L189))+IF(ISBLANK(INDIRECT("A9")), 0, INDIRECT(INDIRECT("A9")&amp;"!"&amp;'Технический лист'!I431&amp;'Технический лист'!L189))+IF(ISBLANK(INDIRECT("A10")), 0, INDIRECT(INDIRECT("A10")&amp;"!"&amp;'Технический лист'!I431&amp;'Технический лист'!L189))+IF(ISBLANK(INDIRECT("A11")), 0, INDIRECT(INDIRECT("A11")&amp;"!"&amp;'Технический лист'!I431&amp;'Технический лист'!L189))+IF(ISBLANK(INDIRECT("A12")), 0, INDIRECT(INDIRECT("A12")&amp;"!"&amp;'Технический лист'!I431&amp;'Технический лист'!L189))</f>
        <v>0</v>
      </c>
      <c r="J198" s="51">
        <f>IF(ISBLANK(INDIRECT("A3")), 0, INDIRECT(INDIRECT("A3")&amp;"!"&amp;'Технический лист'!J431&amp;'Технический лист'!M189))+IF(ISBLANK(INDIRECT("A4")), 0, INDIRECT(INDIRECT("A4")&amp;"!"&amp;'Технический лист'!J431&amp;'Технический лист'!M189))+IF(ISBLANK(INDIRECT("A5")), 0, INDIRECT(INDIRECT("A5")&amp;"!"&amp;'Технический лист'!J431&amp;'Технический лист'!M189))+IF(ISBLANK(INDIRECT("A6")), 0, INDIRECT(INDIRECT("A6")&amp;"!"&amp;'Технический лист'!J431&amp;'Технический лист'!M189))+IF(ISBLANK(INDIRECT("A7")), 0, INDIRECT(INDIRECT("A7")&amp;"!"&amp;'Технический лист'!J431&amp;'Технический лист'!M189))+IF(ISBLANK(INDIRECT("A8")), 0, INDIRECT(INDIRECT("A8")&amp;"!"&amp;'Технический лист'!J431&amp;'Технический лист'!M189))+IF(ISBLANK(INDIRECT("A9")), 0, INDIRECT(INDIRECT("A9")&amp;"!"&amp;'Технический лист'!J431&amp;'Технический лист'!M189))+IF(ISBLANK(INDIRECT("A10")), 0, INDIRECT(INDIRECT("A10")&amp;"!"&amp;'Технический лист'!J431&amp;'Технический лист'!M189))+IF(ISBLANK(INDIRECT("A11")), 0, INDIRECT(INDIRECT("A11")&amp;"!"&amp;'Технический лист'!J431&amp;'Технический лист'!M189))+IF(ISBLANK(INDIRECT("A12")), 0, INDIRECT(INDIRECT("A12")&amp;"!"&amp;'Технический лист'!J431&amp;'Технический лист'!M189))</f>
        <v>0</v>
      </c>
      <c r="K198" s="51">
        <f>IF(ISBLANK(INDIRECT("A3")), 0, INDIRECT(INDIRECT("A3")&amp;"!"&amp;'Технический лист'!K431&amp;'Технический лист'!N189))+IF(ISBLANK(INDIRECT("A4")), 0, INDIRECT(INDIRECT("A4")&amp;"!"&amp;'Технический лист'!K431&amp;'Технический лист'!N189))+IF(ISBLANK(INDIRECT("A5")), 0, INDIRECT(INDIRECT("A5")&amp;"!"&amp;'Технический лист'!K431&amp;'Технический лист'!N189))+IF(ISBLANK(INDIRECT("A6")), 0, INDIRECT(INDIRECT("A6")&amp;"!"&amp;'Технический лист'!K431&amp;'Технический лист'!N189))+IF(ISBLANK(INDIRECT("A7")), 0, INDIRECT(INDIRECT("A7")&amp;"!"&amp;'Технический лист'!K431&amp;'Технический лист'!N189))+IF(ISBLANK(INDIRECT("A8")), 0, INDIRECT(INDIRECT("A8")&amp;"!"&amp;'Технический лист'!K431&amp;'Технический лист'!N189))+IF(ISBLANK(INDIRECT("A9")), 0, INDIRECT(INDIRECT("A9")&amp;"!"&amp;'Технический лист'!K431&amp;'Технический лист'!N189))+IF(ISBLANK(INDIRECT("A10")), 0, INDIRECT(INDIRECT("A10")&amp;"!"&amp;'Технический лист'!K431&amp;'Технический лист'!N189))+IF(ISBLANK(INDIRECT("A11")), 0, INDIRECT(INDIRECT("A11")&amp;"!"&amp;'Технический лист'!K431&amp;'Технический лист'!N189))+IF(ISBLANK(INDIRECT("A12")), 0, INDIRECT(INDIRECT("A12")&amp;"!"&amp;'Технический лист'!K431&amp;'Технический лист'!N189))</f>
        <v>0</v>
      </c>
      <c r="L198" s="51">
        <f>IF(ISBLANK(INDIRECT("A3")), 0, INDIRECT(INDIRECT("A3")&amp;"!"&amp;'Технический лист'!L431&amp;'Технический лист'!O189))+IF(ISBLANK(INDIRECT("A4")), 0, INDIRECT(INDIRECT("A4")&amp;"!"&amp;'Технический лист'!L431&amp;'Технический лист'!O189))+IF(ISBLANK(INDIRECT("A5")), 0, INDIRECT(INDIRECT("A5")&amp;"!"&amp;'Технический лист'!L431&amp;'Технический лист'!O189))+IF(ISBLANK(INDIRECT("A6")), 0, INDIRECT(INDIRECT("A6")&amp;"!"&amp;'Технический лист'!L431&amp;'Технический лист'!O189))+IF(ISBLANK(INDIRECT("A7")), 0, INDIRECT(INDIRECT("A7")&amp;"!"&amp;'Технический лист'!L431&amp;'Технический лист'!O189))+IF(ISBLANK(INDIRECT("A8")), 0, INDIRECT(INDIRECT("A8")&amp;"!"&amp;'Технический лист'!L431&amp;'Технический лист'!O189))+IF(ISBLANK(INDIRECT("A9")), 0, INDIRECT(INDIRECT("A9")&amp;"!"&amp;'Технический лист'!L431&amp;'Технический лист'!O189))+IF(ISBLANK(INDIRECT("A10")), 0, INDIRECT(INDIRECT("A10")&amp;"!"&amp;'Технический лист'!L431&amp;'Технический лист'!O189))+IF(ISBLANK(INDIRECT("A11")), 0, INDIRECT(INDIRECT("A11")&amp;"!"&amp;'Технический лист'!L431&amp;'Технический лист'!O189))+IF(ISBLANK(INDIRECT("A12")), 0, INDIRECT(INDIRECT("A12")&amp;"!"&amp;'Технический лист'!L431&amp;'Технический лист'!O189))</f>
        <v>0</v>
      </c>
      <c r="M198" s="53">
        <f>IF(ISBLANK(INDIRECT("A3")), 0, INDIRECT(INDIRECT("A3")&amp;"!"&amp;'Технический лист'!M431&amp;'Технический лист'!P189))+IF(ISBLANK(INDIRECT("A4")), 0, INDIRECT(INDIRECT("A4")&amp;"!"&amp;'Технический лист'!M431&amp;'Технический лист'!P189))+IF(ISBLANK(INDIRECT("A5")), 0, INDIRECT(INDIRECT("A5")&amp;"!"&amp;'Технический лист'!M431&amp;'Технический лист'!P189))+IF(ISBLANK(INDIRECT("A6")), 0, INDIRECT(INDIRECT("A6")&amp;"!"&amp;'Технический лист'!M431&amp;'Технический лист'!P189))+IF(ISBLANK(INDIRECT("A7")), 0, INDIRECT(INDIRECT("A7")&amp;"!"&amp;'Технический лист'!M431&amp;'Технический лист'!P189))+IF(ISBLANK(INDIRECT("A8")), 0, INDIRECT(INDIRECT("A8")&amp;"!"&amp;'Технический лист'!M431&amp;'Технический лист'!P189))+IF(ISBLANK(INDIRECT("A9")), 0, INDIRECT(INDIRECT("A9")&amp;"!"&amp;'Технический лист'!M431&amp;'Технический лист'!P189))+IF(ISBLANK(INDIRECT("A10")), 0, INDIRECT(INDIRECT("A10")&amp;"!"&amp;'Технический лист'!M431&amp;'Технический лист'!P189))+IF(ISBLANK(INDIRECT("A11")), 0, INDIRECT(INDIRECT("A11")&amp;"!"&amp;'Технический лист'!M431&amp;'Технический лист'!P189))+IF(ISBLANK(INDIRECT("A12")), 0, INDIRECT(INDIRECT("A12")&amp;"!"&amp;'Технический лист'!M431&amp;'Технический лист'!P189))</f>
        <v>0</v>
      </c>
    </row>
    <row r="199" hidden="1">
      <c r="A199" s="106"/>
      <c r="B199" s="51">
        <f>IF(ISBLANK(INDIRECT("A3")), 0, INDIRECT(INDIRECT("A3")&amp;"!"&amp;'Технический лист'!B432&amp;'Технический лист'!E190))+IF(ISBLANK(INDIRECT("A4")), 0, INDIRECT(INDIRECT("A4")&amp;"!"&amp;'Технический лист'!B432&amp;'Технический лист'!E190))+IF(ISBLANK(INDIRECT("A5")), 0, INDIRECT(INDIRECT("A5")&amp;"!"&amp;'Технический лист'!B432&amp;'Технический лист'!E190))+IF(ISBLANK(INDIRECT("A6")), 0, INDIRECT(INDIRECT("A6")&amp;"!"&amp;'Технический лист'!B432&amp;'Технический лист'!E190))+IF(ISBLANK(INDIRECT("A7")), 0, INDIRECT(INDIRECT("A7")&amp;"!"&amp;'Технический лист'!B432&amp;'Технический лист'!E190))+IF(ISBLANK(INDIRECT("A8")), 0, INDIRECT(INDIRECT("A8")&amp;"!"&amp;'Технический лист'!B432&amp;'Технический лист'!E190))+IF(ISBLANK(INDIRECT("A9")), 0, INDIRECT(INDIRECT("A9")&amp;"!"&amp;'Технический лист'!B432&amp;'Технический лист'!E190))+IF(ISBLANK(INDIRECT("A10")), 0, INDIRECT(INDIRECT("A10")&amp;"!"&amp;'Технический лист'!B432&amp;'Технический лист'!E190))+IF(ISBLANK(INDIRECT("A11")), 0, INDIRECT(INDIRECT("A11")&amp;"!"&amp;'Технический лист'!B432&amp;'Технический лист'!E190))+IF(ISBLANK(INDIRECT("A12")), 0, INDIRECT(INDIRECT("A12")&amp;"!"&amp;'Технический лист'!B432&amp;'Технический лист'!E190))</f>
        <v>0</v>
      </c>
      <c r="C199" s="51">
        <f>IF(ISBLANK(INDIRECT("A3")), 0, INDIRECT(INDIRECT("A3")&amp;"!"&amp;'Технический лист'!C432&amp;'Технический лист'!F190))+IF(ISBLANK(INDIRECT("A4")), 0, INDIRECT(INDIRECT("A4")&amp;"!"&amp;'Технический лист'!C432&amp;'Технический лист'!F190))+IF(ISBLANK(INDIRECT("A5")), 0, INDIRECT(INDIRECT("A5")&amp;"!"&amp;'Технический лист'!C432&amp;'Технический лист'!F190))+IF(ISBLANK(INDIRECT("A6")), 0, INDIRECT(INDIRECT("A6")&amp;"!"&amp;'Технический лист'!C432&amp;'Технический лист'!F190))+IF(ISBLANK(INDIRECT("A7")), 0, INDIRECT(INDIRECT("A7")&amp;"!"&amp;'Технический лист'!C432&amp;'Технический лист'!F190))+IF(ISBLANK(INDIRECT("A8")), 0, INDIRECT(INDIRECT("A8")&amp;"!"&amp;'Технический лист'!C432&amp;'Технический лист'!F190))+IF(ISBLANK(INDIRECT("A9")), 0, INDIRECT(INDIRECT("A9")&amp;"!"&amp;'Технический лист'!C432&amp;'Технический лист'!F190))+IF(ISBLANK(INDIRECT("A10")), 0, INDIRECT(INDIRECT("A10")&amp;"!"&amp;'Технический лист'!C432&amp;'Технический лист'!F190))+IF(ISBLANK(INDIRECT("A11")), 0, INDIRECT(INDIRECT("A11")&amp;"!"&amp;'Технический лист'!C432&amp;'Технический лист'!F190))+IF(ISBLANK(INDIRECT("A12")), 0, INDIRECT(INDIRECT("A12")&amp;"!"&amp;'Технический лист'!C432&amp;'Технический лист'!F190))</f>
        <v>0</v>
      </c>
      <c r="D199" s="51">
        <f>IF(ISBLANK(INDIRECT("A3")), 0, INDIRECT(INDIRECT("A3")&amp;"!"&amp;'Технический лист'!D432&amp;'Технический лист'!G190))+IF(ISBLANK(INDIRECT("A4")), 0, INDIRECT(INDIRECT("A4")&amp;"!"&amp;'Технический лист'!D432&amp;'Технический лист'!G190))+IF(ISBLANK(INDIRECT("A5")), 0, INDIRECT(INDIRECT("A5")&amp;"!"&amp;'Технический лист'!D432&amp;'Технический лист'!G190))+IF(ISBLANK(INDIRECT("A6")), 0, INDIRECT(INDIRECT("A6")&amp;"!"&amp;'Технический лист'!D432&amp;'Технический лист'!G190))+IF(ISBLANK(INDIRECT("A7")), 0, INDIRECT(INDIRECT("A7")&amp;"!"&amp;'Технический лист'!D432&amp;'Технический лист'!G190))+IF(ISBLANK(INDIRECT("A8")), 0, INDIRECT(INDIRECT("A8")&amp;"!"&amp;'Технический лист'!D432&amp;'Технический лист'!G190))+IF(ISBLANK(INDIRECT("A9")), 0, INDIRECT(INDIRECT("A9")&amp;"!"&amp;'Технический лист'!D432&amp;'Технический лист'!G190))+IF(ISBLANK(INDIRECT("A10")), 0, INDIRECT(INDIRECT("A10")&amp;"!"&amp;'Технический лист'!D432&amp;'Технический лист'!G190))+IF(ISBLANK(INDIRECT("A11")), 0, INDIRECT(INDIRECT("A11")&amp;"!"&amp;'Технический лист'!D432&amp;'Технический лист'!G190))+IF(ISBLANK(INDIRECT("A12")), 0, INDIRECT(INDIRECT("A12")&amp;"!"&amp;'Технический лист'!D432&amp;'Технический лист'!G190))</f>
        <v>0</v>
      </c>
      <c r="E199" s="51">
        <f>IF(ISBLANK(INDIRECT("A3")), 0, INDIRECT(INDIRECT("A3")&amp;"!"&amp;'Технический лист'!E432&amp;'Технический лист'!H190))+IF(ISBLANK(INDIRECT("A4")), 0, INDIRECT(INDIRECT("A4")&amp;"!"&amp;'Технический лист'!E432&amp;'Технический лист'!H190))+IF(ISBLANK(INDIRECT("A5")), 0, INDIRECT(INDIRECT("A5")&amp;"!"&amp;'Технический лист'!E432&amp;'Технический лист'!H190))+IF(ISBLANK(INDIRECT("A6")), 0, INDIRECT(INDIRECT("A6")&amp;"!"&amp;'Технический лист'!E432&amp;'Технический лист'!H190))+IF(ISBLANK(INDIRECT("A7")), 0, INDIRECT(INDIRECT("A7")&amp;"!"&amp;'Технический лист'!E432&amp;'Технический лист'!H190))+IF(ISBLANK(INDIRECT("A8")), 0, INDIRECT(INDIRECT("A8")&amp;"!"&amp;'Технический лист'!E432&amp;'Технический лист'!H190))+IF(ISBLANK(INDIRECT("A9")), 0, INDIRECT(INDIRECT("A9")&amp;"!"&amp;'Технический лист'!E432&amp;'Технический лист'!H190))+IF(ISBLANK(INDIRECT("A10")), 0, INDIRECT(INDIRECT("A10")&amp;"!"&amp;'Технический лист'!E432&amp;'Технический лист'!H190))+IF(ISBLANK(INDIRECT("A11")), 0, INDIRECT(INDIRECT("A11")&amp;"!"&amp;'Технический лист'!E432&amp;'Технический лист'!H190))+IF(ISBLANK(INDIRECT("A12")), 0, INDIRECT(INDIRECT("A12")&amp;"!"&amp;'Технический лист'!E432&amp;'Технический лист'!H190))</f>
        <v>0</v>
      </c>
      <c r="F199" s="51">
        <f>IF(ISBLANK(INDIRECT("A3")), 0, INDIRECT(INDIRECT("A3")&amp;"!"&amp;'Технический лист'!F432&amp;'Технический лист'!I190))+IF(ISBLANK(INDIRECT("A4")), 0, INDIRECT(INDIRECT("A4")&amp;"!"&amp;'Технический лист'!F432&amp;'Технический лист'!I190))+IF(ISBLANK(INDIRECT("A5")), 0, INDIRECT(INDIRECT("A5")&amp;"!"&amp;'Технический лист'!F432&amp;'Технический лист'!I190))+IF(ISBLANK(INDIRECT("A6")), 0, INDIRECT(INDIRECT("A6")&amp;"!"&amp;'Технический лист'!F432&amp;'Технический лист'!I190))+IF(ISBLANK(INDIRECT("A7")), 0, INDIRECT(INDIRECT("A7")&amp;"!"&amp;'Технический лист'!F432&amp;'Технический лист'!I190))+IF(ISBLANK(INDIRECT("A8")), 0, INDIRECT(INDIRECT("A8")&amp;"!"&amp;'Технический лист'!F432&amp;'Технический лист'!I190))+IF(ISBLANK(INDIRECT("A9")), 0, INDIRECT(INDIRECT("A9")&amp;"!"&amp;'Технический лист'!F432&amp;'Технический лист'!I190))+IF(ISBLANK(INDIRECT("A10")), 0, INDIRECT(INDIRECT("A10")&amp;"!"&amp;'Технический лист'!F432&amp;'Технический лист'!I190))+IF(ISBLANK(INDIRECT("A11")), 0, INDIRECT(INDIRECT("A11")&amp;"!"&amp;'Технический лист'!F432&amp;'Технический лист'!I190))+IF(ISBLANK(INDIRECT("A12")), 0, INDIRECT(INDIRECT("A12")&amp;"!"&amp;'Технический лист'!F432&amp;'Технический лист'!I190))</f>
        <v>0</v>
      </c>
      <c r="G199" s="51">
        <f>IF(ISBLANK(INDIRECT("A3")), 0, INDIRECT(INDIRECT("A3")&amp;"!"&amp;'Технический лист'!G432&amp;'Технический лист'!J190))+IF(ISBLANK(INDIRECT("A4")), 0, INDIRECT(INDIRECT("A4")&amp;"!"&amp;'Технический лист'!G432&amp;'Технический лист'!J190))+IF(ISBLANK(INDIRECT("A5")), 0, INDIRECT(INDIRECT("A5")&amp;"!"&amp;'Технический лист'!G432&amp;'Технический лист'!J190))+IF(ISBLANK(INDIRECT("A6")), 0, INDIRECT(INDIRECT("A6")&amp;"!"&amp;'Технический лист'!G432&amp;'Технический лист'!J190))+IF(ISBLANK(INDIRECT("A7")), 0, INDIRECT(INDIRECT("A7")&amp;"!"&amp;'Технический лист'!G432&amp;'Технический лист'!J190))+IF(ISBLANK(INDIRECT("A8")), 0, INDIRECT(INDIRECT("A8")&amp;"!"&amp;'Технический лист'!G432&amp;'Технический лист'!J190))+IF(ISBLANK(INDIRECT("A9")), 0, INDIRECT(INDIRECT("A9")&amp;"!"&amp;'Технический лист'!G432&amp;'Технический лист'!J190))+IF(ISBLANK(INDIRECT("A10")), 0, INDIRECT(INDIRECT("A10")&amp;"!"&amp;'Технический лист'!G432&amp;'Технический лист'!J190))+IF(ISBLANK(INDIRECT("A11")), 0, INDIRECT(INDIRECT("A11")&amp;"!"&amp;'Технический лист'!G432&amp;'Технический лист'!J190))+IF(ISBLANK(INDIRECT("A12")), 0, INDIRECT(INDIRECT("A12")&amp;"!"&amp;'Технический лист'!G432&amp;'Технический лист'!J190))</f>
        <v>0</v>
      </c>
      <c r="H199" s="51">
        <f>IF(ISBLANK(INDIRECT("A3")), 0, INDIRECT(INDIRECT("A3")&amp;"!"&amp;'Технический лист'!H432&amp;'Технический лист'!K190))+IF(ISBLANK(INDIRECT("A4")), 0, INDIRECT(INDIRECT("A4")&amp;"!"&amp;'Технический лист'!H432&amp;'Технический лист'!K190))+IF(ISBLANK(INDIRECT("A5")), 0, INDIRECT(INDIRECT("A5")&amp;"!"&amp;'Технический лист'!H432&amp;'Технический лист'!K190))+IF(ISBLANK(INDIRECT("A6")), 0, INDIRECT(INDIRECT("A6")&amp;"!"&amp;'Технический лист'!H432&amp;'Технический лист'!K190))+IF(ISBLANK(INDIRECT("A7")), 0, INDIRECT(INDIRECT("A7")&amp;"!"&amp;'Технический лист'!H432&amp;'Технический лист'!K190))+IF(ISBLANK(INDIRECT("A8")), 0, INDIRECT(INDIRECT("A8")&amp;"!"&amp;'Технический лист'!H432&amp;'Технический лист'!K190))+IF(ISBLANK(INDIRECT("A9")), 0, INDIRECT(INDIRECT("A9")&amp;"!"&amp;'Технический лист'!H432&amp;'Технический лист'!K190))+IF(ISBLANK(INDIRECT("A10")), 0, INDIRECT(INDIRECT("A10")&amp;"!"&amp;'Технический лист'!H432&amp;'Технический лист'!K190))+IF(ISBLANK(INDIRECT("A11")), 0, INDIRECT(INDIRECT("A11")&amp;"!"&amp;'Технический лист'!H432&amp;'Технический лист'!K190))+IF(ISBLANK(INDIRECT("A12")), 0, INDIRECT(INDIRECT("A12")&amp;"!"&amp;'Технический лист'!H432&amp;'Технический лист'!K190))</f>
        <v>0</v>
      </c>
      <c r="I199" s="51">
        <f>IF(ISBLANK(INDIRECT("A3")), 0, INDIRECT(INDIRECT("A3")&amp;"!"&amp;'Технический лист'!I432&amp;'Технический лист'!L190))+IF(ISBLANK(INDIRECT("A4")), 0, INDIRECT(INDIRECT("A4")&amp;"!"&amp;'Технический лист'!I432&amp;'Технический лист'!L190))+IF(ISBLANK(INDIRECT("A5")), 0, INDIRECT(INDIRECT("A5")&amp;"!"&amp;'Технический лист'!I432&amp;'Технический лист'!L190))+IF(ISBLANK(INDIRECT("A6")), 0, INDIRECT(INDIRECT("A6")&amp;"!"&amp;'Технический лист'!I432&amp;'Технический лист'!L190))+IF(ISBLANK(INDIRECT("A7")), 0, INDIRECT(INDIRECT("A7")&amp;"!"&amp;'Технический лист'!I432&amp;'Технический лист'!L190))+IF(ISBLANK(INDIRECT("A8")), 0, INDIRECT(INDIRECT("A8")&amp;"!"&amp;'Технический лист'!I432&amp;'Технический лист'!L190))+IF(ISBLANK(INDIRECT("A9")), 0, INDIRECT(INDIRECT("A9")&amp;"!"&amp;'Технический лист'!I432&amp;'Технический лист'!L190))+IF(ISBLANK(INDIRECT("A10")), 0, INDIRECT(INDIRECT("A10")&amp;"!"&amp;'Технический лист'!I432&amp;'Технический лист'!L190))+IF(ISBLANK(INDIRECT("A11")), 0, INDIRECT(INDIRECT("A11")&amp;"!"&amp;'Технический лист'!I432&amp;'Технический лист'!L190))+IF(ISBLANK(INDIRECT("A12")), 0, INDIRECT(INDIRECT("A12")&amp;"!"&amp;'Технический лист'!I432&amp;'Технический лист'!L190))</f>
        <v>0</v>
      </c>
      <c r="J199" s="51">
        <f>IF(ISBLANK(INDIRECT("A3")), 0, INDIRECT(INDIRECT("A3")&amp;"!"&amp;'Технический лист'!J432&amp;'Технический лист'!M190))+IF(ISBLANK(INDIRECT("A4")), 0, INDIRECT(INDIRECT("A4")&amp;"!"&amp;'Технический лист'!J432&amp;'Технический лист'!M190))+IF(ISBLANK(INDIRECT("A5")), 0, INDIRECT(INDIRECT("A5")&amp;"!"&amp;'Технический лист'!J432&amp;'Технический лист'!M190))+IF(ISBLANK(INDIRECT("A6")), 0, INDIRECT(INDIRECT("A6")&amp;"!"&amp;'Технический лист'!J432&amp;'Технический лист'!M190))+IF(ISBLANK(INDIRECT("A7")), 0, INDIRECT(INDIRECT("A7")&amp;"!"&amp;'Технический лист'!J432&amp;'Технический лист'!M190))+IF(ISBLANK(INDIRECT("A8")), 0, INDIRECT(INDIRECT("A8")&amp;"!"&amp;'Технический лист'!J432&amp;'Технический лист'!M190))+IF(ISBLANK(INDIRECT("A9")), 0, INDIRECT(INDIRECT("A9")&amp;"!"&amp;'Технический лист'!J432&amp;'Технический лист'!M190))+IF(ISBLANK(INDIRECT("A10")), 0, INDIRECT(INDIRECT("A10")&amp;"!"&amp;'Технический лист'!J432&amp;'Технический лист'!M190))+IF(ISBLANK(INDIRECT("A11")), 0, INDIRECT(INDIRECT("A11")&amp;"!"&amp;'Технический лист'!J432&amp;'Технический лист'!M190))+IF(ISBLANK(INDIRECT("A12")), 0, INDIRECT(INDIRECT("A12")&amp;"!"&amp;'Технический лист'!J432&amp;'Технический лист'!M190))</f>
        <v>0</v>
      </c>
      <c r="K199" s="51">
        <f>IF(ISBLANK(INDIRECT("A3")), 0, INDIRECT(INDIRECT("A3")&amp;"!"&amp;'Технический лист'!K432&amp;'Технический лист'!N190))+IF(ISBLANK(INDIRECT("A4")), 0, INDIRECT(INDIRECT("A4")&amp;"!"&amp;'Технический лист'!K432&amp;'Технический лист'!N190))+IF(ISBLANK(INDIRECT("A5")), 0, INDIRECT(INDIRECT("A5")&amp;"!"&amp;'Технический лист'!K432&amp;'Технический лист'!N190))+IF(ISBLANK(INDIRECT("A6")), 0, INDIRECT(INDIRECT("A6")&amp;"!"&amp;'Технический лист'!K432&amp;'Технический лист'!N190))+IF(ISBLANK(INDIRECT("A7")), 0, INDIRECT(INDIRECT("A7")&amp;"!"&amp;'Технический лист'!K432&amp;'Технический лист'!N190))+IF(ISBLANK(INDIRECT("A8")), 0, INDIRECT(INDIRECT("A8")&amp;"!"&amp;'Технический лист'!K432&amp;'Технический лист'!N190))+IF(ISBLANK(INDIRECT("A9")), 0, INDIRECT(INDIRECT("A9")&amp;"!"&amp;'Технический лист'!K432&amp;'Технический лист'!N190))+IF(ISBLANK(INDIRECT("A10")), 0, INDIRECT(INDIRECT("A10")&amp;"!"&amp;'Технический лист'!K432&amp;'Технический лист'!N190))+IF(ISBLANK(INDIRECT("A11")), 0, INDIRECT(INDIRECT("A11")&amp;"!"&amp;'Технический лист'!K432&amp;'Технический лист'!N190))+IF(ISBLANK(INDIRECT("A12")), 0, INDIRECT(INDIRECT("A12")&amp;"!"&amp;'Технический лист'!K432&amp;'Технический лист'!N190))</f>
        <v>0</v>
      </c>
      <c r="L199" s="51">
        <f>IF(ISBLANK(INDIRECT("A3")), 0, INDIRECT(INDIRECT("A3")&amp;"!"&amp;'Технический лист'!L432&amp;'Технический лист'!O190))+IF(ISBLANK(INDIRECT("A4")), 0, INDIRECT(INDIRECT("A4")&amp;"!"&amp;'Технический лист'!L432&amp;'Технический лист'!O190))+IF(ISBLANK(INDIRECT("A5")), 0, INDIRECT(INDIRECT("A5")&amp;"!"&amp;'Технический лист'!L432&amp;'Технический лист'!O190))+IF(ISBLANK(INDIRECT("A6")), 0, INDIRECT(INDIRECT("A6")&amp;"!"&amp;'Технический лист'!L432&amp;'Технический лист'!O190))+IF(ISBLANK(INDIRECT("A7")), 0, INDIRECT(INDIRECT("A7")&amp;"!"&amp;'Технический лист'!L432&amp;'Технический лист'!O190))+IF(ISBLANK(INDIRECT("A8")), 0, INDIRECT(INDIRECT("A8")&amp;"!"&amp;'Технический лист'!L432&amp;'Технический лист'!O190))+IF(ISBLANK(INDIRECT("A9")), 0, INDIRECT(INDIRECT("A9")&amp;"!"&amp;'Технический лист'!L432&amp;'Технический лист'!O190))+IF(ISBLANK(INDIRECT("A10")), 0, INDIRECT(INDIRECT("A10")&amp;"!"&amp;'Технический лист'!L432&amp;'Технический лист'!O190))+IF(ISBLANK(INDIRECT("A11")), 0, INDIRECT(INDIRECT("A11")&amp;"!"&amp;'Технический лист'!L432&amp;'Технический лист'!O190))+IF(ISBLANK(INDIRECT("A12")), 0, INDIRECT(INDIRECT("A12")&amp;"!"&amp;'Технический лист'!L432&amp;'Технический лист'!O190))</f>
        <v>0</v>
      </c>
      <c r="M199" s="53">
        <f>IF(ISBLANK(INDIRECT("A3")), 0, INDIRECT(INDIRECT("A3")&amp;"!"&amp;'Технический лист'!M432&amp;'Технический лист'!P190))+IF(ISBLANK(INDIRECT("A4")), 0, INDIRECT(INDIRECT("A4")&amp;"!"&amp;'Технический лист'!M432&amp;'Технический лист'!P190))+IF(ISBLANK(INDIRECT("A5")), 0, INDIRECT(INDIRECT("A5")&amp;"!"&amp;'Технический лист'!M432&amp;'Технический лист'!P190))+IF(ISBLANK(INDIRECT("A6")), 0, INDIRECT(INDIRECT("A6")&amp;"!"&amp;'Технический лист'!M432&amp;'Технический лист'!P190))+IF(ISBLANK(INDIRECT("A7")), 0, INDIRECT(INDIRECT("A7")&amp;"!"&amp;'Технический лист'!M432&amp;'Технический лист'!P190))+IF(ISBLANK(INDIRECT("A8")), 0, INDIRECT(INDIRECT("A8")&amp;"!"&amp;'Технический лист'!M432&amp;'Технический лист'!P190))+IF(ISBLANK(INDIRECT("A9")), 0, INDIRECT(INDIRECT("A9")&amp;"!"&amp;'Технический лист'!M432&amp;'Технический лист'!P190))+IF(ISBLANK(INDIRECT("A10")), 0, INDIRECT(INDIRECT("A10")&amp;"!"&amp;'Технический лист'!M432&amp;'Технический лист'!P190))+IF(ISBLANK(INDIRECT("A11")), 0, INDIRECT(INDIRECT("A11")&amp;"!"&amp;'Технический лист'!M432&amp;'Технический лист'!P190))+IF(ISBLANK(INDIRECT("A12")), 0, INDIRECT(INDIRECT("A12")&amp;"!"&amp;'Технический лист'!M432&amp;'Технический лист'!P190))</f>
        <v>0</v>
      </c>
    </row>
    <row r="200" hidden="1">
      <c r="A200" s="106"/>
      <c r="B200" s="51">
        <f>IF(ISBLANK(INDIRECT("A3")), 0, INDIRECT(INDIRECT("A3")&amp;"!"&amp;'Технический лист'!B433&amp;'Технический лист'!E191))+IF(ISBLANK(INDIRECT("A4")), 0, INDIRECT(INDIRECT("A4")&amp;"!"&amp;'Технический лист'!B433&amp;'Технический лист'!E191))+IF(ISBLANK(INDIRECT("A5")), 0, INDIRECT(INDIRECT("A5")&amp;"!"&amp;'Технический лист'!B433&amp;'Технический лист'!E191))+IF(ISBLANK(INDIRECT("A6")), 0, INDIRECT(INDIRECT("A6")&amp;"!"&amp;'Технический лист'!B433&amp;'Технический лист'!E191))+IF(ISBLANK(INDIRECT("A7")), 0, INDIRECT(INDIRECT("A7")&amp;"!"&amp;'Технический лист'!B433&amp;'Технический лист'!E191))+IF(ISBLANK(INDIRECT("A8")), 0, INDIRECT(INDIRECT("A8")&amp;"!"&amp;'Технический лист'!B433&amp;'Технический лист'!E191))+IF(ISBLANK(INDIRECT("A9")), 0, INDIRECT(INDIRECT("A9")&amp;"!"&amp;'Технический лист'!B433&amp;'Технический лист'!E191))+IF(ISBLANK(INDIRECT("A10")), 0, INDIRECT(INDIRECT("A10")&amp;"!"&amp;'Технический лист'!B433&amp;'Технический лист'!E191))+IF(ISBLANK(INDIRECT("A11")), 0, INDIRECT(INDIRECT("A11")&amp;"!"&amp;'Технический лист'!B433&amp;'Технический лист'!E191))+IF(ISBLANK(INDIRECT("A12")), 0, INDIRECT(INDIRECT("A12")&amp;"!"&amp;'Технический лист'!B433&amp;'Технический лист'!E191))</f>
        <v>0</v>
      </c>
      <c r="C200" s="51">
        <f>IF(ISBLANK(INDIRECT("A3")), 0, INDIRECT(INDIRECT("A3")&amp;"!"&amp;'Технический лист'!C433&amp;'Технический лист'!F191))+IF(ISBLANK(INDIRECT("A4")), 0, INDIRECT(INDIRECT("A4")&amp;"!"&amp;'Технический лист'!C433&amp;'Технический лист'!F191))+IF(ISBLANK(INDIRECT("A5")), 0, INDIRECT(INDIRECT("A5")&amp;"!"&amp;'Технический лист'!C433&amp;'Технический лист'!F191))+IF(ISBLANK(INDIRECT("A6")), 0, INDIRECT(INDIRECT("A6")&amp;"!"&amp;'Технический лист'!C433&amp;'Технический лист'!F191))+IF(ISBLANK(INDIRECT("A7")), 0, INDIRECT(INDIRECT("A7")&amp;"!"&amp;'Технический лист'!C433&amp;'Технический лист'!F191))+IF(ISBLANK(INDIRECT("A8")), 0, INDIRECT(INDIRECT("A8")&amp;"!"&amp;'Технический лист'!C433&amp;'Технический лист'!F191))+IF(ISBLANK(INDIRECT("A9")), 0, INDIRECT(INDIRECT("A9")&amp;"!"&amp;'Технический лист'!C433&amp;'Технический лист'!F191))+IF(ISBLANK(INDIRECT("A10")), 0, INDIRECT(INDIRECT("A10")&amp;"!"&amp;'Технический лист'!C433&amp;'Технический лист'!F191))+IF(ISBLANK(INDIRECT("A11")), 0, INDIRECT(INDIRECT("A11")&amp;"!"&amp;'Технический лист'!C433&amp;'Технический лист'!F191))+IF(ISBLANK(INDIRECT("A12")), 0, INDIRECT(INDIRECT("A12")&amp;"!"&amp;'Технический лист'!C433&amp;'Технический лист'!F191))</f>
        <v>0</v>
      </c>
      <c r="D200" s="51">
        <f>IF(ISBLANK(INDIRECT("A3")), 0, INDIRECT(INDIRECT("A3")&amp;"!"&amp;'Технический лист'!D433&amp;'Технический лист'!G191))+IF(ISBLANK(INDIRECT("A4")), 0, INDIRECT(INDIRECT("A4")&amp;"!"&amp;'Технический лист'!D433&amp;'Технический лист'!G191))+IF(ISBLANK(INDIRECT("A5")), 0, INDIRECT(INDIRECT("A5")&amp;"!"&amp;'Технический лист'!D433&amp;'Технический лист'!G191))+IF(ISBLANK(INDIRECT("A6")), 0, INDIRECT(INDIRECT("A6")&amp;"!"&amp;'Технический лист'!D433&amp;'Технический лист'!G191))+IF(ISBLANK(INDIRECT("A7")), 0, INDIRECT(INDIRECT("A7")&amp;"!"&amp;'Технический лист'!D433&amp;'Технический лист'!G191))+IF(ISBLANK(INDIRECT("A8")), 0, INDIRECT(INDIRECT("A8")&amp;"!"&amp;'Технический лист'!D433&amp;'Технический лист'!G191))+IF(ISBLANK(INDIRECT("A9")), 0, INDIRECT(INDIRECT("A9")&amp;"!"&amp;'Технический лист'!D433&amp;'Технический лист'!G191))+IF(ISBLANK(INDIRECT("A10")), 0, INDIRECT(INDIRECT("A10")&amp;"!"&amp;'Технический лист'!D433&amp;'Технический лист'!G191))+IF(ISBLANK(INDIRECT("A11")), 0, INDIRECT(INDIRECT("A11")&amp;"!"&amp;'Технический лист'!D433&amp;'Технический лист'!G191))+IF(ISBLANK(INDIRECT("A12")), 0, INDIRECT(INDIRECT("A12")&amp;"!"&amp;'Технический лист'!D433&amp;'Технический лист'!G191))</f>
        <v>0</v>
      </c>
      <c r="E200" s="51">
        <f>IF(ISBLANK(INDIRECT("A3")), 0, INDIRECT(INDIRECT("A3")&amp;"!"&amp;'Технический лист'!E433&amp;'Технический лист'!H191))+IF(ISBLANK(INDIRECT("A4")), 0, INDIRECT(INDIRECT("A4")&amp;"!"&amp;'Технический лист'!E433&amp;'Технический лист'!H191))+IF(ISBLANK(INDIRECT("A5")), 0, INDIRECT(INDIRECT("A5")&amp;"!"&amp;'Технический лист'!E433&amp;'Технический лист'!H191))+IF(ISBLANK(INDIRECT("A6")), 0, INDIRECT(INDIRECT("A6")&amp;"!"&amp;'Технический лист'!E433&amp;'Технический лист'!H191))+IF(ISBLANK(INDIRECT("A7")), 0, INDIRECT(INDIRECT("A7")&amp;"!"&amp;'Технический лист'!E433&amp;'Технический лист'!H191))+IF(ISBLANK(INDIRECT("A8")), 0, INDIRECT(INDIRECT("A8")&amp;"!"&amp;'Технический лист'!E433&amp;'Технический лист'!H191))+IF(ISBLANK(INDIRECT("A9")), 0, INDIRECT(INDIRECT("A9")&amp;"!"&amp;'Технический лист'!E433&amp;'Технический лист'!H191))+IF(ISBLANK(INDIRECT("A10")), 0, INDIRECT(INDIRECT("A10")&amp;"!"&amp;'Технический лист'!E433&amp;'Технический лист'!H191))+IF(ISBLANK(INDIRECT("A11")), 0, INDIRECT(INDIRECT("A11")&amp;"!"&amp;'Технический лист'!E433&amp;'Технический лист'!H191))+IF(ISBLANK(INDIRECT("A12")), 0, INDIRECT(INDIRECT("A12")&amp;"!"&amp;'Технический лист'!E433&amp;'Технический лист'!H191))</f>
        <v>0</v>
      </c>
      <c r="F200" s="51">
        <f>IF(ISBLANK(INDIRECT("A3")), 0, INDIRECT(INDIRECT("A3")&amp;"!"&amp;'Технический лист'!F433&amp;'Технический лист'!I191))+IF(ISBLANK(INDIRECT("A4")), 0, INDIRECT(INDIRECT("A4")&amp;"!"&amp;'Технический лист'!F433&amp;'Технический лист'!I191))+IF(ISBLANK(INDIRECT("A5")), 0, INDIRECT(INDIRECT("A5")&amp;"!"&amp;'Технический лист'!F433&amp;'Технический лист'!I191))+IF(ISBLANK(INDIRECT("A6")), 0, INDIRECT(INDIRECT("A6")&amp;"!"&amp;'Технический лист'!F433&amp;'Технический лист'!I191))+IF(ISBLANK(INDIRECT("A7")), 0, INDIRECT(INDIRECT("A7")&amp;"!"&amp;'Технический лист'!F433&amp;'Технический лист'!I191))+IF(ISBLANK(INDIRECT("A8")), 0, INDIRECT(INDIRECT("A8")&amp;"!"&amp;'Технический лист'!F433&amp;'Технический лист'!I191))+IF(ISBLANK(INDIRECT("A9")), 0, INDIRECT(INDIRECT("A9")&amp;"!"&amp;'Технический лист'!F433&amp;'Технический лист'!I191))+IF(ISBLANK(INDIRECT("A10")), 0, INDIRECT(INDIRECT("A10")&amp;"!"&amp;'Технический лист'!F433&amp;'Технический лист'!I191))+IF(ISBLANK(INDIRECT("A11")), 0, INDIRECT(INDIRECT("A11")&amp;"!"&amp;'Технический лист'!F433&amp;'Технический лист'!I191))+IF(ISBLANK(INDIRECT("A12")), 0, INDIRECT(INDIRECT("A12")&amp;"!"&amp;'Технический лист'!F433&amp;'Технический лист'!I191))</f>
        <v>0</v>
      </c>
      <c r="G200" s="51">
        <f>IF(ISBLANK(INDIRECT("A3")), 0, INDIRECT(INDIRECT("A3")&amp;"!"&amp;'Технический лист'!G433&amp;'Технический лист'!J191))+IF(ISBLANK(INDIRECT("A4")), 0, INDIRECT(INDIRECT("A4")&amp;"!"&amp;'Технический лист'!G433&amp;'Технический лист'!J191))+IF(ISBLANK(INDIRECT("A5")), 0, INDIRECT(INDIRECT("A5")&amp;"!"&amp;'Технический лист'!G433&amp;'Технический лист'!J191))+IF(ISBLANK(INDIRECT("A6")), 0, INDIRECT(INDIRECT("A6")&amp;"!"&amp;'Технический лист'!G433&amp;'Технический лист'!J191))+IF(ISBLANK(INDIRECT("A7")), 0, INDIRECT(INDIRECT("A7")&amp;"!"&amp;'Технический лист'!G433&amp;'Технический лист'!J191))+IF(ISBLANK(INDIRECT("A8")), 0, INDIRECT(INDIRECT("A8")&amp;"!"&amp;'Технический лист'!G433&amp;'Технический лист'!J191))+IF(ISBLANK(INDIRECT("A9")), 0, INDIRECT(INDIRECT("A9")&amp;"!"&amp;'Технический лист'!G433&amp;'Технический лист'!J191))+IF(ISBLANK(INDIRECT("A10")), 0, INDIRECT(INDIRECT("A10")&amp;"!"&amp;'Технический лист'!G433&amp;'Технический лист'!J191))+IF(ISBLANK(INDIRECT("A11")), 0, INDIRECT(INDIRECT("A11")&amp;"!"&amp;'Технический лист'!G433&amp;'Технический лист'!J191))+IF(ISBLANK(INDIRECT("A12")), 0, INDIRECT(INDIRECT("A12")&amp;"!"&amp;'Технический лист'!G433&amp;'Технический лист'!J191))</f>
        <v>0</v>
      </c>
      <c r="H200" s="51">
        <f>IF(ISBLANK(INDIRECT("A3")), 0, INDIRECT(INDIRECT("A3")&amp;"!"&amp;'Технический лист'!H433&amp;'Технический лист'!K191))+IF(ISBLANK(INDIRECT("A4")), 0, INDIRECT(INDIRECT("A4")&amp;"!"&amp;'Технический лист'!H433&amp;'Технический лист'!K191))+IF(ISBLANK(INDIRECT("A5")), 0, INDIRECT(INDIRECT("A5")&amp;"!"&amp;'Технический лист'!H433&amp;'Технический лист'!K191))+IF(ISBLANK(INDIRECT("A6")), 0, INDIRECT(INDIRECT("A6")&amp;"!"&amp;'Технический лист'!H433&amp;'Технический лист'!K191))+IF(ISBLANK(INDIRECT("A7")), 0, INDIRECT(INDIRECT("A7")&amp;"!"&amp;'Технический лист'!H433&amp;'Технический лист'!K191))+IF(ISBLANK(INDIRECT("A8")), 0, INDIRECT(INDIRECT("A8")&amp;"!"&amp;'Технический лист'!H433&amp;'Технический лист'!K191))+IF(ISBLANK(INDIRECT("A9")), 0, INDIRECT(INDIRECT("A9")&amp;"!"&amp;'Технический лист'!H433&amp;'Технический лист'!K191))+IF(ISBLANK(INDIRECT("A10")), 0, INDIRECT(INDIRECT("A10")&amp;"!"&amp;'Технический лист'!H433&amp;'Технический лист'!K191))+IF(ISBLANK(INDIRECT("A11")), 0, INDIRECT(INDIRECT("A11")&amp;"!"&amp;'Технический лист'!H433&amp;'Технический лист'!K191))+IF(ISBLANK(INDIRECT("A12")), 0, INDIRECT(INDIRECT("A12")&amp;"!"&amp;'Технический лист'!H433&amp;'Технический лист'!K191))</f>
        <v>0</v>
      </c>
      <c r="I200" s="51">
        <f>IF(ISBLANK(INDIRECT("A3")), 0, INDIRECT(INDIRECT("A3")&amp;"!"&amp;'Технический лист'!I433&amp;'Технический лист'!L191))+IF(ISBLANK(INDIRECT("A4")), 0, INDIRECT(INDIRECT("A4")&amp;"!"&amp;'Технический лист'!I433&amp;'Технический лист'!L191))+IF(ISBLANK(INDIRECT("A5")), 0, INDIRECT(INDIRECT("A5")&amp;"!"&amp;'Технический лист'!I433&amp;'Технический лист'!L191))+IF(ISBLANK(INDIRECT("A6")), 0, INDIRECT(INDIRECT("A6")&amp;"!"&amp;'Технический лист'!I433&amp;'Технический лист'!L191))+IF(ISBLANK(INDIRECT("A7")), 0, INDIRECT(INDIRECT("A7")&amp;"!"&amp;'Технический лист'!I433&amp;'Технический лист'!L191))+IF(ISBLANK(INDIRECT("A8")), 0, INDIRECT(INDIRECT("A8")&amp;"!"&amp;'Технический лист'!I433&amp;'Технический лист'!L191))+IF(ISBLANK(INDIRECT("A9")), 0, INDIRECT(INDIRECT("A9")&amp;"!"&amp;'Технический лист'!I433&amp;'Технический лист'!L191))+IF(ISBLANK(INDIRECT("A10")), 0, INDIRECT(INDIRECT("A10")&amp;"!"&amp;'Технический лист'!I433&amp;'Технический лист'!L191))+IF(ISBLANK(INDIRECT("A11")), 0, INDIRECT(INDIRECT("A11")&amp;"!"&amp;'Технический лист'!I433&amp;'Технический лист'!L191))+IF(ISBLANK(INDIRECT("A12")), 0, INDIRECT(INDIRECT("A12")&amp;"!"&amp;'Технический лист'!I433&amp;'Технический лист'!L191))</f>
        <v>0</v>
      </c>
      <c r="J200" s="51">
        <f>IF(ISBLANK(INDIRECT("A3")), 0, INDIRECT(INDIRECT("A3")&amp;"!"&amp;'Технический лист'!J433&amp;'Технический лист'!M191))+IF(ISBLANK(INDIRECT("A4")), 0, INDIRECT(INDIRECT("A4")&amp;"!"&amp;'Технический лист'!J433&amp;'Технический лист'!M191))+IF(ISBLANK(INDIRECT("A5")), 0, INDIRECT(INDIRECT("A5")&amp;"!"&amp;'Технический лист'!J433&amp;'Технический лист'!M191))+IF(ISBLANK(INDIRECT("A6")), 0, INDIRECT(INDIRECT("A6")&amp;"!"&amp;'Технический лист'!J433&amp;'Технический лист'!M191))+IF(ISBLANK(INDIRECT("A7")), 0, INDIRECT(INDIRECT("A7")&amp;"!"&amp;'Технический лист'!J433&amp;'Технический лист'!M191))+IF(ISBLANK(INDIRECT("A8")), 0, INDIRECT(INDIRECT("A8")&amp;"!"&amp;'Технический лист'!J433&amp;'Технический лист'!M191))+IF(ISBLANK(INDIRECT("A9")), 0, INDIRECT(INDIRECT("A9")&amp;"!"&amp;'Технический лист'!J433&amp;'Технический лист'!M191))+IF(ISBLANK(INDIRECT("A10")), 0, INDIRECT(INDIRECT("A10")&amp;"!"&amp;'Технический лист'!J433&amp;'Технический лист'!M191))+IF(ISBLANK(INDIRECT("A11")), 0, INDIRECT(INDIRECT("A11")&amp;"!"&amp;'Технический лист'!J433&amp;'Технический лист'!M191))+IF(ISBLANK(INDIRECT("A12")), 0, INDIRECT(INDIRECT("A12")&amp;"!"&amp;'Технический лист'!J433&amp;'Технический лист'!M191))</f>
        <v>0</v>
      </c>
      <c r="K200" s="51">
        <f>IF(ISBLANK(INDIRECT("A3")), 0, INDIRECT(INDIRECT("A3")&amp;"!"&amp;'Технический лист'!K433&amp;'Технический лист'!N191))+IF(ISBLANK(INDIRECT("A4")), 0, INDIRECT(INDIRECT("A4")&amp;"!"&amp;'Технический лист'!K433&amp;'Технический лист'!N191))+IF(ISBLANK(INDIRECT("A5")), 0, INDIRECT(INDIRECT("A5")&amp;"!"&amp;'Технический лист'!K433&amp;'Технический лист'!N191))+IF(ISBLANK(INDIRECT("A6")), 0, INDIRECT(INDIRECT("A6")&amp;"!"&amp;'Технический лист'!K433&amp;'Технический лист'!N191))+IF(ISBLANK(INDIRECT("A7")), 0, INDIRECT(INDIRECT("A7")&amp;"!"&amp;'Технический лист'!K433&amp;'Технический лист'!N191))+IF(ISBLANK(INDIRECT("A8")), 0, INDIRECT(INDIRECT("A8")&amp;"!"&amp;'Технический лист'!K433&amp;'Технический лист'!N191))+IF(ISBLANK(INDIRECT("A9")), 0, INDIRECT(INDIRECT("A9")&amp;"!"&amp;'Технический лист'!K433&amp;'Технический лист'!N191))+IF(ISBLANK(INDIRECT("A10")), 0, INDIRECT(INDIRECT("A10")&amp;"!"&amp;'Технический лист'!K433&amp;'Технический лист'!N191))+IF(ISBLANK(INDIRECT("A11")), 0, INDIRECT(INDIRECT("A11")&amp;"!"&amp;'Технический лист'!K433&amp;'Технический лист'!N191))+IF(ISBLANK(INDIRECT("A12")), 0, INDIRECT(INDIRECT("A12")&amp;"!"&amp;'Технический лист'!K433&amp;'Технический лист'!N191))</f>
        <v>0</v>
      </c>
      <c r="L200" s="51">
        <f>IF(ISBLANK(INDIRECT("A3")), 0, INDIRECT(INDIRECT("A3")&amp;"!"&amp;'Технический лист'!L433&amp;'Технический лист'!O191))+IF(ISBLANK(INDIRECT("A4")), 0, INDIRECT(INDIRECT("A4")&amp;"!"&amp;'Технический лист'!L433&amp;'Технический лист'!O191))+IF(ISBLANK(INDIRECT("A5")), 0, INDIRECT(INDIRECT("A5")&amp;"!"&amp;'Технический лист'!L433&amp;'Технический лист'!O191))+IF(ISBLANK(INDIRECT("A6")), 0, INDIRECT(INDIRECT("A6")&amp;"!"&amp;'Технический лист'!L433&amp;'Технический лист'!O191))+IF(ISBLANK(INDIRECT("A7")), 0, INDIRECT(INDIRECT("A7")&amp;"!"&amp;'Технический лист'!L433&amp;'Технический лист'!O191))+IF(ISBLANK(INDIRECT("A8")), 0, INDIRECT(INDIRECT("A8")&amp;"!"&amp;'Технический лист'!L433&amp;'Технический лист'!O191))+IF(ISBLANK(INDIRECT("A9")), 0, INDIRECT(INDIRECT("A9")&amp;"!"&amp;'Технический лист'!L433&amp;'Технический лист'!O191))+IF(ISBLANK(INDIRECT("A10")), 0, INDIRECT(INDIRECT("A10")&amp;"!"&amp;'Технический лист'!L433&amp;'Технический лист'!O191))+IF(ISBLANK(INDIRECT("A11")), 0, INDIRECT(INDIRECT("A11")&amp;"!"&amp;'Технический лист'!L433&amp;'Технический лист'!O191))+IF(ISBLANK(INDIRECT("A12")), 0, INDIRECT(INDIRECT("A12")&amp;"!"&amp;'Технический лист'!L433&amp;'Технический лист'!O191))</f>
        <v>0</v>
      </c>
      <c r="M200" s="53">
        <f>IF(ISBLANK(INDIRECT("A3")), 0, INDIRECT(INDIRECT("A3")&amp;"!"&amp;'Технический лист'!M433&amp;'Технический лист'!P191))+IF(ISBLANK(INDIRECT("A4")), 0, INDIRECT(INDIRECT("A4")&amp;"!"&amp;'Технический лист'!M433&amp;'Технический лист'!P191))+IF(ISBLANK(INDIRECT("A5")), 0, INDIRECT(INDIRECT("A5")&amp;"!"&amp;'Технический лист'!M433&amp;'Технический лист'!P191))+IF(ISBLANK(INDIRECT("A6")), 0, INDIRECT(INDIRECT("A6")&amp;"!"&amp;'Технический лист'!M433&amp;'Технический лист'!P191))+IF(ISBLANK(INDIRECT("A7")), 0, INDIRECT(INDIRECT("A7")&amp;"!"&amp;'Технический лист'!M433&amp;'Технический лист'!P191))+IF(ISBLANK(INDIRECT("A8")), 0, INDIRECT(INDIRECT("A8")&amp;"!"&amp;'Технический лист'!M433&amp;'Технический лист'!P191))+IF(ISBLANK(INDIRECT("A9")), 0, INDIRECT(INDIRECT("A9")&amp;"!"&amp;'Технический лист'!M433&amp;'Технический лист'!P191))+IF(ISBLANK(INDIRECT("A10")), 0, INDIRECT(INDIRECT("A10")&amp;"!"&amp;'Технический лист'!M433&amp;'Технический лист'!P191))+IF(ISBLANK(INDIRECT("A11")), 0, INDIRECT(INDIRECT("A11")&amp;"!"&amp;'Технический лист'!M433&amp;'Технический лист'!P191))+IF(ISBLANK(INDIRECT("A12")), 0, INDIRECT(INDIRECT("A12")&amp;"!"&amp;'Технический лист'!M433&amp;'Технический лист'!P191))</f>
        <v>0</v>
      </c>
    </row>
    <row r="201" hidden="1">
      <c r="A201" s="106"/>
      <c r="B201" s="51">
        <f>IF(ISBLANK(INDIRECT("A3")), 0, INDIRECT(INDIRECT("A3")&amp;"!"&amp;'Технический лист'!B434&amp;'Технический лист'!E192))+IF(ISBLANK(INDIRECT("A4")), 0, INDIRECT(INDIRECT("A4")&amp;"!"&amp;'Технический лист'!B434&amp;'Технический лист'!E192))+IF(ISBLANK(INDIRECT("A5")), 0, INDIRECT(INDIRECT("A5")&amp;"!"&amp;'Технический лист'!B434&amp;'Технический лист'!E192))+IF(ISBLANK(INDIRECT("A6")), 0, INDIRECT(INDIRECT("A6")&amp;"!"&amp;'Технический лист'!B434&amp;'Технический лист'!E192))+IF(ISBLANK(INDIRECT("A7")), 0, INDIRECT(INDIRECT("A7")&amp;"!"&amp;'Технический лист'!B434&amp;'Технический лист'!E192))+IF(ISBLANK(INDIRECT("A8")), 0, INDIRECT(INDIRECT("A8")&amp;"!"&amp;'Технический лист'!B434&amp;'Технический лист'!E192))+IF(ISBLANK(INDIRECT("A9")), 0, INDIRECT(INDIRECT("A9")&amp;"!"&amp;'Технический лист'!B434&amp;'Технический лист'!E192))+IF(ISBLANK(INDIRECT("A10")), 0, INDIRECT(INDIRECT("A10")&amp;"!"&amp;'Технический лист'!B434&amp;'Технический лист'!E192))+IF(ISBLANK(INDIRECT("A11")), 0, INDIRECT(INDIRECT("A11")&amp;"!"&amp;'Технический лист'!B434&amp;'Технический лист'!E192))+IF(ISBLANK(INDIRECT("A12")), 0, INDIRECT(INDIRECT("A12")&amp;"!"&amp;'Технический лист'!B434&amp;'Технический лист'!E192))</f>
        <v>0</v>
      </c>
      <c r="C201" s="51">
        <f>IF(ISBLANK(INDIRECT("A3")), 0, INDIRECT(INDIRECT("A3")&amp;"!"&amp;'Технический лист'!C434&amp;'Технический лист'!F192))+IF(ISBLANK(INDIRECT("A4")), 0, INDIRECT(INDIRECT("A4")&amp;"!"&amp;'Технический лист'!C434&amp;'Технический лист'!F192))+IF(ISBLANK(INDIRECT("A5")), 0, INDIRECT(INDIRECT("A5")&amp;"!"&amp;'Технический лист'!C434&amp;'Технический лист'!F192))+IF(ISBLANK(INDIRECT("A6")), 0, INDIRECT(INDIRECT("A6")&amp;"!"&amp;'Технический лист'!C434&amp;'Технический лист'!F192))+IF(ISBLANK(INDIRECT("A7")), 0, INDIRECT(INDIRECT("A7")&amp;"!"&amp;'Технический лист'!C434&amp;'Технический лист'!F192))+IF(ISBLANK(INDIRECT("A8")), 0, INDIRECT(INDIRECT("A8")&amp;"!"&amp;'Технический лист'!C434&amp;'Технический лист'!F192))+IF(ISBLANK(INDIRECT("A9")), 0, INDIRECT(INDIRECT("A9")&amp;"!"&amp;'Технический лист'!C434&amp;'Технический лист'!F192))+IF(ISBLANK(INDIRECT("A10")), 0, INDIRECT(INDIRECT("A10")&amp;"!"&amp;'Технический лист'!C434&amp;'Технический лист'!F192))+IF(ISBLANK(INDIRECT("A11")), 0, INDIRECT(INDIRECT("A11")&amp;"!"&amp;'Технический лист'!C434&amp;'Технический лист'!F192))+IF(ISBLANK(INDIRECT("A12")), 0, INDIRECT(INDIRECT("A12")&amp;"!"&amp;'Технический лист'!C434&amp;'Технический лист'!F192))</f>
        <v>0</v>
      </c>
      <c r="D201" s="51">
        <f>IF(ISBLANK(INDIRECT("A3")), 0, INDIRECT(INDIRECT("A3")&amp;"!"&amp;'Технический лист'!D434&amp;'Технический лист'!G192))+IF(ISBLANK(INDIRECT("A4")), 0, INDIRECT(INDIRECT("A4")&amp;"!"&amp;'Технический лист'!D434&amp;'Технический лист'!G192))+IF(ISBLANK(INDIRECT("A5")), 0, INDIRECT(INDIRECT("A5")&amp;"!"&amp;'Технический лист'!D434&amp;'Технический лист'!G192))+IF(ISBLANK(INDIRECT("A6")), 0, INDIRECT(INDIRECT("A6")&amp;"!"&amp;'Технический лист'!D434&amp;'Технический лист'!G192))+IF(ISBLANK(INDIRECT("A7")), 0, INDIRECT(INDIRECT("A7")&amp;"!"&amp;'Технический лист'!D434&amp;'Технический лист'!G192))+IF(ISBLANK(INDIRECT("A8")), 0, INDIRECT(INDIRECT("A8")&amp;"!"&amp;'Технический лист'!D434&amp;'Технический лист'!G192))+IF(ISBLANK(INDIRECT("A9")), 0, INDIRECT(INDIRECT("A9")&amp;"!"&amp;'Технический лист'!D434&amp;'Технический лист'!G192))+IF(ISBLANK(INDIRECT("A10")), 0, INDIRECT(INDIRECT("A10")&amp;"!"&amp;'Технический лист'!D434&amp;'Технический лист'!G192))+IF(ISBLANK(INDIRECT("A11")), 0, INDIRECT(INDIRECT("A11")&amp;"!"&amp;'Технический лист'!D434&amp;'Технический лист'!G192))+IF(ISBLANK(INDIRECT("A12")), 0, INDIRECT(INDIRECT("A12")&amp;"!"&amp;'Технический лист'!D434&amp;'Технический лист'!G192))</f>
        <v>0</v>
      </c>
      <c r="E201" s="51">
        <f>IF(ISBLANK(INDIRECT("A3")), 0, INDIRECT(INDIRECT("A3")&amp;"!"&amp;'Технический лист'!E434&amp;'Технический лист'!H192))+IF(ISBLANK(INDIRECT("A4")), 0, INDIRECT(INDIRECT("A4")&amp;"!"&amp;'Технический лист'!E434&amp;'Технический лист'!H192))+IF(ISBLANK(INDIRECT("A5")), 0, INDIRECT(INDIRECT("A5")&amp;"!"&amp;'Технический лист'!E434&amp;'Технический лист'!H192))+IF(ISBLANK(INDIRECT("A6")), 0, INDIRECT(INDIRECT("A6")&amp;"!"&amp;'Технический лист'!E434&amp;'Технический лист'!H192))+IF(ISBLANK(INDIRECT("A7")), 0, INDIRECT(INDIRECT("A7")&amp;"!"&amp;'Технический лист'!E434&amp;'Технический лист'!H192))+IF(ISBLANK(INDIRECT("A8")), 0, INDIRECT(INDIRECT("A8")&amp;"!"&amp;'Технический лист'!E434&amp;'Технический лист'!H192))+IF(ISBLANK(INDIRECT("A9")), 0, INDIRECT(INDIRECT("A9")&amp;"!"&amp;'Технический лист'!E434&amp;'Технический лист'!H192))+IF(ISBLANK(INDIRECT("A10")), 0, INDIRECT(INDIRECT("A10")&amp;"!"&amp;'Технический лист'!E434&amp;'Технический лист'!H192))+IF(ISBLANK(INDIRECT("A11")), 0, INDIRECT(INDIRECT("A11")&amp;"!"&amp;'Технический лист'!E434&amp;'Технический лист'!H192))+IF(ISBLANK(INDIRECT("A12")), 0, INDIRECT(INDIRECT("A12")&amp;"!"&amp;'Технический лист'!E434&amp;'Технический лист'!H192))</f>
        <v>0</v>
      </c>
      <c r="F201" s="51">
        <f>IF(ISBLANK(INDIRECT("A3")), 0, INDIRECT(INDIRECT("A3")&amp;"!"&amp;'Технический лист'!F434&amp;'Технический лист'!I192))+IF(ISBLANK(INDIRECT("A4")), 0, INDIRECT(INDIRECT("A4")&amp;"!"&amp;'Технический лист'!F434&amp;'Технический лист'!I192))+IF(ISBLANK(INDIRECT("A5")), 0, INDIRECT(INDIRECT("A5")&amp;"!"&amp;'Технический лист'!F434&amp;'Технический лист'!I192))+IF(ISBLANK(INDIRECT("A6")), 0, INDIRECT(INDIRECT("A6")&amp;"!"&amp;'Технический лист'!F434&amp;'Технический лист'!I192))+IF(ISBLANK(INDIRECT("A7")), 0, INDIRECT(INDIRECT("A7")&amp;"!"&amp;'Технический лист'!F434&amp;'Технический лист'!I192))+IF(ISBLANK(INDIRECT("A8")), 0, INDIRECT(INDIRECT("A8")&amp;"!"&amp;'Технический лист'!F434&amp;'Технический лист'!I192))+IF(ISBLANK(INDIRECT("A9")), 0, INDIRECT(INDIRECT("A9")&amp;"!"&amp;'Технический лист'!F434&amp;'Технический лист'!I192))+IF(ISBLANK(INDIRECT("A10")), 0, INDIRECT(INDIRECT("A10")&amp;"!"&amp;'Технический лист'!F434&amp;'Технический лист'!I192))+IF(ISBLANK(INDIRECT("A11")), 0, INDIRECT(INDIRECT("A11")&amp;"!"&amp;'Технический лист'!F434&amp;'Технический лист'!I192))+IF(ISBLANK(INDIRECT("A12")), 0, INDIRECT(INDIRECT("A12")&amp;"!"&amp;'Технический лист'!F434&amp;'Технический лист'!I192))</f>
        <v>0</v>
      </c>
      <c r="G201" s="51">
        <f>IF(ISBLANK(INDIRECT("A3")), 0, INDIRECT(INDIRECT("A3")&amp;"!"&amp;'Технический лист'!G434&amp;'Технический лист'!J192))+IF(ISBLANK(INDIRECT("A4")), 0, INDIRECT(INDIRECT("A4")&amp;"!"&amp;'Технический лист'!G434&amp;'Технический лист'!J192))+IF(ISBLANK(INDIRECT("A5")), 0, INDIRECT(INDIRECT("A5")&amp;"!"&amp;'Технический лист'!G434&amp;'Технический лист'!J192))+IF(ISBLANK(INDIRECT("A6")), 0, INDIRECT(INDIRECT("A6")&amp;"!"&amp;'Технический лист'!G434&amp;'Технический лист'!J192))+IF(ISBLANK(INDIRECT("A7")), 0, INDIRECT(INDIRECT("A7")&amp;"!"&amp;'Технический лист'!G434&amp;'Технический лист'!J192))+IF(ISBLANK(INDIRECT("A8")), 0, INDIRECT(INDIRECT("A8")&amp;"!"&amp;'Технический лист'!G434&amp;'Технический лист'!J192))+IF(ISBLANK(INDIRECT("A9")), 0, INDIRECT(INDIRECT("A9")&amp;"!"&amp;'Технический лист'!G434&amp;'Технический лист'!J192))+IF(ISBLANK(INDIRECT("A10")), 0, INDIRECT(INDIRECT("A10")&amp;"!"&amp;'Технический лист'!G434&amp;'Технический лист'!J192))+IF(ISBLANK(INDIRECT("A11")), 0, INDIRECT(INDIRECT("A11")&amp;"!"&amp;'Технический лист'!G434&amp;'Технический лист'!J192))+IF(ISBLANK(INDIRECT("A12")), 0, INDIRECT(INDIRECT("A12")&amp;"!"&amp;'Технический лист'!G434&amp;'Технический лист'!J192))</f>
        <v>0</v>
      </c>
      <c r="H201" s="51">
        <f>IF(ISBLANK(INDIRECT("A3")), 0, INDIRECT(INDIRECT("A3")&amp;"!"&amp;'Технический лист'!H434&amp;'Технический лист'!K192))+IF(ISBLANK(INDIRECT("A4")), 0, INDIRECT(INDIRECT("A4")&amp;"!"&amp;'Технический лист'!H434&amp;'Технический лист'!K192))+IF(ISBLANK(INDIRECT("A5")), 0, INDIRECT(INDIRECT("A5")&amp;"!"&amp;'Технический лист'!H434&amp;'Технический лист'!K192))+IF(ISBLANK(INDIRECT("A6")), 0, INDIRECT(INDIRECT("A6")&amp;"!"&amp;'Технический лист'!H434&amp;'Технический лист'!K192))+IF(ISBLANK(INDIRECT("A7")), 0, INDIRECT(INDIRECT("A7")&amp;"!"&amp;'Технический лист'!H434&amp;'Технический лист'!K192))+IF(ISBLANK(INDIRECT("A8")), 0, INDIRECT(INDIRECT("A8")&amp;"!"&amp;'Технический лист'!H434&amp;'Технический лист'!K192))+IF(ISBLANK(INDIRECT("A9")), 0, INDIRECT(INDIRECT("A9")&amp;"!"&amp;'Технический лист'!H434&amp;'Технический лист'!K192))+IF(ISBLANK(INDIRECT("A10")), 0, INDIRECT(INDIRECT("A10")&amp;"!"&amp;'Технический лист'!H434&amp;'Технический лист'!K192))+IF(ISBLANK(INDIRECT("A11")), 0, INDIRECT(INDIRECT("A11")&amp;"!"&amp;'Технический лист'!H434&amp;'Технический лист'!K192))+IF(ISBLANK(INDIRECT("A12")), 0, INDIRECT(INDIRECT("A12")&amp;"!"&amp;'Технический лист'!H434&amp;'Технический лист'!K192))</f>
        <v>0</v>
      </c>
      <c r="I201" s="51">
        <f>IF(ISBLANK(INDIRECT("A3")), 0, INDIRECT(INDIRECT("A3")&amp;"!"&amp;'Технический лист'!I434&amp;'Технический лист'!L192))+IF(ISBLANK(INDIRECT("A4")), 0, INDIRECT(INDIRECT("A4")&amp;"!"&amp;'Технический лист'!I434&amp;'Технический лист'!L192))+IF(ISBLANK(INDIRECT("A5")), 0, INDIRECT(INDIRECT("A5")&amp;"!"&amp;'Технический лист'!I434&amp;'Технический лист'!L192))+IF(ISBLANK(INDIRECT("A6")), 0, INDIRECT(INDIRECT("A6")&amp;"!"&amp;'Технический лист'!I434&amp;'Технический лист'!L192))+IF(ISBLANK(INDIRECT("A7")), 0, INDIRECT(INDIRECT("A7")&amp;"!"&amp;'Технический лист'!I434&amp;'Технический лист'!L192))+IF(ISBLANK(INDIRECT("A8")), 0, INDIRECT(INDIRECT("A8")&amp;"!"&amp;'Технический лист'!I434&amp;'Технический лист'!L192))+IF(ISBLANK(INDIRECT("A9")), 0, INDIRECT(INDIRECT("A9")&amp;"!"&amp;'Технический лист'!I434&amp;'Технический лист'!L192))+IF(ISBLANK(INDIRECT("A10")), 0, INDIRECT(INDIRECT("A10")&amp;"!"&amp;'Технический лист'!I434&amp;'Технический лист'!L192))+IF(ISBLANK(INDIRECT("A11")), 0, INDIRECT(INDIRECT("A11")&amp;"!"&amp;'Технический лист'!I434&amp;'Технический лист'!L192))+IF(ISBLANK(INDIRECT("A12")), 0, INDIRECT(INDIRECT("A12")&amp;"!"&amp;'Технический лист'!I434&amp;'Технический лист'!L192))</f>
        <v>0</v>
      </c>
      <c r="J201" s="51">
        <f>IF(ISBLANK(INDIRECT("A3")), 0, INDIRECT(INDIRECT("A3")&amp;"!"&amp;'Технический лист'!J434&amp;'Технический лист'!M192))+IF(ISBLANK(INDIRECT("A4")), 0, INDIRECT(INDIRECT("A4")&amp;"!"&amp;'Технический лист'!J434&amp;'Технический лист'!M192))+IF(ISBLANK(INDIRECT("A5")), 0, INDIRECT(INDIRECT("A5")&amp;"!"&amp;'Технический лист'!J434&amp;'Технический лист'!M192))+IF(ISBLANK(INDIRECT("A6")), 0, INDIRECT(INDIRECT("A6")&amp;"!"&amp;'Технический лист'!J434&amp;'Технический лист'!M192))+IF(ISBLANK(INDIRECT("A7")), 0, INDIRECT(INDIRECT("A7")&amp;"!"&amp;'Технический лист'!J434&amp;'Технический лист'!M192))+IF(ISBLANK(INDIRECT("A8")), 0, INDIRECT(INDIRECT("A8")&amp;"!"&amp;'Технический лист'!J434&amp;'Технический лист'!M192))+IF(ISBLANK(INDIRECT("A9")), 0, INDIRECT(INDIRECT("A9")&amp;"!"&amp;'Технический лист'!J434&amp;'Технический лист'!M192))+IF(ISBLANK(INDIRECT("A10")), 0, INDIRECT(INDIRECT("A10")&amp;"!"&amp;'Технический лист'!J434&amp;'Технический лист'!M192))+IF(ISBLANK(INDIRECT("A11")), 0, INDIRECT(INDIRECT("A11")&amp;"!"&amp;'Технический лист'!J434&amp;'Технический лист'!M192))+IF(ISBLANK(INDIRECT("A12")), 0, INDIRECT(INDIRECT("A12")&amp;"!"&amp;'Технический лист'!J434&amp;'Технический лист'!M192))</f>
        <v>0</v>
      </c>
      <c r="K201" s="51">
        <f>IF(ISBLANK(INDIRECT("A3")), 0, INDIRECT(INDIRECT("A3")&amp;"!"&amp;'Технический лист'!K434&amp;'Технический лист'!N192))+IF(ISBLANK(INDIRECT("A4")), 0, INDIRECT(INDIRECT("A4")&amp;"!"&amp;'Технический лист'!K434&amp;'Технический лист'!N192))+IF(ISBLANK(INDIRECT("A5")), 0, INDIRECT(INDIRECT("A5")&amp;"!"&amp;'Технический лист'!K434&amp;'Технический лист'!N192))+IF(ISBLANK(INDIRECT("A6")), 0, INDIRECT(INDIRECT("A6")&amp;"!"&amp;'Технический лист'!K434&amp;'Технический лист'!N192))+IF(ISBLANK(INDIRECT("A7")), 0, INDIRECT(INDIRECT("A7")&amp;"!"&amp;'Технический лист'!K434&amp;'Технический лист'!N192))+IF(ISBLANK(INDIRECT("A8")), 0, INDIRECT(INDIRECT("A8")&amp;"!"&amp;'Технический лист'!K434&amp;'Технический лист'!N192))+IF(ISBLANK(INDIRECT("A9")), 0, INDIRECT(INDIRECT("A9")&amp;"!"&amp;'Технический лист'!K434&amp;'Технический лист'!N192))+IF(ISBLANK(INDIRECT("A10")), 0, INDIRECT(INDIRECT("A10")&amp;"!"&amp;'Технический лист'!K434&amp;'Технический лист'!N192))+IF(ISBLANK(INDIRECT("A11")), 0, INDIRECT(INDIRECT("A11")&amp;"!"&amp;'Технический лист'!K434&amp;'Технический лист'!N192))+IF(ISBLANK(INDIRECT("A12")), 0, INDIRECT(INDIRECT("A12")&amp;"!"&amp;'Технический лист'!K434&amp;'Технический лист'!N192))</f>
        <v>0</v>
      </c>
      <c r="L201" s="51">
        <f>IF(ISBLANK(INDIRECT("A3")), 0, INDIRECT(INDIRECT("A3")&amp;"!"&amp;'Технический лист'!L434&amp;'Технический лист'!O192))+IF(ISBLANK(INDIRECT("A4")), 0, INDIRECT(INDIRECT("A4")&amp;"!"&amp;'Технический лист'!L434&amp;'Технический лист'!O192))+IF(ISBLANK(INDIRECT("A5")), 0, INDIRECT(INDIRECT("A5")&amp;"!"&amp;'Технический лист'!L434&amp;'Технический лист'!O192))+IF(ISBLANK(INDIRECT("A6")), 0, INDIRECT(INDIRECT("A6")&amp;"!"&amp;'Технический лист'!L434&amp;'Технический лист'!O192))+IF(ISBLANK(INDIRECT("A7")), 0, INDIRECT(INDIRECT("A7")&amp;"!"&amp;'Технический лист'!L434&amp;'Технический лист'!O192))+IF(ISBLANK(INDIRECT("A8")), 0, INDIRECT(INDIRECT("A8")&amp;"!"&amp;'Технический лист'!L434&amp;'Технический лист'!O192))+IF(ISBLANK(INDIRECT("A9")), 0, INDIRECT(INDIRECT("A9")&amp;"!"&amp;'Технический лист'!L434&amp;'Технический лист'!O192))+IF(ISBLANK(INDIRECT("A10")), 0, INDIRECT(INDIRECT("A10")&amp;"!"&amp;'Технический лист'!L434&amp;'Технический лист'!O192))+IF(ISBLANK(INDIRECT("A11")), 0, INDIRECT(INDIRECT("A11")&amp;"!"&amp;'Технический лист'!L434&amp;'Технический лист'!O192))+IF(ISBLANK(INDIRECT("A12")), 0, INDIRECT(INDIRECT("A12")&amp;"!"&amp;'Технический лист'!L434&amp;'Технический лист'!O192))</f>
        <v>0</v>
      </c>
      <c r="M201" s="53">
        <f>IF(ISBLANK(INDIRECT("A3")), 0, INDIRECT(INDIRECT("A3")&amp;"!"&amp;'Технический лист'!M434&amp;'Технический лист'!P192))+IF(ISBLANK(INDIRECT("A4")), 0, INDIRECT(INDIRECT("A4")&amp;"!"&amp;'Технический лист'!M434&amp;'Технический лист'!P192))+IF(ISBLANK(INDIRECT("A5")), 0, INDIRECT(INDIRECT("A5")&amp;"!"&amp;'Технический лист'!M434&amp;'Технический лист'!P192))+IF(ISBLANK(INDIRECT("A6")), 0, INDIRECT(INDIRECT("A6")&amp;"!"&amp;'Технический лист'!M434&amp;'Технический лист'!P192))+IF(ISBLANK(INDIRECT("A7")), 0, INDIRECT(INDIRECT("A7")&amp;"!"&amp;'Технический лист'!M434&amp;'Технический лист'!P192))+IF(ISBLANK(INDIRECT("A8")), 0, INDIRECT(INDIRECT("A8")&amp;"!"&amp;'Технический лист'!M434&amp;'Технический лист'!P192))+IF(ISBLANK(INDIRECT("A9")), 0, INDIRECT(INDIRECT("A9")&amp;"!"&amp;'Технический лист'!M434&amp;'Технический лист'!P192))+IF(ISBLANK(INDIRECT("A10")), 0, INDIRECT(INDIRECT("A10")&amp;"!"&amp;'Технический лист'!M434&amp;'Технический лист'!P192))+IF(ISBLANK(INDIRECT("A11")), 0, INDIRECT(INDIRECT("A11")&amp;"!"&amp;'Технический лист'!M434&amp;'Технический лист'!P192))+IF(ISBLANK(INDIRECT("A12")), 0, INDIRECT(INDIRECT("A12")&amp;"!"&amp;'Технический лист'!M434&amp;'Технический лист'!P192))</f>
        <v>0</v>
      </c>
    </row>
    <row r="202" hidden="1">
      <c r="A202" s="106"/>
      <c r="B202" s="51">
        <f>IF(ISBLANK(INDIRECT("A3")), 0, INDIRECT(INDIRECT("A3")&amp;"!"&amp;'Технический лист'!B435&amp;'Технический лист'!E193))+IF(ISBLANK(INDIRECT("A4")), 0, INDIRECT(INDIRECT("A4")&amp;"!"&amp;'Технический лист'!B435&amp;'Технический лист'!E193))+IF(ISBLANK(INDIRECT("A5")), 0, INDIRECT(INDIRECT("A5")&amp;"!"&amp;'Технический лист'!B435&amp;'Технический лист'!E193))+IF(ISBLANK(INDIRECT("A6")), 0, INDIRECT(INDIRECT("A6")&amp;"!"&amp;'Технический лист'!B435&amp;'Технический лист'!E193))+IF(ISBLANK(INDIRECT("A7")), 0, INDIRECT(INDIRECT("A7")&amp;"!"&amp;'Технический лист'!B435&amp;'Технический лист'!E193))+IF(ISBLANK(INDIRECT("A8")), 0, INDIRECT(INDIRECT("A8")&amp;"!"&amp;'Технический лист'!B435&amp;'Технический лист'!E193))+IF(ISBLANK(INDIRECT("A9")), 0, INDIRECT(INDIRECT("A9")&amp;"!"&amp;'Технический лист'!B435&amp;'Технический лист'!E193))+IF(ISBLANK(INDIRECT("A10")), 0, INDIRECT(INDIRECT("A10")&amp;"!"&amp;'Технический лист'!B435&amp;'Технический лист'!E193))+IF(ISBLANK(INDIRECT("A11")), 0, INDIRECT(INDIRECT("A11")&amp;"!"&amp;'Технический лист'!B435&amp;'Технический лист'!E193))+IF(ISBLANK(INDIRECT("A12")), 0, INDIRECT(INDIRECT("A12")&amp;"!"&amp;'Технический лист'!B435&amp;'Технический лист'!E193))</f>
        <v>0</v>
      </c>
      <c r="C202" s="51">
        <f>IF(ISBLANK(INDIRECT("A3")), 0, INDIRECT(INDIRECT("A3")&amp;"!"&amp;'Технический лист'!C435&amp;'Технический лист'!F193))+IF(ISBLANK(INDIRECT("A4")), 0, INDIRECT(INDIRECT("A4")&amp;"!"&amp;'Технический лист'!C435&amp;'Технический лист'!F193))+IF(ISBLANK(INDIRECT("A5")), 0, INDIRECT(INDIRECT("A5")&amp;"!"&amp;'Технический лист'!C435&amp;'Технический лист'!F193))+IF(ISBLANK(INDIRECT("A6")), 0, INDIRECT(INDIRECT("A6")&amp;"!"&amp;'Технический лист'!C435&amp;'Технический лист'!F193))+IF(ISBLANK(INDIRECT("A7")), 0, INDIRECT(INDIRECT("A7")&amp;"!"&amp;'Технический лист'!C435&amp;'Технический лист'!F193))+IF(ISBLANK(INDIRECT("A8")), 0, INDIRECT(INDIRECT("A8")&amp;"!"&amp;'Технический лист'!C435&amp;'Технический лист'!F193))+IF(ISBLANK(INDIRECT("A9")), 0, INDIRECT(INDIRECT("A9")&amp;"!"&amp;'Технический лист'!C435&amp;'Технический лист'!F193))+IF(ISBLANK(INDIRECT("A10")), 0, INDIRECT(INDIRECT("A10")&amp;"!"&amp;'Технический лист'!C435&amp;'Технический лист'!F193))+IF(ISBLANK(INDIRECT("A11")), 0, INDIRECT(INDIRECT("A11")&amp;"!"&amp;'Технический лист'!C435&amp;'Технический лист'!F193))+IF(ISBLANK(INDIRECT("A12")), 0, INDIRECT(INDIRECT("A12")&amp;"!"&amp;'Технический лист'!C435&amp;'Технический лист'!F193))</f>
        <v>0</v>
      </c>
      <c r="D202" s="51">
        <f>IF(ISBLANK(INDIRECT("A3")), 0, INDIRECT(INDIRECT("A3")&amp;"!"&amp;'Технический лист'!D435&amp;'Технический лист'!G193))+IF(ISBLANK(INDIRECT("A4")), 0, INDIRECT(INDIRECT("A4")&amp;"!"&amp;'Технический лист'!D435&amp;'Технический лист'!G193))+IF(ISBLANK(INDIRECT("A5")), 0, INDIRECT(INDIRECT("A5")&amp;"!"&amp;'Технический лист'!D435&amp;'Технический лист'!G193))+IF(ISBLANK(INDIRECT("A6")), 0, INDIRECT(INDIRECT("A6")&amp;"!"&amp;'Технический лист'!D435&amp;'Технический лист'!G193))+IF(ISBLANK(INDIRECT("A7")), 0, INDIRECT(INDIRECT("A7")&amp;"!"&amp;'Технический лист'!D435&amp;'Технический лист'!G193))+IF(ISBLANK(INDIRECT("A8")), 0, INDIRECT(INDIRECT("A8")&amp;"!"&amp;'Технический лист'!D435&amp;'Технический лист'!G193))+IF(ISBLANK(INDIRECT("A9")), 0, INDIRECT(INDIRECT("A9")&amp;"!"&amp;'Технический лист'!D435&amp;'Технический лист'!G193))+IF(ISBLANK(INDIRECT("A10")), 0, INDIRECT(INDIRECT("A10")&amp;"!"&amp;'Технический лист'!D435&amp;'Технический лист'!G193))+IF(ISBLANK(INDIRECT("A11")), 0, INDIRECT(INDIRECT("A11")&amp;"!"&amp;'Технический лист'!D435&amp;'Технический лист'!G193))+IF(ISBLANK(INDIRECT("A12")), 0, INDIRECT(INDIRECT("A12")&amp;"!"&amp;'Технический лист'!D435&amp;'Технический лист'!G193))</f>
        <v>0</v>
      </c>
      <c r="E202" s="51">
        <f>IF(ISBLANK(INDIRECT("A3")), 0, INDIRECT(INDIRECT("A3")&amp;"!"&amp;'Технический лист'!E435&amp;'Технический лист'!H193))+IF(ISBLANK(INDIRECT("A4")), 0, INDIRECT(INDIRECT("A4")&amp;"!"&amp;'Технический лист'!E435&amp;'Технический лист'!H193))+IF(ISBLANK(INDIRECT("A5")), 0, INDIRECT(INDIRECT("A5")&amp;"!"&amp;'Технический лист'!E435&amp;'Технический лист'!H193))+IF(ISBLANK(INDIRECT("A6")), 0, INDIRECT(INDIRECT("A6")&amp;"!"&amp;'Технический лист'!E435&amp;'Технический лист'!H193))+IF(ISBLANK(INDIRECT("A7")), 0, INDIRECT(INDIRECT("A7")&amp;"!"&amp;'Технический лист'!E435&amp;'Технический лист'!H193))+IF(ISBLANK(INDIRECT("A8")), 0, INDIRECT(INDIRECT("A8")&amp;"!"&amp;'Технический лист'!E435&amp;'Технический лист'!H193))+IF(ISBLANK(INDIRECT("A9")), 0, INDIRECT(INDIRECT("A9")&amp;"!"&amp;'Технический лист'!E435&amp;'Технический лист'!H193))+IF(ISBLANK(INDIRECT("A10")), 0, INDIRECT(INDIRECT("A10")&amp;"!"&amp;'Технический лист'!E435&amp;'Технический лист'!H193))+IF(ISBLANK(INDIRECT("A11")), 0, INDIRECT(INDIRECT("A11")&amp;"!"&amp;'Технический лист'!E435&amp;'Технический лист'!H193))+IF(ISBLANK(INDIRECT("A12")), 0, INDIRECT(INDIRECT("A12")&amp;"!"&amp;'Технический лист'!E435&amp;'Технический лист'!H193))</f>
        <v>0</v>
      </c>
      <c r="F202" s="51">
        <f>IF(ISBLANK(INDIRECT("A3")), 0, INDIRECT(INDIRECT("A3")&amp;"!"&amp;'Технический лист'!F435&amp;'Технический лист'!I193))+IF(ISBLANK(INDIRECT("A4")), 0, INDIRECT(INDIRECT("A4")&amp;"!"&amp;'Технический лист'!F435&amp;'Технический лист'!I193))+IF(ISBLANK(INDIRECT("A5")), 0, INDIRECT(INDIRECT("A5")&amp;"!"&amp;'Технический лист'!F435&amp;'Технический лист'!I193))+IF(ISBLANK(INDIRECT("A6")), 0, INDIRECT(INDIRECT("A6")&amp;"!"&amp;'Технический лист'!F435&amp;'Технический лист'!I193))+IF(ISBLANK(INDIRECT("A7")), 0, INDIRECT(INDIRECT("A7")&amp;"!"&amp;'Технический лист'!F435&amp;'Технический лист'!I193))+IF(ISBLANK(INDIRECT("A8")), 0, INDIRECT(INDIRECT("A8")&amp;"!"&amp;'Технический лист'!F435&amp;'Технический лист'!I193))+IF(ISBLANK(INDIRECT("A9")), 0, INDIRECT(INDIRECT("A9")&amp;"!"&amp;'Технический лист'!F435&amp;'Технический лист'!I193))+IF(ISBLANK(INDIRECT("A10")), 0, INDIRECT(INDIRECT("A10")&amp;"!"&amp;'Технический лист'!F435&amp;'Технический лист'!I193))+IF(ISBLANK(INDIRECT("A11")), 0, INDIRECT(INDIRECT("A11")&amp;"!"&amp;'Технический лист'!F435&amp;'Технический лист'!I193))+IF(ISBLANK(INDIRECT("A12")), 0, INDIRECT(INDIRECT("A12")&amp;"!"&amp;'Технический лист'!F435&amp;'Технический лист'!I193))</f>
        <v>0</v>
      </c>
      <c r="G202" s="51">
        <f>IF(ISBLANK(INDIRECT("A3")), 0, INDIRECT(INDIRECT("A3")&amp;"!"&amp;'Технический лист'!G435&amp;'Технический лист'!J193))+IF(ISBLANK(INDIRECT("A4")), 0, INDIRECT(INDIRECT("A4")&amp;"!"&amp;'Технический лист'!G435&amp;'Технический лист'!J193))+IF(ISBLANK(INDIRECT("A5")), 0, INDIRECT(INDIRECT("A5")&amp;"!"&amp;'Технический лист'!G435&amp;'Технический лист'!J193))+IF(ISBLANK(INDIRECT("A6")), 0, INDIRECT(INDIRECT("A6")&amp;"!"&amp;'Технический лист'!G435&amp;'Технический лист'!J193))+IF(ISBLANK(INDIRECT("A7")), 0, INDIRECT(INDIRECT("A7")&amp;"!"&amp;'Технический лист'!G435&amp;'Технический лист'!J193))+IF(ISBLANK(INDIRECT("A8")), 0, INDIRECT(INDIRECT("A8")&amp;"!"&amp;'Технический лист'!G435&amp;'Технический лист'!J193))+IF(ISBLANK(INDIRECT("A9")), 0, INDIRECT(INDIRECT("A9")&amp;"!"&amp;'Технический лист'!G435&amp;'Технический лист'!J193))+IF(ISBLANK(INDIRECT("A10")), 0, INDIRECT(INDIRECT("A10")&amp;"!"&amp;'Технический лист'!G435&amp;'Технический лист'!J193))+IF(ISBLANK(INDIRECT("A11")), 0, INDIRECT(INDIRECT("A11")&amp;"!"&amp;'Технический лист'!G435&amp;'Технический лист'!J193))+IF(ISBLANK(INDIRECT("A12")), 0, INDIRECT(INDIRECT("A12")&amp;"!"&amp;'Технический лист'!G435&amp;'Технический лист'!J193))</f>
        <v>0</v>
      </c>
      <c r="H202" s="51">
        <f>IF(ISBLANK(INDIRECT("A3")), 0, INDIRECT(INDIRECT("A3")&amp;"!"&amp;'Технический лист'!H435&amp;'Технический лист'!K193))+IF(ISBLANK(INDIRECT("A4")), 0, INDIRECT(INDIRECT("A4")&amp;"!"&amp;'Технический лист'!H435&amp;'Технический лист'!K193))+IF(ISBLANK(INDIRECT("A5")), 0, INDIRECT(INDIRECT("A5")&amp;"!"&amp;'Технический лист'!H435&amp;'Технический лист'!K193))+IF(ISBLANK(INDIRECT("A6")), 0, INDIRECT(INDIRECT("A6")&amp;"!"&amp;'Технический лист'!H435&amp;'Технический лист'!K193))+IF(ISBLANK(INDIRECT("A7")), 0, INDIRECT(INDIRECT("A7")&amp;"!"&amp;'Технический лист'!H435&amp;'Технический лист'!K193))+IF(ISBLANK(INDIRECT("A8")), 0, INDIRECT(INDIRECT("A8")&amp;"!"&amp;'Технический лист'!H435&amp;'Технический лист'!K193))+IF(ISBLANK(INDIRECT("A9")), 0, INDIRECT(INDIRECT("A9")&amp;"!"&amp;'Технический лист'!H435&amp;'Технический лист'!K193))+IF(ISBLANK(INDIRECT("A10")), 0, INDIRECT(INDIRECT("A10")&amp;"!"&amp;'Технический лист'!H435&amp;'Технический лист'!K193))+IF(ISBLANK(INDIRECT("A11")), 0, INDIRECT(INDIRECT("A11")&amp;"!"&amp;'Технический лист'!H435&amp;'Технический лист'!K193))+IF(ISBLANK(INDIRECT("A12")), 0, INDIRECT(INDIRECT("A12")&amp;"!"&amp;'Технический лист'!H435&amp;'Технический лист'!K193))</f>
        <v>0</v>
      </c>
      <c r="I202" s="51">
        <f>IF(ISBLANK(INDIRECT("A3")), 0, INDIRECT(INDIRECT("A3")&amp;"!"&amp;'Технический лист'!I435&amp;'Технический лист'!L193))+IF(ISBLANK(INDIRECT("A4")), 0, INDIRECT(INDIRECT("A4")&amp;"!"&amp;'Технический лист'!I435&amp;'Технический лист'!L193))+IF(ISBLANK(INDIRECT("A5")), 0, INDIRECT(INDIRECT("A5")&amp;"!"&amp;'Технический лист'!I435&amp;'Технический лист'!L193))+IF(ISBLANK(INDIRECT("A6")), 0, INDIRECT(INDIRECT("A6")&amp;"!"&amp;'Технический лист'!I435&amp;'Технический лист'!L193))+IF(ISBLANK(INDIRECT("A7")), 0, INDIRECT(INDIRECT("A7")&amp;"!"&amp;'Технический лист'!I435&amp;'Технический лист'!L193))+IF(ISBLANK(INDIRECT("A8")), 0, INDIRECT(INDIRECT("A8")&amp;"!"&amp;'Технический лист'!I435&amp;'Технический лист'!L193))+IF(ISBLANK(INDIRECT("A9")), 0, INDIRECT(INDIRECT("A9")&amp;"!"&amp;'Технический лист'!I435&amp;'Технический лист'!L193))+IF(ISBLANK(INDIRECT("A10")), 0, INDIRECT(INDIRECT("A10")&amp;"!"&amp;'Технический лист'!I435&amp;'Технический лист'!L193))+IF(ISBLANK(INDIRECT("A11")), 0, INDIRECT(INDIRECT("A11")&amp;"!"&amp;'Технический лист'!I435&amp;'Технический лист'!L193))+IF(ISBLANK(INDIRECT("A12")), 0, INDIRECT(INDIRECT("A12")&amp;"!"&amp;'Технический лист'!I435&amp;'Технический лист'!L193))</f>
        <v>0</v>
      </c>
      <c r="J202" s="51">
        <f>IF(ISBLANK(INDIRECT("A3")), 0, INDIRECT(INDIRECT("A3")&amp;"!"&amp;'Технический лист'!J435&amp;'Технический лист'!M193))+IF(ISBLANK(INDIRECT("A4")), 0, INDIRECT(INDIRECT("A4")&amp;"!"&amp;'Технический лист'!J435&amp;'Технический лист'!M193))+IF(ISBLANK(INDIRECT("A5")), 0, INDIRECT(INDIRECT("A5")&amp;"!"&amp;'Технический лист'!J435&amp;'Технический лист'!M193))+IF(ISBLANK(INDIRECT("A6")), 0, INDIRECT(INDIRECT("A6")&amp;"!"&amp;'Технический лист'!J435&amp;'Технический лист'!M193))+IF(ISBLANK(INDIRECT("A7")), 0, INDIRECT(INDIRECT("A7")&amp;"!"&amp;'Технический лист'!J435&amp;'Технический лист'!M193))+IF(ISBLANK(INDIRECT("A8")), 0, INDIRECT(INDIRECT("A8")&amp;"!"&amp;'Технический лист'!J435&amp;'Технический лист'!M193))+IF(ISBLANK(INDIRECT("A9")), 0, INDIRECT(INDIRECT("A9")&amp;"!"&amp;'Технический лист'!J435&amp;'Технический лист'!M193))+IF(ISBLANK(INDIRECT("A10")), 0, INDIRECT(INDIRECT("A10")&amp;"!"&amp;'Технический лист'!J435&amp;'Технический лист'!M193))+IF(ISBLANK(INDIRECT("A11")), 0, INDIRECT(INDIRECT("A11")&amp;"!"&amp;'Технический лист'!J435&amp;'Технический лист'!M193))+IF(ISBLANK(INDIRECT("A12")), 0, INDIRECT(INDIRECT("A12")&amp;"!"&amp;'Технический лист'!J435&amp;'Технический лист'!M193))</f>
        <v>0</v>
      </c>
      <c r="K202" s="51">
        <f>IF(ISBLANK(INDIRECT("A3")), 0, INDIRECT(INDIRECT("A3")&amp;"!"&amp;'Технический лист'!K435&amp;'Технический лист'!N193))+IF(ISBLANK(INDIRECT("A4")), 0, INDIRECT(INDIRECT("A4")&amp;"!"&amp;'Технический лист'!K435&amp;'Технический лист'!N193))+IF(ISBLANK(INDIRECT("A5")), 0, INDIRECT(INDIRECT("A5")&amp;"!"&amp;'Технический лист'!K435&amp;'Технический лист'!N193))+IF(ISBLANK(INDIRECT("A6")), 0, INDIRECT(INDIRECT("A6")&amp;"!"&amp;'Технический лист'!K435&amp;'Технический лист'!N193))+IF(ISBLANK(INDIRECT("A7")), 0, INDIRECT(INDIRECT("A7")&amp;"!"&amp;'Технический лист'!K435&amp;'Технический лист'!N193))+IF(ISBLANK(INDIRECT("A8")), 0, INDIRECT(INDIRECT("A8")&amp;"!"&amp;'Технический лист'!K435&amp;'Технический лист'!N193))+IF(ISBLANK(INDIRECT("A9")), 0, INDIRECT(INDIRECT("A9")&amp;"!"&amp;'Технический лист'!K435&amp;'Технический лист'!N193))+IF(ISBLANK(INDIRECT("A10")), 0, INDIRECT(INDIRECT("A10")&amp;"!"&amp;'Технический лист'!K435&amp;'Технический лист'!N193))+IF(ISBLANK(INDIRECT("A11")), 0, INDIRECT(INDIRECT("A11")&amp;"!"&amp;'Технический лист'!K435&amp;'Технический лист'!N193))+IF(ISBLANK(INDIRECT("A12")), 0, INDIRECT(INDIRECT("A12")&amp;"!"&amp;'Технический лист'!K435&amp;'Технический лист'!N193))</f>
        <v>0</v>
      </c>
      <c r="L202" s="51">
        <f>IF(ISBLANK(INDIRECT("A3")), 0, INDIRECT(INDIRECT("A3")&amp;"!"&amp;'Технический лист'!L435&amp;'Технический лист'!O193))+IF(ISBLANK(INDIRECT("A4")), 0, INDIRECT(INDIRECT("A4")&amp;"!"&amp;'Технический лист'!L435&amp;'Технический лист'!O193))+IF(ISBLANK(INDIRECT("A5")), 0, INDIRECT(INDIRECT("A5")&amp;"!"&amp;'Технический лист'!L435&amp;'Технический лист'!O193))+IF(ISBLANK(INDIRECT("A6")), 0, INDIRECT(INDIRECT("A6")&amp;"!"&amp;'Технический лист'!L435&amp;'Технический лист'!O193))+IF(ISBLANK(INDIRECT("A7")), 0, INDIRECT(INDIRECT("A7")&amp;"!"&amp;'Технический лист'!L435&amp;'Технический лист'!O193))+IF(ISBLANK(INDIRECT("A8")), 0, INDIRECT(INDIRECT("A8")&amp;"!"&amp;'Технический лист'!L435&amp;'Технический лист'!O193))+IF(ISBLANK(INDIRECT("A9")), 0, INDIRECT(INDIRECT("A9")&amp;"!"&amp;'Технический лист'!L435&amp;'Технический лист'!O193))+IF(ISBLANK(INDIRECT("A10")), 0, INDIRECT(INDIRECT("A10")&amp;"!"&amp;'Технический лист'!L435&amp;'Технический лист'!O193))+IF(ISBLANK(INDIRECT("A11")), 0, INDIRECT(INDIRECT("A11")&amp;"!"&amp;'Технический лист'!L435&amp;'Технический лист'!O193))+IF(ISBLANK(INDIRECT("A12")), 0, INDIRECT(INDIRECT("A12")&amp;"!"&amp;'Технический лист'!L435&amp;'Технический лист'!O193))</f>
        <v>0</v>
      </c>
      <c r="M202" s="53">
        <f>IF(ISBLANK(INDIRECT("A3")), 0, INDIRECT(INDIRECT("A3")&amp;"!"&amp;'Технический лист'!M435&amp;'Технический лист'!P193))+IF(ISBLANK(INDIRECT("A4")), 0, INDIRECT(INDIRECT("A4")&amp;"!"&amp;'Технический лист'!M435&amp;'Технический лист'!P193))+IF(ISBLANK(INDIRECT("A5")), 0, INDIRECT(INDIRECT("A5")&amp;"!"&amp;'Технический лист'!M435&amp;'Технический лист'!P193))+IF(ISBLANK(INDIRECT("A6")), 0, INDIRECT(INDIRECT("A6")&amp;"!"&amp;'Технический лист'!M435&amp;'Технический лист'!P193))+IF(ISBLANK(INDIRECT("A7")), 0, INDIRECT(INDIRECT("A7")&amp;"!"&amp;'Технический лист'!M435&amp;'Технический лист'!P193))+IF(ISBLANK(INDIRECT("A8")), 0, INDIRECT(INDIRECT("A8")&amp;"!"&amp;'Технический лист'!M435&amp;'Технический лист'!P193))+IF(ISBLANK(INDIRECT("A9")), 0, INDIRECT(INDIRECT("A9")&amp;"!"&amp;'Технический лист'!M435&amp;'Технический лист'!P193))+IF(ISBLANK(INDIRECT("A10")), 0, INDIRECT(INDIRECT("A10")&amp;"!"&amp;'Технический лист'!M435&amp;'Технический лист'!P193))+IF(ISBLANK(INDIRECT("A11")), 0, INDIRECT(INDIRECT("A11")&amp;"!"&amp;'Технический лист'!M435&amp;'Технический лист'!P193))+IF(ISBLANK(INDIRECT("A12")), 0, INDIRECT(INDIRECT("A12")&amp;"!"&amp;'Технический лист'!M435&amp;'Технический лист'!P193))</f>
        <v>0</v>
      </c>
    </row>
    <row r="203" hidden="1">
      <c r="A203" s="106"/>
      <c r="B203" s="51">
        <f>IF(ISBLANK(INDIRECT("A3")), 0, INDIRECT(INDIRECT("A3")&amp;"!"&amp;'Технический лист'!B436&amp;'Технический лист'!E194))+IF(ISBLANK(INDIRECT("A4")), 0, INDIRECT(INDIRECT("A4")&amp;"!"&amp;'Технический лист'!B436&amp;'Технический лист'!E194))+IF(ISBLANK(INDIRECT("A5")), 0, INDIRECT(INDIRECT("A5")&amp;"!"&amp;'Технический лист'!B436&amp;'Технический лист'!E194))+IF(ISBLANK(INDIRECT("A6")), 0, INDIRECT(INDIRECT("A6")&amp;"!"&amp;'Технический лист'!B436&amp;'Технический лист'!E194))+IF(ISBLANK(INDIRECT("A7")), 0, INDIRECT(INDIRECT("A7")&amp;"!"&amp;'Технический лист'!B436&amp;'Технический лист'!E194))+IF(ISBLANK(INDIRECT("A8")), 0, INDIRECT(INDIRECT("A8")&amp;"!"&amp;'Технический лист'!B436&amp;'Технический лист'!E194))+IF(ISBLANK(INDIRECT("A9")), 0, INDIRECT(INDIRECT("A9")&amp;"!"&amp;'Технический лист'!B436&amp;'Технический лист'!E194))+IF(ISBLANK(INDIRECT("A10")), 0, INDIRECT(INDIRECT("A10")&amp;"!"&amp;'Технический лист'!B436&amp;'Технический лист'!E194))+IF(ISBLANK(INDIRECT("A11")), 0, INDIRECT(INDIRECT("A11")&amp;"!"&amp;'Технический лист'!B436&amp;'Технический лист'!E194))+IF(ISBLANK(INDIRECT("A12")), 0, INDIRECT(INDIRECT("A12")&amp;"!"&amp;'Технический лист'!B436&amp;'Технический лист'!E194))</f>
        <v>0</v>
      </c>
      <c r="C203" s="51">
        <f>IF(ISBLANK(INDIRECT("A3")), 0, INDIRECT(INDIRECT("A3")&amp;"!"&amp;'Технический лист'!C436&amp;'Технический лист'!F194))+IF(ISBLANK(INDIRECT("A4")), 0, INDIRECT(INDIRECT("A4")&amp;"!"&amp;'Технический лист'!C436&amp;'Технический лист'!F194))+IF(ISBLANK(INDIRECT("A5")), 0, INDIRECT(INDIRECT("A5")&amp;"!"&amp;'Технический лист'!C436&amp;'Технический лист'!F194))+IF(ISBLANK(INDIRECT("A6")), 0, INDIRECT(INDIRECT("A6")&amp;"!"&amp;'Технический лист'!C436&amp;'Технический лист'!F194))+IF(ISBLANK(INDIRECT("A7")), 0, INDIRECT(INDIRECT("A7")&amp;"!"&amp;'Технический лист'!C436&amp;'Технический лист'!F194))+IF(ISBLANK(INDIRECT("A8")), 0, INDIRECT(INDIRECT("A8")&amp;"!"&amp;'Технический лист'!C436&amp;'Технический лист'!F194))+IF(ISBLANK(INDIRECT("A9")), 0, INDIRECT(INDIRECT("A9")&amp;"!"&amp;'Технический лист'!C436&amp;'Технический лист'!F194))+IF(ISBLANK(INDIRECT("A10")), 0, INDIRECT(INDIRECT("A10")&amp;"!"&amp;'Технический лист'!C436&amp;'Технический лист'!F194))+IF(ISBLANK(INDIRECT("A11")), 0, INDIRECT(INDIRECT("A11")&amp;"!"&amp;'Технический лист'!C436&amp;'Технический лист'!F194))+IF(ISBLANK(INDIRECT("A12")), 0, INDIRECT(INDIRECT("A12")&amp;"!"&amp;'Технический лист'!C436&amp;'Технический лист'!F194))</f>
        <v>0</v>
      </c>
      <c r="D203" s="51">
        <f>IF(ISBLANK(INDIRECT("A3")), 0, INDIRECT(INDIRECT("A3")&amp;"!"&amp;'Технический лист'!D436&amp;'Технический лист'!G194))+IF(ISBLANK(INDIRECT("A4")), 0, INDIRECT(INDIRECT("A4")&amp;"!"&amp;'Технический лист'!D436&amp;'Технический лист'!G194))+IF(ISBLANK(INDIRECT("A5")), 0, INDIRECT(INDIRECT("A5")&amp;"!"&amp;'Технический лист'!D436&amp;'Технический лист'!G194))+IF(ISBLANK(INDIRECT("A6")), 0, INDIRECT(INDIRECT("A6")&amp;"!"&amp;'Технический лист'!D436&amp;'Технический лист'!G194))+IF(ISBLANK(INDIRECT("A7")), 0, INDIRECT(INDIRECT("A7")&amp;"!"&amp;'Технический лист'!D436&amp;'Технический лист'!G194))+IF(ISBLANK(INDIRECT("A8")), 0, INDIRECT(INDIRECT("A8")&amp;"!"&amp;'Технический лист'!D436&amp;'Технический лист'!G194))+IF(ISBLANK(INDIRECT("A9")), 0, INDIRECT(INDIRECT("A9")&amp;"!"&amp;'Технический лист'!D436&amp;'Технический лист'!G194))+IF(ISBLANK(INDIRECT("A10")), 0, INDIRECT(INDIRECT("A10")&amp;"!"&amp;'Технический лист'!D436&amp;'Технический лист'!G194))+IF(ISBLANK(INDIRECT("A11")), 0, INDIRECT(INDIRECT("A11")&amp;"!"&amp;'Технический лист'!D436&amp;'Технический лист'!G194))+IF(ISBLANK(INDIRECT("A12")), 0, INDIRECT(INDIRECT("A12")&amp;"!"&amp;'Технический лист'!D436&amp;'Технический лист'!G194))</f>
        <v>0</v>
      </c>
      <c r="E203" s="51">
        <f>IF(ISBLANK(INDIRECT("A3")), 0, INDIRECT(INDIRECT("A3")&amp;"!"&amp;'Технический лист'!E436&amp;'Технический лист'!H194))+IF(ISBLANK(INDIRECT("A4")), 0, INDIRECT(INDIRECT("A4")&amp;"!"&amp;'Технический лист'!E436&amp;'Технический лист'!H194))+IF(ISBLANK(INDIRECT("A5")), 0, INDIRECT(INDIRECT("A5")&amp;"!"&amp;'Технический лист'!E436&amp;'Технический лист'!H194))+IF(ISBLANK(INDIRECT("A6")), 0, INDIRECT(INDIRECT("A6")&amp;"!"&amp;'Технический лист'!E436&amp;'Технический лист'!H194))+IF(ISBLANK(INDIRECT("A7")), 0, INDIRECT(INDIRECT("A7")&amp;"!"&amp;'Технический лист'!E436&amp;'Технический лист'!H194))+IF(ISBLANK(INDIRECT("A8")), 0, INDIRECT(INDIRECT("A8")&amp;"!"&amp;'Технический лист'!E436&amp;'Технический лист'!H194))+IF(ISBLANK(INDIRECT("A9")), 0, INDIRECT(INDIRECT("A9")&amp;"!"&amp;'Технический лист'!E436&amp;'Технический лист'!H194))+IF(ISBLANK(INDIRECT("A10")), 0, INDIRECT(INDIRECT("A10")&amp;"!"&amp;'Технический лист'!E436&amp;'Технический лист'!H194))+IF(ISBLANK(INDIRECT("A11")), 0, INDIRECT(INDIRECT("A11")&amp;"!"&amp;'Технический лист'!E436&amp;'Технический лист'!H194))+IF(ISBLANK(INDIRECT("A12")), 0, INDIRECT(INDIRECT("A12")&amp;"!"&amp;'Технический лист'!E436&amp;'Технический лист'!H194))</f>
        <v>0</v>
      </c>
      <c r="F203" s="51">
        <f>IF(ISBLANK(INDIRECT("A3")), 0, INDIRECT(INDIRECT("A3")&amp;"!"&amp;'Технический лист'!F436&amp;'Технический лист'!I194))+IF(ISBLANK(INDIRECT("A4")), 0, INDIRECT(INDIRECT("A4")&amp;"!"&amp;'Технический лист'!F436&amp;'Технический лист'!I194))+IF(ISBLANK(INDIRECT("A5")), 0, INDIRECT(INDIRECT("A5")&amp;"!"&amp;'Технический лист'!F436&amp;'Технический лист'!I194))+IF(ISBLANK(INDIRECT("A6")), 0, INDIRECT(INDIRECT("A6")&amp;"!"&amp;'Технический лист'!F436&amp;'Технический лист'!I194))+IF(ISBLANK(INDIRECT("A7")), 0, INDIRECT(INDIRECT("A7")&amp;"!"&amp;'Технический лист'!F436&amp;'Технический лист'!I194))+IF(ISBLANK(INDIRECT("A8")), 0, INDIRECT(INDIRECT("A8")&amp;"!"&amp;'Технический лист'!F436&amp;'Технический лист'!I194))+IF(ISBLANK(INDIRECT("A9")), 0, INDIRECT(INDIRECT("A9")&amp;"!"&amp;'Технический лист'!F436&amp;'Технический лист'!I194))+IF(ISBLANK(INDIRECT("A10")), 0, INDIRECT(INDIRECT("A10")&amp;"!"&amp;'Технический лист'!F436&amp;'Технический лист'!I194))+IF(ISBLANK(INDIRECT("A11")), 0, INDIRECT(INDIRECT("A11")&amp;"!"&amp;'Технический лист'!F436&amp;'Технический лист'!I194))+IF(ISBLANK(INDIRECT("A12")), 0, INDIRECT(INDIRECT("A12")&amp;"!"&amp;'Технический лист'!F436&amp;'Технический лист'!I194))</f>
        <v>0</v>
      </c>
      <c r="G203" s="51">
        <f>IF(ISBLANK(INDIRECT("A3")), 0, INDIRECT(INDIRECT("A3")&amp;"!"&amp;'Технический лист'!G436&amp;'Технический лист'!J194))+IF(ISBLANK(INDIRECT("A4")), 0, INDIRECT(INDIRECT("A4")&amp;"!"&amp;'Технический лист'!G436&amp;'Технический лист'!J194))+IF(ISBLANK(INDIRECT("A5")), 0, INDIRECT(INDIRECT("A5")&amp;"!"&amp;'Технический лист'!G436&amp;'Технический лист'!J194))+IF(ISBLANK(INDIRECT("A6")), 0, INDIRECT(INDIRECT("A6")&amp;"!"&amp;'Технический лист'!G436&amp;'Технический лист'!J194))+IF(ISBLANK(INDIRECT("A7")), 0, INDIRECT(INDIRECT("A7")&amp;"!"&amp;'Технический лист'!G436&amp;'Технический лист'!J194))+IF(ISBLANK(INDIRECT("A8")), 0, INDIRECT(INDIRECT("A8")&amp;"!"&amp;'Технический лист'!G436&amp;'Технический лист'!J194))+IF(ISBLANK(INDIRECT("A9")), 0, INDIRECT(INDIRECT("A9")&amp;"!"&amp;'Технический лист'!G436&amp;'Технический лист'!J194))+IF(ISBLANK(INDIRECT("A10")), 0, INDIRECT(INDIRECT("A10")&amp;"!"&amp;'Технический лист'!G436&amp;'Технический лист'!J194))+IF(ISBLANK(INDIRECT("A11")), 0, INDIRECT(INDIRECT("A11")&amp;"!"&amp;'Технический лист'!G436&amp;'Технический лист'!J194))+IF(ISBLANK(INDIRECT("A12")), 0, INDIRECT(INDIRECT("A12")&amp;"!"&amp;'Технический лист'!G436&amp;'Технический лист'!J194))</f>
        <v>0</v>
      </c>
      <c r="H203" s="51">
        <f>IF(ISBLANK(INDIRECT("A3")), 0, INDIRECT(INDIRECT("A3")&amp;"!"&amp;'Технический лист'!H436&amp;'Технический лист'!K194))+IF(ISBLANK(INDIRECT("A4")), 0, INDIRECT(INDIRECT("A4")&amp;"!"&amp;'Технический лист'!H436&amp;'Технический лист'!K194))+IF(ISBLANK(INDIRECT("A5")), 0, INDIRECT(INDIRECT("A5")&amp;"!"&amp;'Технический лист'!H436&amp;'Технический лист'!K194))+IF(ISBLANK(INDIRECT("A6")), 0, INDIRECT(INDIRECT("A6")&amp;"!"&amp;'Технический лист'!H436&amp;'Технический лист'!K194))+IF(ISBLANK(INDIRECT("A7")), 0, INDIRECT(INDIRECT("A7")&amp;"!"&amp;'Технический лист'!H436&amp;'Технический лист'!K194))+IF(ISBLANK(INDIRECT("A8")), 0, INDIRECT(INDIRECT("A8")&amp;"!"&amp;'Технический лист'!H436&amp;'Технический лист'!K194))+IF(ISBLANK(INDIRECT("A9")), 0, INDIRECT(INDIRECT("A9")&amp;"!"&amp;'Технический лист'!H436&amp;'Технический лист'!K194))+IF(ISBLANK(INDIRECT("A10")), 0, INDIRECT(INDIRECT("A10")&amp;"!"&amp;'Технический лист'!H436&amp;'Технический лист'!K194))+IF(ISBLANK(INDIRECT("A11")), 0, INDIRECT(INDIRECT("A11")&amp;"!"&amp;'Технический лист'!H436&amp;'Технический лист'!K194))+IF(ISBLANK(INDIRECT("A12")), 0, INDIRECT(INDIRECT("A12")&amp;"!"&amp;'Технический лист'!H436&amp;'Технический лист'!K194))</f>
        <v>0</v>
      </c>
      <c r="I203" s="51">
        <f>IF(ISBLANK(INDIRECT("A3")), 0, INDIRECT(INDIRECT("A3")&amp;"!"&amp;'Технический лист'!I436&amp;'Технический лист'!L194))+IF(ISBLANK(INDIRECT("A4")), 0, INDIRECT(INDIRECT("A4")&amp;"!"&amp;'Технический лист'!I436&amp;'Технический лист'!L194))+IF(ISBLANK(INDIRECT("A5")), 0, INDIRECT(INDIRECT("A5")&amp;"!"&amp;'Технический лист'!I436&amp;'Технический лист'!L194))+IF(ISBLANK(INDIRECT("A6")), 0, INDIRECT(INDIRECT("A6")&amp;"!"&amp;'Технический лист'!I436&amp;'Технический лист'!L194))+IF(ISBLANK(INDIRECT("A7")), 0, INDIRECT(INDIRECT("A7")&amp;"!"&amp;'Технический лист'!I436&amp;'Технический лист'!L194))+IF(ISBLANK(INDIRECT("A8")), 0, INDIRECT(INDIRECT("A8")&amp;"!"&amp;'Технический лист'!I436&amp;'Технический лист'!L194))+IF(ISBLANK(INDIRECT("A9")), 0, INDIRECT(INDIRECT("A9")&amp;"!"&amp;'Технический лист'!I436&amp;'Технический лист'!L194))+IF(ISBLANK(INDIRECT("A10")), 0, INDIRECT(INDIRECT("A10")&amp;"!"&amp;'Технический лист'!I436&amp;'Технический лист'!L194))+IF(ISBLANK(INDIRECT("A11")), 0, INDIRECT(INDIRECT("A11")&amp;"!"&amp;'Технический лист'!I436&amp;'Технический лист'!L194))+IF(ISBLANK(INDIRECT("A12")), 0, INDIRECT(INDIRECT("A12")&amp;"!"&amp;'Технический лист'!I436&amp;'Технический лист'!L194))</f>
        <v>0</v>
      </c>
      <c r="J203" s="51">
        <f>IF(ISBLANK(INDIRECT("A3")), 0, INDIRECT(INDIRECT("A3")&amp;"!"&amp;'Технический лист'!J436&amp;'Технический лист'!M194))+IF(ISBLANK(INDIRECT("A4")), 0, INDIRECT(INDIRECT("A4")&amp;"!"&amp;'Технический лист'!J436&amp;'Технический лист'!M194))+IF(ISBLANK(INDIRECT("A5")), 0, INDIRECT(INDIRECT("A5")&amp;"!"&amp;'Технический лист'!J436&amp;'Технический лист'!M194))+IF(ISBLANK(INDIRECT("A6")), 0, INDIRECT(INDIRECT("A6")&amp;"!"&amp;'Технический лист'!J436&amp;'Технический лист'!M194))+IF(ISBLANK(INDIRECT("A7")), 0, INDIRECT(INDIRECT("A7")&amp;"!"&amp;'Технический лист'!J436&amp;'Технический лист'!M194))+IF(ISBLANK(INDIRECT("A8")), 0, INDIRECT(INDIRECT("A8")&amp;"!"&amp;'Технический лист'!J436&amp;'Технический лист'!M194))+IF(ISBLANK(INDIRECT("A9")), 0, INDIRECT(INDIRECT("A9")&amp;"!"&amp;'Технический лист'!J436&amp;'Технический лист'!M194))+IF(ISBLANK(INDIRECT("A10")), 0, INDIRECT(INDIRECT("A10")&amp;"!"&amp;'Технический лист'!J436&amp;'Технический лист'!M194))+IF(ISBLANK(INDIRECT("A11")), 0, INDIRECT(INDIRECT("A11")&amp;"!"&amp;'Технический лист'!J436&amp;'Технический лист'!M194))+IF(ISBLANK(INDIRECT("A12")), 0, INDIRECT(INDIRECT("A12")&amp;"!"&amp;'Технический лист'!J436&amp;'Технический лист'!M194))</f>
        <v>0</v>
      </c>
      <c r="K203" s="51">
        <f>IF(ISBLANK(INDIRECT("A3")), 0, INDIRECT(INDIRECT("A3")&amp;"!"&amp;'Технический лист'!K436&amp;'Технический лист'!N194))+IF(ISBLANK(INDIRECT("A4")), 0, INDIRECT(INDIRECT("A4")&amp;"!"&amp;'Технический лист'!K436&amp;'Технический лист'!N194))+IF(ISBLANK(INDIRECT("A5")), 0, INDIRECT(INDIRECT("A5")&amp;"!"&amp;'Технический лист'!K436&amp;'Технический лист'!N194))+IF(ISBLANK(INDIRECT("A6")), 0, INDIRECT(INDIRECT("A6")&amp;"!"&amp;'Технический лист'!K436&amp;'Технический лист'!N194))+IF(ISBLANK(INDIRECT("A7")), 0, INDIRECT(INDIRECT("A7")&amp;"!"&amp;'Технический лист'!K436&amp;'Технический лист'!N194))+IF(ISBLANK(INDIRECT("A8")), 0, INDIRECT(INDIRECT("A8")&amp;"!"&amp;'Технический лист'!K436&amp;'Технический лист'!N194))+IF(ISBLANK(INDIRECT("A9")), 0, INDIRECT(INDIRECT("A9")&amp;"!"&amp;'Технический лист'!K436&amp;'Технический лист'!N194))+IF(ISBLANK(INDIRECT("A10")), 0, INDIRECT(INDIRECT("A10")&amp;"!"&amp;'Технический лист'!K436&amp;'Технический лист'!N194))+IF(ISBLANK(INDIRECT("A11")), 0, INDIRECT(INDIRECT("A11")&amp;"!"&amp;'Технический лист'!K436&amp;'Технический лист'!N194))+IF(ISBLANK(INDIRECT("A12")), 0, INDIRECT(INDIRECT("A12")&amp;"!"&amp;'Технический лист'!K436&amp;'Технический лист'!N194))</f>
        <v>0</v>
      </c>
      <c r="L203" s="51">
        <f>IF(ISBLANK(INDIRECT("A3")), 0, INDIRECT(INDIRECT("A3")&amp;"!"&amp;'Технический лист'!L436&amp;'Технический лист'!O194))+IF(ISBLANK(INDIRECT("A4")), 0, INDIRECT(INDIRECT("A4")&amp;"!"&amp;'Технический лист'!L436&amp;'Технический лист'!O194))+IF(ISBLANK(INDIRECT("A5")), 0, INDIRECT(INDIRECT("A5")&amp;"!"&amp;'Технический лист'!L436&amp;'Технический лист'!O194))+IF(ISBLANK(INDIRECT("A6")), 0, INDIRECT(INDIRECT("A6")&amp;"!"&amp;'Технический лист'!L436&amp;'Технический лист'!O194))+IF(ISBLANK(INDIRECT("A7")), 0, INDIRECT(INDIRECT("A7")&amp;"!"&amp;'Технический лист'!L436&amp;'Технический лист'!O194))+IF(ISBLANK(INDIRECT("A8")), 0, INDIRECT(INDIRECT("A8")&amp;"!"&amp;'Технический лист'!L436&amp;'Технический лист'!O194))+IF(ISBLANK(INDIRECT("A9")), 0, INDIRECT(INDIRECT("A9")&amp;"!"&amp;'Технический лист'!L436&amp;'Технический лист'!O194))+IF(ISBLANK(INDIRECT("A10")), 0, INDIRECT(INDIRECT("A10")&amp;"!"&amp;'Технический лист'!L436&amp;'Технический лист'!O194))+IF(ISBLANK(INDIRECT("A11")), 0, INDIRECT(INDIRECT("A11")&amp;"!"&amp;'Технический лист'!L436&amp;'Технический лист'!O194))+IF(ISBLANK(INDIRECT("A12")), 0, INDIRECT(INDIRECT("A12")&amp;"!"&amp;'Технический лист'!L436&amp;'Технический лист'!O194))</f>
        <v>0</v>
      </c>
      <c r="M203" s="53">
        <f>IF(ISBLANK(INDIRECT("A3")), 0, INDIRECT(INDIRECT("A3")&amp;"!"&amp;'Технический лист'!M436&amp;'Технический лист'!P194))+IF(ISBLANK(INDIRECT("A4")), 0, INDIRECT(INDIRECT("A4")&amp;"!"&amp;'Технический лист'!M436&amp;'Технический лист'!P194))+IF(ISBLANK(INDIRECT("A5")), 0, INDIRECT(INDIRECT("A5")&amp;"!"&amp;'Технический лист'!M436&amp;'Технический лист'!P194))+IF(ISBLANK(INDIRECT("A6")), 0, INDIRECT(INDIRECT("A6")&amp;"!"&amp;'Технический лист'!M436&amp;'Технический лист'!P194))+IF(ISBLANK(INDIRECT("A7")), 0, INDIRECT(INDIRECT("A7")&amp;"!"&amp;'Технический лист'!M436&amp;'Технический лист'!P194))+IF(ISBLANK(INDIRECT("A8")), 0, INDIRECT(INDIRECT("A8")&amp;"!"&amp;'Технический лист'!M436&amp;'Технический лист'!P194))+IF(ISBLANK(INDIRECT("A9")), 0, INDIRECT(INDIRECT("A9")&amp;"!"&amp;'Технический лист'!M436&amp;'Технический лист'!P194))+IF(ISBLANK(INDIRECT("A10")), 0, INDIRECT(INDIRECT("A10")&amp;"!"&amp;'Технический лист'!M436&amp;'Технический лист'!P194))+IF(ISBLANK(INDIRECT("A11")), 0, INDIRECT(INDIRECT("A11")&amp;"!"&amp;'Технический лист'!M436&amp;'Технический лист'!P194))+IF(ISBLANK(INDIRECT("A12")), 0, INDIRECT(INDIRECT("A12")&amp;"!"&amp;'Технический лист'!M436&amp;'Технический лист'!P194))</f>
        <v>0</v>
      </c>
    </row>
    <row r="204" hidden="1">
      <c r="A204" s="106"/>
      <c r="B204" s="51">
        <f>IF(ISBLANK(INDIRECT("A3")), 0, INDIRECT(INDIRECT("A3")&amp;"!"&amp;'Технический лист'!B437&amp;'Технический лист'!E195))+IF(ISBLANK(INDIRECT("A4")), 0, INDIRECT(INDIRECT("A4")&amp;"!"&amp;'Технический лист'!B437&amp;'Технический лист'!E195))+IF(ISBLANK(INDIRECT("A5")), 0, INDIRECT(INDIRECT("A5")&amp;"!"&amp;'Технический лист'!B437&amp;'Технический лист'!E195))+IF(ISBLANK(INDIRECT("A6")), 0, INDIRECT(INDIRECT("A6")&amp;"!"&amp;'Технический лист'!B437&amp;'Технический лист'!E195))+IF(ISBLANK(INDIRECT("A7")), 0, INDIRECT(INDIRECT("A7")&amp;"!"&amp;'Технический лист'!B437&amp;'Технический лист'!E195))+IF(ISBLANK(INDIRECT("A8")), 0, INDIRECT(INDIRECT("A8")&amp;"!"&amp;'Технический лист'!B437&amp;'Технический лист'!E195))+IF(ISBLANK(INDIRECT("A9")), 0, INDIRECT(INDIRECT("A9")&amp;"!"&amp;'Технический лист'!B437&amp;'Технический лист'!E195))+IF(ISBLANK(INDIRECT("A10")), 0, INDIRECT(INDIRECT("A10")&amp;"!"&amp;'Технический лист'!B437&amp;'Технический лист'!E195))+IF(ISBLANK(INDIRECT("A11")), 0, INDIRECT(INDIRECT("A11")&amp;"!"&amp;'Технический лист'!B437&amp;'Технический лист'!E195))+IF(ISBLANK(INDIRECT("A12")), 0, INDIRECT(INDIRECT("A12")&amp;"!"&amp;'Технический лист'!B437&amp;'Технический лист'!E195))</f>
        <v>0</v>
      </c>
      <c r="C204" s="51">
        <f>IF(ISBLANK(INDIRECT("A3")), 0, INDIRECT(INDIRECT("A3")&amp;"!"&amp;'Технический лист'!C437&amp;'Технический лист'!F195))+IF(ISBLANK(INDIRECT("A4")), 0, INDIRECT(INDIRECT("A4")&amp;"!"&amp;'Технический лист'!C437&amp;'Технический лист'!F195))+IF(ISBLANK(INDIRECT("A5")), 0, INDIRECT(INDIRECT("A5")&amp;"!"&amp;'Технический лист'!C437&amp;'Технический лист'!F195))+IF(ISBLANK(INDIRECT("A6")), 0, INDIRECT(INDIRECT("A6")&amp;"!"&amp;'Технический лист'!C437&amp;'Технический лист'!F195))+IF(ISBLANK(INDIRECT("A7")), 0, INDIRECT(INDIRECT("A7")&amp;"!"&amp;'Технический лист'!C437&amp;'Технический лист'!F195))+IF(ISBLANK(INDIRECT("A8")), 0, INDIRECT(INDIRECT("A8")&amp;"!"&amp;'Технический лист'!C437&amp;'Технический лист'!F195))+IF(ISBLANK(INDIRECT("A9")), 0, INDIRECT(INDIRECT("A9")&amp;"!"&amp;'Технический лист'!C437&amp;'Технический лист'!F195))+IF(ISBLANK(INDIRECT("A10")), 0, INDIRECT(INDIRECT("A10")&amp;"!"&amp;'Технический лист'!C437&amp;'Технический лист'!F195))+IF(ISBLANK(INDIRECT("A11")), 0, INDIRECT(INDIRECT("A11")&amp;"!"&amp;'Технический лист'!C437&amp;'Технический лист'!F195))+IF(ISBLANK(INDIRECT("A12")), 0, INDIRECT(INDIRECT("A12")&amp;"!"&amp;'Технический лист'!C437&amp;'Технический лист'!F195))</f>
        <v>0</v>
      </c>
      <c r="D204" s="51">
        <f>IF(ISBLANK(INDIRECT("A3")), 0, INDIRECT(INDIRECT("A3")&amp;"!"&amp;'Технический лист'!D437&amp;'Технический лист'!G195))+IF(ISBLANK(INDIRECT("A4")), 0, INDIRECT(INDIRECT("A4")&amp;"!"&amp;'Технический лист'!D437&amp;'Технический лист'!G195))+IF(ISBLANK(INDIRECT("A5")), 0, INDIRECT(INDIRECT("A5")&amp;"!"&amp;'Технический лист'!D437&amp;'Технический лист'!G195))+IF(ISBLANK(INDIRECT("A6")), 0, INDIRECT(INDIRECT("A6")&amp;"!"&amp;'Технический лист'!D437&amp;'Технический лист'!G195))+IF(ISBLANK(INDIRECT("A7")), 0, INDIRECT(INDIRECT("A7")&amp;"!"&amp;'Технический лист'!D437&amp;'Технический лист'!G195))+IF(ISBLANK(INDIRECT("A8")), 0, INDIRECT(INDIRECT("A8")&amp;"!"&amp;'Технический лист'!D437&amp;'Технический лист'!G195))+IF(ISBLANK(INDIRECT("A9")), 0, INDIRECT(INDIRECT("A9")&amp;"!"&amp;'Технический лист'!D437&amp;'Технический лист'!G195))+IF(ISBLANK(INDIRECT("A10")), 0, INDIRECT(INDIRECT("A10")&amp;"!"&amp;'Технический лист'!D437&amp;'Технический лист'!G195))+IF(ISBLANK(INDIRECT("A11")), 0, INDIRECT(INDIRECT("A11")&amp;"!"&amp;'Технический лист'!D437&amp;'Технический лист'!G195))+IF(ISBLANK(INDIRECT("A12")), 0, INDIRECT(INDIRECT("A12")&amp;"!"&amp;'Технический лист'!D437&amp;'Технический лист'!G195))</f>
        <v>0</v>
      </c>
      <c r="E204" s="51">
        <f>IF(ISBLANK(INDIRECT("A3")), 0, INDIRECT(INDIRECT("A3")&amp;"!"&amp;'Технический лист'!E437&amp;'Технический лист'!H195))+IF(ISBLANK(INDIRECT("A4")), 0, INDIRECT(INDIRECT("A4")&amp;"!"&amp;'Технический лист'!E437&amp;'Технический лист'!H195))+IF(ISBLANK(INDIRECT("A5")), 0, INDIRECT(INDIRECT("A5")&amp;"!"&amp;'Технический лист'!E437&amp;'Технический лист'!H195))+IF(ISBLANK(INDIRECT("A6")), 0, INDIRECT(INDIRECT("A6")&amp;"!"&amp;'Технический лист'!E437&amp;'Технический лист'!H195))+IF(ISBLANK(INDIRECT("A7")), 0, INDIRECT(INDIRECT("A7")&amp;"!"&amp;'Технический лист'!E437&amp;'Технический лист'!H195))+IF(ISBLANK(INDIRECT("A8")), 0, INDIRECT(INDIRECT("A8")&amp;"!"&amp;'Технический лист'!E437&amp;'Технический лист'!H195))+IF(ISBLANK(INDIRECT("A9")), 0, INDIRECT(INDIRECT("A9")&amp;"!"&amp;'Технический лист'!E437&amp;'Технический лист'!H195))+IF(ISBLANK(INDIRECT("A10")), 0, INDIRECT(INDIRECT("A10")&amp;"!"&amp;'Технический лист'!E437&amp;'Технический лист'!H195))+IF(ISBLANK(INDIRECT("A11")), 0, INDIRECT(INDIRECT("A11")&amp;"!"&amp;'Технический лист'!E437&amp;'Технический лист'!H195))+IF(ISBLANK(INDIRECT("A12")), 0, INDIRECT(INDIRECT("A12")&amp;"!"&amp;'Технический лист'!E437&amp;'Технический лист'!H195))</f>
        <v>0</v>
      </c>
      <c r="F204" s="51">
        <f>IF(ISBLANK(INDIRECT("A3")), 0, INDIRECT(INDIRECT("A3")&amp;"!"&amp;'Технический лист'!F437&amp;'Технический лист'!I195))+IF(ISBLANK(INDIRECT("A4")), 0, INDIRECT(INDIRECT("A4")&amp;"!"&amp;'Технический лист'!F437&amp;'Технический лист'!I195))+IF(ISBLANK(INDIRECT("A5")), 0, INDIRECT(INDIRECT("A5")&amp;"!"&amp;'Технический лист'!F437&amp;'Технический лист'!I195))+IF(ISBLANK(INDIRECT("A6")), 0, INDIRECT(INDIRECT("A6")&amp;"!"&amp;'Технический лист'!F437&amp;'Технический лист'!I195))+IF(ISBLANK(INDIRECT("A7")), 0, INDIRECT(INDIRECT("A7")&amp;"!"&amp;'Технический лист'!F437&amp;'Технический лист'!I195))+IF(ISBLANK(INDIRECT("A8")), 0, INDIRECT(INDIRECT("A8")&amp;"!"&amp;'Технический лист'!F437&amp;'Технический лист'!I195))+IF(ISBLANK(INDIRECT("A9")), 0, INDIRECT(INDIRECT("A9")&amp;"!"&amp;'Технический лист'!F437&amp;'Технический лист'!I195))+IF(ISBLANK(INDIRECT("A10")), 0, INDIRECT(INDIRECT("A10")&amp;"!"&amp;'Технический лист'!F437&amp;'Технический лист'!I195))+IF(ISBLANK(INDIRECT("A11")), 0, INDIRECT(INDIRECT("A11")&amp;"!"&amp;'Технический лист'!F437&amp;'Технический лист'!I195))+IF(ISBLANK(INDIRECT("A12")), 0, INDIRECT(INDIRECT("A12")&amp;"!"&amp;'Технический лист'!F437&amp;'Технический лист'!I195))</f>
        <v>0</v>
      </c>
      <c r="G204" s="51">
        <f>IF(ISBLANK(INDIRECT("A3")), 0, INDIRECT(INDIRECT("A3")&amp;"!"&amp;'Технический лист'!G437&amp;'Технический лист'!J195))+IF(ISBLANK(INDIRECT("A4")), 0, INDIRECT(INDIRECT("A4")&amp;"!"&amp;'Технический лист'!G437&amp;'Технический лист'!J195))+IF(ISBLANK(INDIRECT("A5")), 0, INDIRECT(INDIRECT("A5")&amp;"!"&amp;'Технический лист'!G437&amp;'Технический лист'!J195))+IF(ISBLANK(INDIRECT("A6")), 0, INDIRECT(INDIRECT("A6")&amp;"!"&amp;'Технический лист'!G437&amp;'Технический лист'!J195))+IF(ISBLANK(INDIRECT("A7")), 0, INDIRECT(INDIRECT("A7")&amp;"!"&amp;'Технический лист'!G437&amp;'Технический лист'!J195))+IF(ISBLANK(INDIRECT("A8")), 0, INDIRECT(INDIRECT("A8")&amp;"!"&amp;'Технический лист'!G437&amp;'Технический лист'!J195))+IF(ISBLANK(INDIRECT("A9")), 0, INDIRECT(INDIRECT("A9")&amp;"!"&amp;'Технический лист'!G437&amp;'Технический лист'!J195))+IF(ISBLANK(INDIRECT("A10")), 0, INDIRECT(INDIRECT("A10")&amp;"!"&amp;'Технический лист'!G437&amp;'Технический лист'!J195))+IF(ISBLANK(INDIRECT("A11")), 0, INDIRECT(INDIRECT("A11")&amp;"!"&amp;'Технический лист'!G437&amp;'Технический лист'!J195))+IF(ISBLANK(INDIRECT("A12")), 0, INDIRECT(INDIRECT("A12")&amp;"!"&amp;'Технический лист'!G437&amp;'Технический лист'!J195))</f>
        <v>0</v>
      </c>
      <c r="H204" s="51">
        <f>IF(ISBLANK(INDIRECT("A3")), 0, INDIRECT(INDIRECT("A3")&amp;"!"&amp;'Технический лист'!H437&amp;'Технический лист'!K195))+IF(ISBLANK(INDIRECT("A4")), 0, INDIRECT(INDIRECT("A4")&amp;"!"&amp;'Технический лист'!H437&amp;'Технический лист'!K195))+IF(ISBLANK(INDIRECT("A5")), 0, INDIRECT(INDIRECT("A5")&amp;"!"&amp;'Технический лист'!H437&amp;'Технический лист'!K195))+IF(ISBLANK(INDIRECT("A6")), 0, INDIRECT(INDIRECT("A6")&amp;"!"&amp;'Технический лист'!H437&amp;'Технический лист'!K195))+IF(ISBLANK(INDIRECT("A7")), 0, INDIRECT(INDIRECT("A7")&amp;"!"&amp;'Технический лист'!H437&amp;'Технический лист'!K195))+IF(ISBLANK(INDIRECT("A8")), 0, INDIRECT(INDIRECT("A8")&amp;"!"&amp;'Технический лист'!H437&amp;'Технический лист'!K195))+IF(ISBLANK(INDIRECT("A9")), 0, INDIRECT(INDIRECT("A9")&amp;"!"&amp;'Технический лист'!H437&amp;'Технический лист'!K195))+IF(ISBLANK(INDIRECT("A10")), 0, INDIRECT(INDIRECT("A10")&amp;"!"&amp;'Технический лист'!H437&amp;'Технический лист'!K195))+IF(ISBLANK(INDIRECT("A11")), 0, INDIRECT(INDIRECT("A11")&amp;"!"&amp;'Технический лист'!H437&amp;'Технический лист'!K195))+IF(ISBLANK(INDIRECT("A12")), 0, INDIRECT(INDIRECT("A12")&amp;"!"&amp;'Технический лист'!H437&amp;'Технический лист'!K195))</f>
        <v>0</v>
      </c>
      <c r="I204" s="51">
        <f>IF(ISBLANK(INDIRECT("A3")), 0, INDIRECT(INDIRECT("A3")&amp;"!"&amp;'Технический лист'!I437&amp;'Технический лист'!L195))+IF(ISBLANK(INDIRECT("A4")), 0, INDIRECT(INDIRECT("A4")&amp;"!"&amp;'Технический лист'!I437&amp;'Технический лист'!L195))+IF(ISBLANK(INDIRECT("A5")), 0, INDIRECT(INDIRECT("A5")&amp;"!"&amp;'Технический лист'!I437&amp;'Технический лист'!L195))+IF(ISBLANK(INDIRECT("A6")), 0, INDIRECT(INDIRECT("A6")&amp;"!"&amp;'Технический лист'!I437&amp;'Технический лист'!L195))+IF(ISBLANK(INDIRECT("A7")), 0, INDIRECT(INDIRECT("A7")&amp;"!"&amp;'Технический лист'!I437&amp;'Технический лист'!L195))+IF(ISBLANK(INDIRECT("A8")), 0, INDIRECT(INDIRECT("A8")&amp;"!"&amp;'Технический лист'!I437&amp;'Технический лист'!L195))+IF(ISBLANK(INDIRECT("A9")), 0, INDIRECT(INDIRECT("A9")&amp;"!"&amp;'Технический лист'!I437&amp;'Технический лист'!L195))+IF(ISBLANK(INDIRECT("A10")), 0, INDIRECT(INDIRECT("A10")&amp;"!"&amp;'Технический лист'!I437&amp;'Технический лист'!L195))+IF(ISBLANK(INDIRECT("A11")), 0, INDIRECT(INDIRECT("A11")&amp;"!"&amp;'Технический лист'!I437&amp;'Технический лист'!L195))+IF(ISBLANK(INDIRECT("A12")), 0, INDIRECT(INDIRECT("A12")&amp;"!"&amp;'Технический лист'!I437&amp;'Технический лист'!L195))</f>
        <v>0</v>
      </c>
      <c r="J204" s="51">
        <f>IF(ISBLANK(INDIRECT("A3")), 0, INDIRECT(INDIRECT("A3")&amp;"!"&amp;'Технический лист'!J437&amp;'Технический лист'!M195))+IF(ISBLANK(INDIRECT("A4")), 0, INDIRECT(INDIRECT("A4")&amp;"!"&amp;'Технический лист'!J437&amp;'Технический лист'!M195))+IF(ISBLANK(INDIRECT("A5")), 0, INDIRECT(INDIRECT("A5")&amp;"!"&amp;'Технический лист'!J437&amp;'Технический лист'!M195))+IF(ISBLANK(INDIRECT("A6")), 0, INDIRECT(INDIRECT("A6")&amp;"!"&amp;'Технический лист'!J437&amp;'Технический лист'!M195))+IF(ISBLANK(INDIRECT("A7")), 0, INDIRECT(INDIRECT("A7")&amp;"!"&amp;'Технический лист'!J437&amp;'Технический лист'!M195))+IF(ISBLANK(INDIRECT("A8")), 0, INDIRECT(INDIRECT("A8")&amp;"!"&amp;'Технический лист'!J437&amp;'Технический лист'!M195))+IF(ISBLANK(INDIRECT("A9")), 0, INDIRECT(INDIRECT("A9")&amp;"!"&amp;'Технический лист'!J437&amp;'Технический лист'!M195))+IF(ISBLANK(INDIRECT("A10")), 0, INDIRECT(INDIRECT("A10")&amp;"!"&amp;'Технический лист'!J437&amp;'Технический лист'!M195))+IF(ISBLANK(INDIRECT("A11")), 0, INDIRECT(INDIRECT("A11")&amp;"!"&amp;'Технический лист'!J437&amp;'Технический лист'!M195))+IF(ISBLANK(INDIRECT("A12")), 0, INDIRECT(INDIRECT("A12")&amp;"!"&amp;'Технический лист'!J437&amp;'Технический лист'!M195))</f>
        <v>0</v>
      </c>
      <c r="K204" s="51">
        <f>IF(ISBLANK(INDIRECT("A3")), 0, INDIRECT(INDIRECT("A3")&amp;"!"&amp;'Технический лист'!K437&amp;'Технический лист'!N195))+IF(ISBLANK(INDIRECT("A4")), 0, INDIRECT(INDIRECT("A4")&amp;"!"&amp;'Технический лист'!K437&amp;'Технический лист'!N195))+IF(ISBLANK(INDIRECT("A5")), 0, INDIRECT(INDIRECT("A5")&amp;"!"&amp;'Технический лист'!K437&amp;'Технический лист'!N195))+IF(ISBLANK(INDIRECT("A6")), 0, INDIRECT(INDIRECT("A6")&amp;"!"&amp;'Технический лист'!K437&amp;'Технический лист'!N195))+IF(ISBLANK(INDIRECT("A7")), 0, INDIRECT(INDIRECT("A7")&amp;"!"&amp;'Технический лист'!K437&amp;'Технический лист'!N195))+IF(ISBLANK(INDIRECT("A8")), 0, INDIRECT(INDIRECT("A8")&amp;"!"&amp;'Технический лист'!K437&amp;'Технический лист'!N195))+IF(ISBLANK(INDIRECT("A9")), 0, INDIRECT(INDIRECT("A9")&amp;"!"&amp;'Технический лист'!K437&amp;'Технический лист'!N195))+IF(ISBLANK(INDIRECT("A10")), 0, INDIRECT(INDIRECT("A10")&amp;"!"&amp;'Технический лист'!K437&amp;'Технический лист'!N195))+IF(ISBLANK(INDIRECT("A11")), 0, INDIRECT(INDIRECT("A11")&amp;"!"&amp;'Технический лист'!K437&amp;'Технический лист'!N195))+IF(ISBLANK(INDIRECT("A12")), 0, INDIRECT(INDIRECT("A12")&amp;"!"&amp;'Технический лист'!K437&amp;'Технический лист'!N195))</f>
        <v>0</v>
      </c>
      <c r="L204" s="51">
        <f>IF(ISBLANK(INDIRECT("A3")), 0, INDIRECT(INDIRECT("A3")&amp;"!"&amp;'Технический лист'!L437&amp;'Технический лист'!O195))+IF(ISBLANK(INDIRECT("A4")), 0, INDIRECT(INDIRECT("A4")&amp;"!"&amp;'Технический лист'!L437&amp;'Технический лист'!O195))+IF(ISBLANK(INDIRECT("A5")), 0, INDIRECT(INDIRECT("A5")&amp;"!"&amp;'Технический лист'!L437&amp;'Технический лист'!O195))+IF(ISBLANK(INDIRECT("A6")), 0, INDIRECT(INDIRECT("A6")&amp;"!"&amp;'Технический лист'!L437&amp;'Технический лист'!O195))+IF(ISBLANK(INDIRECT("A7")), 0, INDIRECT(INDIRECT("A7")&amp;"!"&amp;'Технический лист'!L437&amp;'Технический лист'!O195))+IF(ISBLANK(INDIRECT("A8")), 0, INDIRECT(INDIRECT("A8")&amp;"!"&amp;'Технический лист'!L437&amp;'Технический лист'!O195))+IF(ISBLANK(INDIRECT("A9")), 0, INDIRECT(INDIRECT("A9")&amp;"!"&amp;'Технический лист'!L437&amp;'Технический лист'!O195))+IF(ISBLANK(INDIRECT("A10")), 0, INDIRECT(INDIRECT("A10")&amp;"!"&amp;'Технический лист'!L437&amp;'Технический лист'!O195))+IF(ISBLANK(INDIRECT("A11")), 0, INDIRECT(INDIRECT("A11")&amp;"!"&amp;'Технический лист'!L437&amp;'Технический лист'!O195))+IF(ISBLANK(INDIRECT("A12")), 0, INDIRECT(INDIRECT("A12")&amp;"!"&amp;'Технический лист'!L437&amp;'Технический лист'!O195))</f>
        <v>0</v>
      </c>
      <c r="M204" s="53">
        <f>IF(ISBLANK(INDIRECT("A3")), 0, INDIRECT(INDIRECT("A3")&amp;"!"&amp;'Технический лист'!M437&amp;'Технический лист'!P195))+IF(ISBLANK(INDIRECT("A4")), 0, INDIRECT(INDIRECT("A4")&amp;"!"&amp;'Технический лист'!M437&amp;'Технический лист'!P195))+IF(ISBLANK(INDIRECT("A5")), 0, INDIRECT(INDIRECT("A5")&amp;"!"&amp;'Технический лист'!M437&amp;'Технический лист'!P195))+IF(ISBLANK(INDIRECT("A6")), 0, INDIRECT(INDIRECT("A6")&amp;"!"&amp;'Технический лист'!M437&amp;'Технический лист'!P195))+IF(ISBLANK(INDIRECT("A7")), 0, INDIRECT(INDIRECT("A7")&amp;"!"&amp;'Технический лист'!M437&amp;'Технический лист'!P195))+IF(ISBLANK(INDIRECT("A8")), 0, INDIRECT(INDIRECT("A8")&amp;"!"&amp;'Технический лист'!M437&amp;'Технический лист'!P195))+IF(ISBLANK(INDIRECT("A9")), 0, INDIRECT(INDIRECT("A9")&amp;"!"&amp;'Технический лист'!M437&amp;'Технический лист'!P195))+IF(ISBLANK(INDIRECT("A10")), 0, INDIRECT(INDIRECT("A10")&amp;"!"&amp;'Технический лист'!M437&amp;'Технический лист'!P195))+IF(ISBLANK(INDIRECT("A11")), 0, INDIRECT(INDIRECT("A11")&amp;"!"&amp;'Технический лист'!M437&amp;'Технический лист'!P195))+IF(ISBLANK(INDIRECT("A12")), 0, INDIRECT(INDIRECT("A12")&amp;"!"&amp;'Технический лист'!M437&amp;'Технический лист'!P195))</f>
        <v>0</v>
      </c>
    </row>
    <row r="205" hidden="1">
      <c r="A205" s="106"/>
      <c r="B205" s="51">
        <f>IF(ISBLANK(INDIRECT("A3")), 0, INDIRECT(INDIRECT("A3")&amp;"!"&amp;'Технический лист'!B438&amp;'Технический лист'!E196))+IF(ISBLANK(INDIRECT("A4")), 0, INDIRECT(INDIRECT("A4")&amp;"!"&amp;'Технический лист'!B438&amp;'Технический лист'!E196))+IF(ISBLANK(INDIRECT("A5")), 0, INDIRECT(INDIRECT("A5")&amp;"!"&amp;'Технический лист'!B438&amp;'Технический лист'!E196))+IF(ISBLANK(INDIRECT("A6")), 0, INDIRECT(INDIRECT("A6")&amp;"!"&amp;'Технический лист'!B438&amp;'Технический лист'!E196))+IF(ISBLANK(INDIRECT("A7")), 0, INDIRECT(INDIRECT("A7")&amp;"!"&amp;'Технический лист'!B438&amp;'Технический лист'!E196))+IF(ISBLANK(INDIRECT("A8")), 0, INDIRECT(INDIRECT("A8")&amp;"!"&amp;'Технический лист'!B438&amp;'Технический лист'!E196))+IF(ISBLANK(INDIRECT("A9")), 0, INDIRECT(INDIRECT("A9")&amp;"!"&amp;'Технический лист'!B438&amp;'Технический лист'!E196))+IF(ISBLANK(INDIRECT("A10")), 0, INDIRECT(INDIRECT("A10")&amp;"!"&amp;'Технический лист'!B438&amp;'Технический лист'!E196))+IF(ISBLANK(INDIRECT("A11")), 0, INDIRECT(INDIRECT("A11")&amp;"!"&amp;'Технический лист'!B438&amp;'Технический лист'!E196))+IF(ISBLANK(INDIRECT("A12")), 0, INDIRECT(INDIRECT("A12")&amp;"!"&amp;'Технический лист'!B438&amp;'Технический лист'!E196))</f>
        <v>0</v>
      </c>
      <c r="C205" s="51">
        <f>IF(ISBLANK(INDIRECT("A3")), 0, INDIRECT(INDIRECT("A3")&amp;"!"&amp;'Технический лист'!C438&amp;'Технический лист'!F196))+IF(ISBLANK(INDIRECT("A4")), 0, INDIRECT(INDIRECT("A4")&amp;"!"&amp;'Технический лист'!C438&amp;'Технический лист'!F196))+IF(ISBLANK(INDIRECT("A5")), 0, INDIRECT(INDIRECT("A5")&amp;"!"&amp;'Технический лист'!C438&amp;'Технический лист'!F196))+IF(ISBLANK(INDIRECT("A6")), 0, INDIRECT(INDIRECT("A6")&amp;"!"&amp;'Технический лист'!C438&amp;'Технический лист'!F196))+IF(ISBLANK(INDIRECT("A7")), 0, INDIRECT(INDIRECT("A7")&amp;"!"&amp;'Технический лист'!C438&amp;'Технический лист'!F196))+IF(ISBLANK(INDIRECT("A8")), 0, INDIRECT(INDIRECT("A8")&amp;"!"&amp;'Технический лист'!C438&amp;'Технический лист'!F196))+IF(ISBLANK(INDIRECT("A9")), 0, INDIRECT(INDIRECT("A9")&amp;"!"&amp;'Технический лист'!C438&amp;'Технический лист'!F196))+IF(ISBLANK(INDIRECT("A10")), 0, INDIRECT(INDIRECT("A10")&amp;"!"&amp;'Технический лист'!C438&amp;'Технический лист'!F196))+IF(ISBLANK(INDIRECT("A11")), 0, INDIRECT(INDIRECT("A11")&amp;"!"&amp;'Технический лист'!C438&amp;'Технический лист'!F196))+IF(ISBLANK(INDIRECT("A12")), 0, INDIRECT(INDIRECT("A12")&amp;"!"&amp;'Технический лист'!C438&amp;'Технический лист'!F196))</f>
        <v>0</v>
      </c>
      <c r="D205" s="51">
        <f>IF(ISBLANK(INDIRECT("A3")), 0, INDIRECT(INDIRECT("A3")&amp;"!"&amp;'Технический лист'!D438&amp;'Технический лист'!G196))+IF(ISBLANK(INDIRECT("A4")), 0, INDIRECT(INDIRECT("A4")&amp;"!"&amp;'Технический лист'!D438&amp;'Технический лист'!G196))+IF(ISBLANK(INDIRECT("A5")), 0, INDIRECT(INDIRECT("A5")&amp;"!"&amp;'Технический лист'!D438&amp;'Технический лист'!G196))+IF(ISBLANK(INDIRECT("A6")), 0, INDIRECT(INDIRECT("A6")&amp;"!"&amp;'Технический лист'!D438&amp;'Технический лист'!G196))+IF(ISBLANK(INDIRECT("A7")), 0, INDIRECT(INDIRECT("A7")&amp;"!"&amp;'Технический лист'!D438&amp;'Технический лист'!G196))+IF(ISBLANK(INDIRECT("A8")), 0, INDIRECT(INDIRECT("A8")&amp;"!"&amp;'Технический лист'!D438&amp;'Технический лист'!G196))+IF(ISBLANK(INDIRECT("A9")), 0, INDIRECT(INDIRECT("A9")&amp;"!"&amp;'Технический лист'!D438&amp;'Технический лист'!G196))+IF(ISBLANK(INDIRECT("A10")), 0, INDIRECT(INDIRECT("A10")&amp;"!"&amp;'Технический лист'!D438&amp;'Технический лист'!G196))+IF(ISBLANK(INDIRECT("A11")), 0, INDIRECT(INDIRECT("A11")&amp;"!"&amp;'Технический лист'!D438&amp;'Технический лист'!G196))+IF(ISBLANK(INDIRECT("A12")), 0, INDIRECT(INDIRECT("A12")&amp;"!"&amp;'Технический лист'!D438&amp;'Технический лист'!G196))</f>
        <v>0</v>
      </c>
      <c r="E205" s="51">
        <f>IF(ISBLANK(INDIRECT("A3")), 0, INDIRECT(INDIRECT("A3")&amp;"!"&amp;'Технический лист'!E438&amp;'Технический лист'!H196))+IF(ISBLANK(INDIRECT("A4")), 0, INDIRECT(INDIRECT("A4")&amp;"!"&amp;'Технический лист'!E438&amp;'Технический лист'!H196))+IF(ISBLANK(INDIRECT("A5")), 0, INDIRECT(INDIRECT("A5")&amp;"!"&amp;'Технический лист'!E438&amp;'Технический лист'!H196))+IF(ISBLANK(INDIRECT("A6")), 0, INDIRECT(INDIRECT("A6")&amp;"!"&amp;'Технический лист'!E438&amp;'Технический лист'!H196))+IF(ISBLANK(INDIRECT("A7")), 0, INDIRECT(INDIRECT("A7")&amp;"!"&amp;'Технический лист'!E438&amp;'Технический лист'!H196))+IF(ISBLANK(INDIRECT("A8")), 0, INDIRECT(INDIRECT("A8")&amp;"!"&amp;'Технический лист'!E438&amp;'Технический лист'!H196))+IF(ISBLANK(INDIRECT("A9")), 0, INDIRECT(INDIRECT("A9")&amp;"!"&amp;'Технический лист'!E438&amp;'Технический лист'!H196))+IF(ISBLANK(INDIRECT("A10")), 0, INDIRECT(INDIRECT("A10")&amp;"!"&amp;'Технический лист'!E438&amp;'Технический лист'!H196))+IF(ISBLANK(INDIRECT("A11")), 0, INDIRECT(INDIRECT("A11")&amp;"!"&amp;'Технический лист'!E438&amp;'Технический лист'!H196))+IF(ISBLANK(INDIRECT("A12")), 0, INDIRECT(INDIRECT("A12")&amp;"!"&amp;'Технический лист'!E438&amp;'Технический лист'!H196))</f>
        <v>0</v>
      </c>
      <c r="F205" s="51">
        <f>IF(ISBLANK(INDIRECT("A3")), 0, INDIRECT(INDIRECT("A3")&amp;"!"&amp;'Технический лист'!F438&amp;'Технический лист'!I196))+IF(ISBLANK(INDIRECT("A4")), 0, INDIRECT(INDIRECT("A4")&amp;"!"&amp;'Технический лист'!F438&amp;'Технический лист'!I196))+IF(ISBLANK(INDIRECT("A5")), 0, INDIRECT(INDIRECT("A5")&amp;"!"&amp;'Технический лист'!F438&amp;'Технический лист'!I196))+IF(ISBLANK(INDIRECT("A6")), 0, INDIRECT(INDIRECT("A6")&amp;"!"&amp;'Технический лист'!F438&amp;'Технический лист'!I196))+IF(ISBLANK(INDIRECT("A7")), 0, INDIRECT(INDIRECT("A7")&amp;"!"&amp;'Технический лист'!F438&amp;'Технический лист'!I196))+IF(ISBLANK(INDIRECT("A8")), 0, INDIRECT(INDIRECT("A8")&amp;"!"&amp;'Технический лист'!F438&amp;'Технический лист'!I196))+IF(ISBLANK(INDIRECT("A9")), 0, INDIRECT(INDIRECT("A9")&amp;"!"&amp;'Технический лист'!F438&amp;'Технический лист'!I196))+IF(ISBLANK(INDIRECT("A10")), 0, INDIRECT(INDIRECT("A10")&amp;"!"&amp;'Технический лист'!F438&amp;'Технический лист'!I196))+IF(ISBLANK(INDIRECT("A11")), 0, INDIRECT(INDIRECT("A11")&amp;"!"&amp;'Технический лист'!F438&amp;'Технический лист'!I196))+IF(ISBLANK(INDIRECT("A12")), 0, INDIRECT(INDIRECT("A12")&amp;"!"&amp;'Технический лист'!F438&amp;'Технический лист'!I196))</f>
        <v>0</v>
      </c>
      <c r="G205" s="51">
        <f>IF(ISBLANK(INDIRECT("A3")), 0, INDIRECT(INDIRECT("A3")&amp;"!"&amp;'Технический лист'!G438&amp;'Технический лист'!J196))+IF(ISBLANK(INDIRECT("A4")), 0, INDIRECT(INDIRECT("A4")&amp;"!"&amp;'Технический лист'!G438&amp;'Технический лист'!J196))+IF(ISBLANK(INDIRECT("A5")), 0, INDIRECT(INDIRECT("A5")&amp;"!"&amp;'Технический лист'!G438&amp;'Технический лист'!J196))+IF(ISBLANK(INDIRECT("A6")), 0, INDIRECT(INDIRECT("A6")&amp;"!"&amp;'Технический лист'!G438&amp;'Технический лист'!J196))+IF(ISBLANK(INDIRECT("A7")), 0, INDIRECT(INDIRECT("A7")&amp;"!"&amp;'Технический лист'!G438&amp;'Технический лист'!J196))+IF(ISBLANK(INDIRECT("A8")), 0, INDIRECT(INDIRECT("A8")&amp;"!"&amp;'Технический лист'!G438&amp;'Технический лист'!J196))+IF(ISBLANK(INDIRECT("A9")), 0, INDIRECT(INDIRECT("A9")&amp;"!"&amp;'Технический лист'!G438&amp;'Технический лист'!J196))+IF(ISBLANK(INDIRECT("A10")), 0, INDIRECT(INDIRECT("A10")&amp;"!"&amp;'Технический лист'!G438&amp;'Технический лист'!J196))+IF(ISBLANK(INDIRECT("A11")), 0, INDIRECT(INDIRECT("A11")&amp;"!"&amp;'Технический лист'!G438&amp;'Технический лист'!J196))+IF(ISBLANK(INDIRECT("A12")), 0, INDIRECT(INDIRECT("A12")&amp;"!"&amp;'Технический лист'!G438&amp;'Технический лист'!J196))</f>
        <v>0</v>
      </c>
      <c r="H205" s="51">
        <f>IF(ISBLANK(INDIRECT("A3")), 0, INDIRECT(INDIRECT("A3")&amp;"!"&amp;'Технический лист'!H438&amp;'Технический лист'!K196))+IF(ISBLANK(INDIRECT("A4")), 0, INDIRECT(INDIRECT("A4")&amp;"!"&amp;'Технический лист'!H438&amp;'Технический лист'!K196))+IF(ISBLANK(INDIRECT("A5")), 0, INDIRECT(INDIRECT("A5")&amp;"!"&amp;'Технический лист'!H438&amp;'Технический лист'!K196))+IF(ISBLANK(INDIRECT("A6")), 0, INDIRECT(INDIRECT("A6")&amp;"!"&amp;'Технический лист'!H438&amp;'Технический лист'!K196))+IF(ISBLANK(INDIRECT("A7")), 0, INDIRECT(INDIRECT("A7")&amp;"!"&amp;'Технический лист'!H438&amp;'Технический лист'!K196))+IF(ISBLANK(INDIRECT("A8")), 0, INDIRECT(INDIRECT("A8")&amp;"!"&amp;'Технический лист'!H438&amp;'Технический лист'!K196))+IF(ISBLANK(INDIRECT("A9")), 0, INDIRECT(INDIRECT("A9")&amp;"!"&amp;'Технический лист'!H438&amp;'Технический лист'!K196))+IF(ISBLANK(INDIRECT("A10")), 0, INDIRECT(INDIRECT("A10")&amp;"!"&amp;'Технический лист'!H438&amp;'Технический лист'!K196))+IF(ISBLANK(INDIRECT("A11")), 0, INDIRECT(INDIRECT("A11")&amp;"!"&amp;'Технический лист'!H438&amp;'Технический лист'!K196))+IF(ISBLANK(INDIRECT("A12")), 0, INDIRECT(INDIRECT("A12")&amp;"!"&amp;'Технический лист'!H438&amp;'Технический лист'!K196))</f>
        <v>0</v>
      </c>
      <c r="I205" s="51">
        <f>IF(ISBLANK(INDIRECT("A3")), 0, INDIRECT(INDIRECT("A3")&amp;"!"&amp;'Технический лист'!I438&amp;'Технический лист'!L196))+IF(ISBLANK(INDIRECT("A4")), 0, INDIRECT(INDIRECT("A4")&amp;"!"&amp;'Технический лист'!I438&amp;'Технический лист'!L196))+IF(ISBLANK(INDIRECT("A5")), 0, INDIRECT(INDIRECT("A5")&amp;"!"&amp;'Технический лист'!I438&amp;'Технический лист'!L196))+IF(ISBLANK(INDIRECT("A6")), 0, INDIRECT(INDIRECT("A6")&amp;"!"&amp;'Технический лист'!I438&amp;'Технический лист'!L196))+IF(ISBLANK(INDIRECT("A7")), 0, INDIRECT(INDIRECT("A7")&amp;"!"&amp;'Технический лист'!I438&amp;'Технический лист'!L196))+IF(ISBLANK(INDIRECT("A8")), 0, INDIRECT(INDIRECT("A8")&amp;"!"&amp;'Технический лист'!I438&amp;'Технический лист'!L196))+IF(ISBLANK(INDIRECT("A9")), 0, INDIRECT(INDIRECT("A9")&amp;"!"&amp;'Технический лист'!I438&amp;'Технический лист'!L196))+IF(ISBLANK(INDIRECT("A10")), 0, INDIRECT(INDIRECT("A10")&amp;"!"&amp;'Технический лист'!I438&amp;'Технический лист'!L196))+IF(ISBLANK(INDIRECT("A11")), 0, INDIRECT(INDIRECT("A11")&amp;"!"&amp;'Технический лист'!I438&amp;'Технический лист'!L196))+IF(ISBLANK(INDIRECT("A12")), 0, INDIRECT(INDIRECT("A12")&amp;"!"&amp;'Технический лист'!I438&amp;'Технический лист'!L196))</f>
        <v>0</v>
      </c>
      <c r="J205" s="51">
        <f>IF(ISBLANK(INDIRECT("A3")), 0, INDIRECT(INDIRECT("A3")&amp;"!"&amp;'Технический лист'!J438&amp;'Технический лист'!M196))+IF(ISBLANK(INDIRECT("A4")), 0, INDIRECT(INDIRECT("A4")&amp;"!"&amp;'Технический лист'!J438&amp;'Технический лист'!M196))+IF(ISBLANK(INDIRECT("A5")), 0, INDIRECT(INDIRECT("A5")&amp;"!"&amp;'Технический лист'!J438&amp;'Технический лист'!M196))+IF(ISBLANK(INDIRECT("A6")), 0, INDIRECT(INDIRECT("A6")&amp;"!"&amp;'Технический лист'!J438&amp;'Технический лист'!M196))+IF(ISBLANK(INDIRECT("A7")), 0, INDIRECT(INDIRECT("A7")&amp;"!"&amp;'Технический лист'!J438&amp;'Технический лист'!M196))+IF(ISBLANK(INDIRECT("A8")), 0, INDIRECT(INDIRECT("A8")&amp;"!"&amp;'Технический лист'!J438&amp;'Технический лист'!M196))+IF(ISBLANK(INDIRECT("A9")), 0, INDIRECT(INDIRECT("A9")&amp;"!"&amp;'Технический лист'!J438&amp;'Технический лист'!M196))+IF(ISBLANK(INDIRECT("A10")), 0, INDIRECT(INDIRECT("A10")&amp;"!"&amp;'Технический лист'!J438&amp;'Технический лист'!M196))+IF(ISBLANK(INDIRECT("A11")), 0, INDIRECT(INDIRECT("A11")&amp;"!"&amp;'Технический лист'!J438&amp;'Технический лист'!M196))+IF(ISBLANK(INDIRECT("A12")), 0, INDIRECT(INDIRECT("A12")&amp;"!"&amp;'Технический лист'!J438&amp;'Технический лист'!M196))</f>
        <v>0</v>
      </c>
      <c r="K205" s="51">
        <f>IF(ISBLANK(INDIRECT("A3")), 0, INDIRECT(INDIRECT("A3")&amp;"!"&amp;'Технический лист'!K438&amp;'Технический лист'!N196))+IF(ISBLANK(INDIRECT("A4")), 0, INDIRECT(INDIRECT("A4")&amp;"!"&amp;'Технический лист'!K438&amp;'Технический лист'!N196))+IF(ISBLANK(INDIRECT("A5")), 0, INDIRECT(INDIRECT("A5")&amp;"!"&amp;'Технический лист'!K438&amp;'Технический лист'!N196))+IF(ISBLANK(INDIRECT("A6")), 0, INDIRECT(INDIRECT("A6")&amp;"!"&amp;'Технический лист'!K438&amp;'Технический лист'!N196))+IF(ISBLANK(INDIRECT("A7")), 0, INDIRECT(INDIRECT("A7")&amp;"!"&amp;'Технический лист'!K438&amp;'Технический лист'!N196))+IF(ISBLANK(INDIRECT("A8")), 0, INDIRECT(INDIRECT("A8")&amp;"!"&amp;'Технический лист'!K438&amp;'Технический лист'!N196))+IF(ISBLANK(INDIRECT("A9")), 0, INDIRECT(INDIRECT("A9")&amp;"!"&amp;'Технический лист'!K438&amp;'Технический лист'!N196))+IF(ISBLANK(INDIRECT("A10")), 0, INDIRECT(INDIRECT("A10")&amp;"!"&amp;'Технический лист'!K438&amp;'Технический лист'!N196))+IF(ISBLANK(INDIRECT("A11")), 0, INDIRECT(INDIRECT("A11")&amp;"!"&amp;'Технический лист'!K438&amp;'Технический лист'!N196))+IF(ISBLANK(INDIRECT("A12")), 0, INDIRECT(INDIRECT("A12")&amp;"!"&amp;'Технический лист'!K438&amp;'Технический лист'!N196))</f>
        <v>0</v>
      </c>
      <c r="L205" s="51">
        <f>IF(ISBLANK(INDIRECT("A3")), 0, INDIRECT(INDIRECT("A3")&amp;"!"&amp;'Технический лист'!L438&amp;'Технический лист'!O196))+IF(ISBLANK(INDIRECT("A4")), 0, INDIRECT(INDIRECT("A4")&amp;"!"&amp;'Технический лист'!L438&amp;'Технический лист'!O196))+IF(ISBLANK(INDIRECT("A5")), 0, INDIRECT(INDIRECT("A5")&amp;"!"&amp;'Технический лист'!L438&amp;'Технический лист'!O196))+IF(ISBLANK(INDIRECT("A6")), 0, INDIRECT(INDIRECT("A6")&amp;"!"&amp;'Технический лист'!L438&amp;'Технический лист'!O196))+IF(ISBLANK(INDIRECT("A7")), 0, INDIRECT(INDIRECT("A7")&amp;"!"&amp;'Технический лист'!L438&amp;'Технический лист'!O196))+IF(ISBLANK(INDIRECT("A8")), 0, INDIRECT(INDIRECT("A8")&amp;"!"&amp;'Технический лист'!L438&amp;'Технический лист'!O196))+IF(ISBLANK(INDIRECT("A9")), 0, INDIRECT(INDIRECT("A9")&amp;"!"&amp;'Технический лист'!L438&amp;'Технический лист'!O196))+IF(ISBLANK(INDIRECT("A10")), 0, INDIRECT(INDIRECT("A10")&amp;"!"&amp;'Технический лист'!L438&amp;'Технический лист'!O196))+IF(ISBLANK(INDIRECT("A11")), 0, INDIRECT(INDIRECT("A11")&amp;"!"&amp;'Технический лист'!L438&amp;'Технический лист'!O196))+IF(ISBLANK(INDIRECT("A12")), 0, INDIRECT(INDIRECT("A12")&amp;"!"&amp;'Технический лист'!L438&amp;'Технический лист'!O196))</f>
        <v>0</v>
      </c>
      <c r="M205" s="53">
        <f>IF(ISBLANK(INDIRECT("A3")), 0, INDIRECT(INDIRECT("A3")&amp;"!"&amp;'Технический лист'!M438&amp;'Технический лист'!P196))+IF(ISBLANK(INDIRECT("A4")), 0, INDIRECT(INDIRECT("A4")&amp;"!"&amp;'Технический лист'!M438&amp;'Технический лист'!P196))+IF(ISBLANK(INDIRECT("A5")), 0, INDIRECT(INDIRECT("A5")&amp;"!"&amp;'Технический лист'!M438&amp;'Технический лист'!P196))+IF(ISBLANK(INDIRECT("A6")), 0, INDIRECT(INDIRECT("A6")&amp;"!"&amp;'Технический лист'!M438&amp;'Технический лист'!P196))+IF(ISBLANK(INDIRECT("A7")), 0, INDIRECT(INDIRECT("A7")&amp;"!"&amp;'Технический лист'!M438&amp;'Технический лист'!P196))+IF(ISBLANK(INDIRECT("A8")), 0, INDIRECT(INDIRECT("A8")&amp;"!"&amp;'Технический лист'!M438&amp;'Технический лист'!P196))+IF(ISBLANK(INDIRECT("A9")), 0, INDIRECT(INDIRECT("A9")&amp;"!"&amp;'Технический лист'!M438&amp;'Технический лист'!P196))+IF(ISBLANK(INDIRECT("A10")), 0, INDIRECT(INDIRECT("A10")&amp;"!"&amp;'Технический лист'!M438&amp;'Технический лист'!P196))+IF(ISBLANK(INDIRECT("A11")), 0, INDIRECT(INDIRECT("A11")&amp;"!"&amp;'Технический лист'!M438&amp;'Технический лист'!P196))+IF(ISBLANK(INDIRECT("A12")), 0, INDIRECT(INDIRECT("A12")&amp;"!"&amp;'Технический лист'!M438&amp;'Технический лист'!P196))</f>
        <v>0</v>
      </c>
    </row>
    <row r="206" hidden="1">
      <c r="A206" s="106"/>
      <c r="B206" s="51">
        <f>IF(ISBLANK(INDIRECT("A3")), 0, INDIRECT(INDIRECT("A3")&amp;"!"&amp;'Технический лист'!B439&amp;'Технический лист'!E197))+IF(ISBLANK(INDIRECT("A4")), 0, INDIRECT(INDIRECT("A4")&amp;"!"&amp;'Технический лист'!B439&amp;'Технический лист'!E197))+IF(ISBLANK(INDIRECT("A5")), 0, INDIRECT(INDIRECT("A5")&amp;"!"&amp;'Технический лист'!B439&amp;'Технический лист'!E197))+IF(ISBLANK(INDIRECT("A6")), 0, INDIRECT(INDIRECT("A6")&amp;"!"&amp;'Технический лист'!B439&amp;'Технический лист'!E197))+IF(ISBLANK(INDIRECT("A7")), 0, INDIRECT(INDIRECT("A7")&amp;"!"&amp;'Технический лист'!B439&amp;'Технический лист'!E197))+IF(ISBLANK(INDIRECT("A8")), 0, INDIRECT(INDIRECT("A8")&amp;"!"&amp;'Технический лист'!B439&amp;'Технический лист'!E197))+IF(ISBLANK(INDIRECT("A9")), 0, INDIRECT(INDIRECT("A9")&amp;"!"&amp;'Технический лист'!B439&amp;'Технический лист'!E197))+IF(ISBLANK(INDIRECT("A10")), 0, INDIRECT(INDIRECT("A10")&amp;"!"&amp;'Технический лист'!B439&amp;'Технический лист'!E197))+IF(ISBLANK(INDIRECT("A11")), 0, INDIRECT(INDIRECT("A11")&amp;"!"&amp;'Технический лист'!B439&amp;'Технический лист'!E197))+IF(ISBLANK(INDIRECT("A12")), 0, INDIRECT(INDIRECT("A12")&amp;"!"&amp;'Технический лист'!B439&amp;'Технический лист'!E197))</f>
        <v>0</v>
      </c>
      <c r="C206" s="51">
        <f>IF(ISBLANK(INDIRECT("A3")), 0, INDIRECT(INDIRECT("A3")&amp;"!"&amp;'Технический лист'!C439&amp;'Технический лист'!F197))+IF(ISBLANK(INDIRECT("A4")), 0, INDIRECT(INDIRECT("A4")&amp;"!"&amp;'Технический лист'!C439&amp;'Технический лист'!F197))+IF(ISBLANK(INDIRECT("A5")), 0, INDIRECT(INDIRECT("A5")&amp;"!"&amp;'Технический лист'!C439&amp;'Технический лист'!F197))+IF(ISBLANK(INDIRECT("A6")), 0, INDIRECT(INDIRECT("A6")&amp;"!"&amp;'Технический лист'!C439&amp;'Технический лист'!F197))+IF(ISBLANK(INDIRECT("A7")), 0, INDIRECT(INDIRECT("A7")&amp;"!"&amp;'Технический лист'!C439&amp;'Технический лист'!F197))+IF(ISBLANK(INDIRECT("A8")), 0, INDIRECT(INDIRECT("A8")&amp;"!"&amp;'Технический лист'!C439&amp;'Технический лист'!F197))+IF(ISBLANK(INDIRECT("A9")), 0, INDIRECT(INDIRECT("A9")&amp;"!"&amp;'Технический лист'!C439&amp;'Технический лист'!F197))+IF(ISBLANK(INDIRECT("A10")), 0, INDIRECT(INDIRECT("A10")&amp;"!"&amp;'Технический лист'!C439&amp;'Технический лист'!F197))+IF(ISBLANK(INDIRECT("A11")), 0, INDIRECT(INDIRECT("A11")&amp;"!"&amp;'Технический лист'!C439&amp;'Технический лист'!F197))+IF(ISBLANK(INDIRECT("A12")), 0, INDIRECT(INDIRECT("A12")&amp;"!"&amp;'Технический лист'!C439&amp;'Технический лист'!F197))</f>
        <v>0</v>
      </c>
      <c r="D206" s="51">
        <f>IF(ISBLANK(INDIRECT("A3")), 0, INDIRECT(INDIRECT("A3")&amp;"!"&amp;'Технический лист'!D439&amp;'Технический лист'!G197))+IF(ISBLANK(INDIRECT("A4")), 0, INDIRECT(INDIRECT("A4")&amp;"!"&amp;'Технический лист'!D439&amp;'Технический лист'!G197))+IF(ISBLANK(INDIRECT("A5")), 0, INDIRECT(INDIRECT("A5")&amp;"!"&amp;'Технический лист'!D439&amp;'Технический лист'!G197))+IF(ISBLANK(INDIRECT("A6")), 0, INDIRECT(INDIRECT("A6")&amp;"!"&amp;'Технический лист'!D439&amp;'Технический лист'!G197))+IF(ISBLANK(INDIRECT("A7")), 0, INDIRECT(INDIRECT("A7")&amp;"!"&amp;'Технический лист'!D439&amp;'Технический лист'!G197))+IF(ISBLANK(INDIRECT("A8")), 0, INDIRECT(INDIRECT("A8")&amp;"!"&amp;'Технический лист'!D439&amp;'Технический лист'!G197))+IF(ISBLANK(INDIRECT("A9")), 0, INDIRECT(INDIRECT("A9")&amp;"!"&amp;'Технический лист'!D439&amp;'Технический лист'!G197))+IF(ISBLANK(INDIRECT("A10")), 0, INDIRECT(INDIRECT("A10")&amp;"!"&amp;'Технический лист'!D439&amp;'Технический лист'!G197))+IF(ISBLANK(INDIRECT("A11")), 0, INDIRECT(INDIRECT("A11")&amp;"!"&amp;'Технический лист'!D439&amp;'Технический лист'!G197))+IF(ISBLANK(INDIRECT("A12")), 0, INDIRECT(INDIRECT("A12")&amp;"!"&amp;'Технический лист'!D439&amp;'Технический лист'!G197))</f>
        <v>0</v>
      </c>
      <c r="E206" s="51">
        <f>IF(ISBLANK(INDIRECT("A3")), 0, INDIRECT(INDIRECT("A3")&amp;"!"&amp;'Технический лист'!E439&amp;'Технический лист'!H197))+IF(ISBLANK(INDIRECT("A4")), 0, INDIRECT(INDIRECT("A4")&amp;"!"&amp;'Технический лист'!E439&amp;'Технический лист'!H197))+IF(ISBLANK(INDIRECT("A5")), 0, INDIRECT(INDIRECT("A5")&amp;"!"&amp;'Технический лист'!E439&amp;'Технический лист'!H197))+IF(ISBLANK(INDIRECT("A6")), 0, INDIRECT(INDIRECT("A6")&amp;"!"&amp;'Технический лист'!E439&amp;'Технический лист'!H197))+IF(ISBLANK(INDIRECT("A7")), 0, INDIRECT(INDIRECT("A7")&amp;"!"&amp;'Технический лист'!E439&amp;'Технический лист'!H197))+IF(ISBLANK(INDIRECT("A8")), 0, INDIRECT(INDIRECT("A8")&amp;"!"&amp;'Технический лист'!E439&amp;'Технический лист'!H197))+IF(ISBLANK(INDIRECT("A9")), 0, INDIRECT(INDIRECT("A9")&amp;"!"&amp;'Технический лист'!E439&amp;'Технический лист'!H197))+IF(ISBLANK(INDIRECT("A10")), 0, INDIRECT(INDIRECT("A10")&amp;"!"&amp;'Технический лист'!E439&amp;'Технический лист'!H197))+IF(ISBLANK(INDIRECT("A11")), 0, INDIRECT(INDIRECT("A11")&amp;"!"&amp;'Технический лист'!E439&amp;'Технический лист'!H197))+IF(ISBLANK(INDIRECT("A12")), 0, INDIRECT(INDIRECT("A12")&amp;"!"&amp;'Технический лист'!E439&amp;'Технический лист'!H197))</f>
        <v>0</v>
      </c>
      <c r="F206" s="51">
        <f>IF(ISBLANK(INDIRECT("A3")), 0, INDIRECT(INDIRECT("A3")&amp;"!"&amp;'Технический лист'!F439&amp;'Технический лист'!I197))+IF(ISBLANK(INDIRECT("A4")), 0, INDIRECT(INDIRECT("A4")&amp;"!"&amp;'Технический лист'!F439&amp;'Технический лист'!I197))+IF(ISBLANK(INDIRECT("A5")), 0, INDIRECT(INDIRECT("A5")&amp;"!"&amp;'Технический лист'!F439&amp;'Технический лист'!I197))+IF(ISBLANK(INDIRECT("A6")), 0, INDIRECT(INDIRECT("A6")&amp;"!"&amp;'Технический лист'!F439&amp;'Технический лист'!I197))+IF(ISBLANK(INDIRECT("A7")), 0, INDIRECT(INDIRECT("A7")&amp;"!"&amp;'Технический лист'!F439&amp;'Технический лист'!I197))+IF(ISBLANK(INDIRECT("A8")), 0, INDIRECT(INDIRECT("A8")&amp;"!"&amp;'Технический лист'!F439&amp;'Технический лист'!I197))+IF(ISBLANK(INDIRECT("A9")), 0, INDIRECT(INDIRECT("A9")&amp;"!"&amp;'Технический лист'!F439&amp;'Технический лист'!I197))+IF(ISBLANK(INDIRECT("A10")), 0, INDIRECT(INDIRECT("A10")&amp;"!"&amp;'Технический лист'!F439&amp;'Технический лист'!I197))+IF(ISBLANK(INDIRECT("A11")), 0, INDIRECT(INDIRECT("A11")&amp;"!"&amp;'Технический лист'!F439&amp;'Технический лист'!I197))+IF(ISBLANK(INDIRECT("A12")), 0, INDIRECT(INDIRECT("A12")&amp;"!"&amp;'Технический лист'!F439&amp;'Технический лист'!I197))</f>
        <v>0</v>
      </c>
      <c r="G206" s="51">
        <f>IF(ISBLANK(INDIRECT("A3")), 0, INDIRECT(INDIRECT("A3")&amp;"!"&amp;'Технический лист'!G439&amp;'Технический лист'!J197))+IF(ISBLANK(INDIRECT("A4")), 0, INDIRECT(INDIRECT("A4")&amp;"!"&amp;'Технический лист'!G439&amp;'Технический лист'!J197))+IF(ISBLANK(INDIRECT("A5")), 0, INDIRECT(INDIRECT("A5")&amp;"!"&amp;'Технический лист'!G439&amp;'Технический лист'!J197))+IF(ISBLANK(INDIRECT("A6")), 0, INDIRECT(INDIRECT("A6")&amp;"!"&amp;'Технический лист'!G439&amp;'Технический лист'!J197))+IF(ISBLANK(INDIRECT("A7")), 0, INDIRECT(INDIRECT("A7")&amp;"!"&amp;'Технический лист'!G439&amp;'Технический лист'!J197))+IF(ISBLANK(INDIRECT("A8")), 0, INDIRECT(INDIRECT("A8")&amp;"!"&amp;'Технический лист'!G439&amp;'Технический лист'!J197))+IF(ISBLANK(INDIRECT("A9")), 0, INDIRECT(INDIRECT("A9")&amp;"!"&amp;'Технический лист'!G439&amp;'Технический лист'!J197))+IF(ISBLANK(INDIRECT("A10")), 0, INDIRECT(INDIRECT("A10")&amp;"!"&amp;'Технический лист'!G439&amp;'Технический лист'!J197))+IF(ISBLANK(INDIRECT("A11")), 0, INDIRECT(INDIRECT("A11")&amp;"!"&amp;'Технический лист'!G439&amp;'Технический лист'!J197))+IF(ISBLANK(INDIRECT("A12")), 0, INDIRECT(INDIRECT("A12")&amp;"!"&amp;'Технический лист'!G439&amp;'Технический лист'!J197))</f>
        <v>0</v>
      </c>
      <c r="H206" s="51">
        <f>IF(ISBLANK(INDIRECT("A3")), 0, INDIRECT(INDIRECT("A3")&amp;"!"&amp;'Технический лист'!H439&amp;'Технический лист'!K197))+IF(ISBLANK(INDIRECT("A4")), 0, INDIRECT(INDIRECT("A4")&amp;"!"&amp;'Технический лист'!H439&amp;'Технический лист'!K197))+IF(ISBLANK(INDIRECT("A5")), 0, INDIRECT(INDIRECT("A5")&amp;"!"&amp;'Технический лист'!H439&amp;'Технический лист'!K197))+IF(ISBLANK(INDIRECT("A6")), 0, INDIRECT(INDIRECT("A6")&amp;"!"&amp;'Технический лист'!H439&amp;'Технический лист'!K197))+IF(ISBLANK(INDIRECT("A7")), 0, INDIRECT(INDIRECT("A7")&amp;"!"&amp;'Технический лист'!H439&amp;'Технический лист'!K197))+IF(ISBLANK(INDIRECT("A8")), 0, INDIRECT(INDIRECT("A8")&amp;"!"&amp;'Технический лист'!H439&amp;'Технический лист'!K197))+IF(ISBLANK(INDIRECT("A9")), 0, INDIRECT(INDIRECT("A9")&amp;"!"&amp;'Технический лист'!H439&amp;'Технический лист'!K197))+IF(ISBLANK(INDIRECT("A10")), 0, INDIRECT(INDIRECT("A10")&amp;"!"&amp;'Технический лист'!H439&amp;'Технический лист'!K197))+IF(ISBLANK(INDIRECT("A11")), 0, INDIRECT(INDIRECT("A11")&amp;"!"&amp;'Технический лист'!H439&amp;'Технический лист'!K197))+IF(ISBLANK(INDIRECT("A12")), 0, INDIRECT(INDIRECT("A12")&amp;"!"&amp;'Технический лист'!H439&amp;'Технический лист'!K197))</f>
        <v>0</v>
      </c>
      <c r="I206" s="51">
        <f>IF(ISBLANK(INDIRECT("A3")), 0, INDIRECT(INDIRECT("A3")&amp;"!"&amp;'Технический лист'!I439&amp;'Технический лист'!L197))+IF(ISBLANK(INDIRECT("A4")), 0, INDIRECT(INDIRECT("A4")&amp;"!"&amp;'Технический лист'!I439&amp;'Технический лист'!L197))+IF(ISBLANK(INDIRECT("A5")), 0, INDIRECT(INDIRECT("A5")&amp;"!"&amp;'Технический лист'!I439&amp;'Технический лист'!L197))+IF(ISBLANK(INDIRECT("A6")), 0, INDIRECT(INDIRECT("A6")&amp;"!"&amp;'Технический лист'!I439&amp;'Технический лист'!L197))+IF(ISBLANK(INDIRECT("A7")), 0, INDIRECT(INDIRECT("A7")&amp;"!"&amp;'Технический лист'!I439&amp;'Технический лист'!L197))+IF(ISBLANK(INDIRECT("A8")), 0, INDIRECT(INDIRECT("A8")&amp;"!"&amp;'Технический лист'!I439&amp;'Технический лист'!L197))+IF(ISBLANK(INDIRECT("A9")), 0, INDIRECT(INDIRECT("A9")&amp;"!"&amp;'Технический лист'!I439&amp;'Технический лист'!L197))+IF(ISBLANK(INDIRECT("A10")), 0, INDIRECT(INDIRECT("A10")&amp;"!"&amp;'Технический лист'!I439&amp;'Технический лист'!L197))+IF(ISBLANK(INDIRECT("A11")), 0, INDIRECT(INDIRECT("A11")&amp;"!"&amp;'Технический лист'!I439&amp;'Технический лист'!L197))+IF(ISBLANK(INDIRECT("A12")), 0, INDIRECT(INDIRECT("A12")&amp;"!"&amp;'Технический лист'!I439&amp;'Технический лист'!L197))</f>
        <v>0</v>
      </c>
      <c r="J206" s="51">
        <f>IF(ISBLANK(INDIRECT("A3")), 0, INDIRECT(INDIRECT("A3")&amp;"!"&amp;'Технический лист'!J439&amp;'Технический лист'!M197))+IF(ISBLANK(INDIRECT("A4")), 0, INDIRECT(INDIRECT("A4")&amp;"!"&amp;'Технический лист'!J439&amp;'Технический лист'!M197))+IF(ISBLANK(INDIRECT("A5")), 0, INDIRECT(INDIRECT("A5")&amp;"!"&amp;'Технический лист'!J439&amp;'Технический лист'!M197))+IF(ISBLANK(INDIRECT("A6")), 0, INDIRECT(INDIRECT("A6")&amp;"!"&amp;'Технический лист'!J439&amp;'Технический лист'!M197))+IF(ISBLANK(INDIRECT("A7")), 0, INDIRECT(INDIRECT("A7")&amp;"!"&amp;'Технический лист'!J439&amp;'Технический лист'!M197))+IF(ISBLANK(INDIRECT("A8")), 0, INDIRECT(INDIRECT("A8")&amp;"!"&amp;'Технический лист'!J439&amp;'Технический лист'!M197))+IF(ISBLANK(INDIRECT("A9")), 0, INDIRECT(INDIRECT("A9")&amp;"!"&amp;'Технический лист'!J439&amp;'Технический лист'!M197))+IF(ISBLANK(INDIRECT("A10")), 0, INDIRECT(INDIRECT("A10")&amp;"!"&amp;'Технический лист'!J439&amp;'Технический лист'!M197))+IF(ISBLANK(INDIRECT("A11")), 0, INDIRECT(INDIRECT("A11")&amp;"!"&amp;'Технический лист'!J439&amp;'Технический лист'!M197))+IF(ISBLANK(INDIRECT("A12")), 0, INDIRECT(INDIRECT("A12")&amp;"!"&amp;'Технический лист'!J439&amp;'Технический лист'!M197))</f>
        <v>0</v>
      </c>
      <c r="K206" s="51">
        <f>IF(ISBLANK(INDIRECT("A3")), 0, INDIRECT(INDIRECT("A3")&amp;"!"&amp;'Технический лист'!K439&amp;'Технический лист'!N197))+IF(ISBLANK(INDIRECT("A4")), 0, INDIRECT(INDIRECT("A4")&amp;"!"&amp;'Технический лист'!K439&amp;'Технический лист'!N197))+IF(ISBLANK(INDIRECT("A5")), 0, INDIRECT(INDIRECT("A5")&amp;"!"&amp;'Технический лист'!K439&amp;'Технический лист'!N197))+IF(ISBLANK(INDIRECT("A6")), 0, INDIRECT(INDIRECT("A6")&amp;"!"&amp;'Технический лист'!K439&amp;'Технический лист'!N197))+IF(ISBLANK(INDIRECT("A7")), 0, INDIRECT(INDIRECT("A7")&amp;"!"&amp;'Технический лист'!K439&amp;'Технический лист'!N197))+IF(ISBLANK(INDIRECT("A8")), 0, INDIRECT(INDIRECT("A8")&amp;"!"&amp;'Технический лист'!K439&amp;'Технический лист'!N197))+IF(ISBLANK(INDIRECT("A9")), 0, INDIRECT(INDIRECT("A9")&amp;"!"&amp;'Технический лист'!K439&amp;'Технический лист'!N197))+IF(ISBLANK(INDIRECT("A10")), 0, INDIRECT(INDIRECT("A10")&amp;"!"&amp;'Технический лист'!K439&amp;'Технический лист'!N197))+IF(ISBLANK(INDIRECT("A11")), 0, INDIRECT(INDIRECT("A11")&amp;"!"&amp;'Технический лист'!K439&amp;'Технический лист'!N197))+IF(ISBLANK(INDIRECT("A12")), 0, INDIRECT(INDIRECT("A12")&amp;"!"&amp;'Технический лист'!K439&amp;'Технический лист'!N197))</f>
        <v>0</v>
      </c>
      <c r="L206" s="51">
        <f>IF(ISBLANK(INDIRECT("A3")), 0, INDIRECT(INDIRECT("A3")&amp;"!"&amp;'Технический лист'!L439&amp;'Технический лист'!O197))+IF(ISBLANK(INDIRECT("A4")), 0, INDIRECT(INDIRECT("A4")&amp;"!"&amp;'Технический лист'!L439&amp;'Технический лист'!O197))+IF(ISBLANK(INDIRECT("A5")), 0, INDIRECT(INDIRECT("A5")&amp;"!"&amp;'Технический лист'!L439&amp;'Технический лист'!O197))+IF(ISBLANK(INDIRECT("A6")), 0, INDIRECT(INDIRECT("A6")&amp;"!"&amp;'Технический лист'!L439&amp;'Технический лист'!O197))+IF(ISBLANK(INDIRECT("A7")), 0, INDIRECT(INDIRECT("A7")&amp;"!"&amp;'Технический лист'!L439&amp;'Технический лист'!O197))+IF(ISBLANK(INDIRECT("A8")), 0, INDIRECT(INDIRECT("A8")&amp;"!"&amp;'Технический лист'!L439&amp;'Технический лист'!O197))+IF(ISBLANK(INDIRECT("A9")), 0, INDIRECT(INDIRECT("A9")&amp;"!"&amp;'Технический лист'!L439&amp;'Технический лист'!O197))+IF(ISBLANK(INDIRECT("A10")), 0, INDIRECT(INDIRECT("A10")&amp;"!"&amp;'Технический лист'!L439&amp;'Технический лист'!O197))+IF(ISBLANK(INDIRECT("A11")), 0, INDIRECT(INDIRECT("A11")&amp;"!"&amp;'Технический лист'!L439&amp;'Технический лист'!O197))+IF(ISBLANK(INDIRECT("A12")), 0, INDIRECT(INDIRECT("A12")&amp;"!"&amp;'Технический лист'!L439&amp;'Технический лист'!O197))</f>
        <v>0</v>
      </c>
      <c r="M206" s="53">
        <f>IF(ISBLANK(INDIRECT("A3")), 0, INDIRECT(INDIRECT("A3")&amp;"!"&amp;'Технический лист'!M439&amp;'Технический лист'!P197))+IF(ISBLANK(INDIRECT("A4")), 0, INDIRECT(INDIRECT("A4")&amp;"!"&amp;'Технический лист'!M439&amp;'Технический лист'!P197))+IF(ISBLANK(INDIRECT("A5")), 0, INDIRECT(INDIRECT("A5")&amp;"!"&amp;'Технический лист'!M439&amp;'Технический лист'!P197))+IF(ISBLANK(INDIRECT("A6")), 0, INDIRECT(INDIRECT("A6")&amp;"!"&amp;'Технический лист'!M439&amp;'Технический лист'!P197))+IF(ISBLANK(INDIRECT("A7")), 0, INDIRECT(INDIRECT("A7")&amp;"!"&amp;'Технический лист'!M439&amp;'Технический лист'!P197))+IF(ISBLANK(INDIRECT("A8")), 0, INDIRECT(INDIRECT("A8")&amp;"!"&amp;'Технический лист'!M439&amp;'Технический лист'!P197))+IF(ISBLANK(INDIRECT("A9")), 0, INDIRECT(INDIRECT("A9")&amp;"!"&amp;'Технический лист'!M439&amp;'Технический лист'!P197))+IF(ISBLANK(INDIRECT("A10")), 0, INDIRECT(INDIRECT("A10")&amp;"!"&amp;'Технический лист'!M439&amp;'Технический лист'!P197))+IF(ISBLANK(INDIRECT("A11")), 0, INDIRECT(INDIRECT("A11")&amp;"!"&amp;'Технический лист'!M439&amp;'Технический лист'!P197))+IF(ISBLANK(INDIRECT("A12")), 0, INDIRECT(INDIRECT("A12")&amp;"!"&amp;'Технический лист'!M439&amp;'Технический лист'!P197))</f>
        <v>0</v>
      </c>
    </row>
    <row r="207" hidden="1">
      <c r="A207" s="106"/>
      <c r="B207" s="51">
        <f>IF(ISBLANK(INDIRECT("A3")), 0, INDIRECT(INDIRECT("A3")&amp;"!"&amp;'Технический лист'!B440&amp;'Технический лист'!E198))+IF(ISBLANK(INDIRECT("A4")), 0, INDIRECT(INDIRECT("A4")&amp;"!"&amp;'Технический лист'!B440&amp;'Технический лист'!E198))+IF(ISBLANK(INDIRECT("A5")), 0, INDIRECT(INDIRECT("A5")&amp;"!"&amp;'Технический лист'!B440&amp;'Технический лист'!E198))+IF(ISBLANK(INDIRECT("A6")), 0, INDIRECT(INDIRECT("A6")&amp;"!"&amp;'Технический лист'!B440&amp;'Технический лист'!E198))+IF(ISBLANK(INDIRECT("A7")), 0, INDIRECT(INDIRECT("A7")&amp;"!"&amp;'Технический лист'!B440&amp;'Технический лист'!E198))+IF(ISBLANK(INDIRECT("A8")), 0, INDIRECT(INDIRECT("A8")&amp;"!"&amp;'Технический лист'!B440&amp;'Технический лист'!E198))+IF(ISBLANK(INDIRECT("A9")), 0, INDIRECT(INDIRECT("A9")&amp;"!"&amp;'Технический лист'!B440&amp;'Технический лист'!E198))+IF(ISBLANK(INDIRECT("A10")), 0, INDIRECT(INDIRECT("A10")&amp;"!"&amp;'Технический лист'!B440&amp;'Технический лист'!E198))+IF(ISBLANK(INDIRECT("A11")), 0, INDIRECT(INDIRECT("A11")&amp;"!"&amp;'Технический лист'!B440&amp;'Технический лист'!E198))+IF(ISBLANK(INDIRECT("A12")), 0, INDIRECT(INDIRECT("A12")&amp;"!"&amp;'Технический лист'!B440&amp;'Технический лист'!E198))</f>
        <v>0</v>
      </c>
      <c r="C207" s="51">
        <f>IF(ISBLANK(INDIRECT("A3")), 0, INDIRECT(INDIRECT("A3")&amp;"!"&amp;'Технический лист'!C440&amp;'Технический лист'!F198))+IF(ISBLANK(INDIRECT("A4")), 0, INDIRECT(INDIRECT("A4")&amp;"!"&amp;'Технический лист'!C440&amp;'Технический лист'!F198))+IF(ISBLANK(INDIRECT("A5")), 0, INDIRECT(INDIRECT("A5")&amp;"!"&amp;'Технический лист'!C440&amp;'Технический лист'!F198))+IF(ISBLANK(INDIRECT("A6")), 0, INDIRECT(INDIRECT("A6")&amp;"!"&amp;'Технический лист'!C440&amp;'Технический лист'!F198))+IF(ISBLANK(INDIRECT("A7")), 0, INDIRECT(INDIRECT("A7")&amp;"!"&amp;'Технический лист'!C440&amp;'Технический лист'!F198))+IF(ISBLANK(INDIRECT("A8")), 0, INDIRECT(INDIRECT("A8")&amp;"!"&amp;'Технический лист'!C440&amp;'Технический лист'!F198))+IF(ISBLANK(INDIRECT("A9")), 0, INDIRECT(INDIRECT("A9")&amp;"!"&amp;'Технический лист'!C440&amp;'Технический лист'!F198))+IF(ISBLANK(INDIRECT("A10")), 0, INDIRECT(INDIRECT("A10")&amp;"!"&amp;'Технический лист'!C440&amp;'Технический лист'!F198))+IF(ISBLANK(INDIRECT("A11")), 0, INDIRECT(INDIRECT("A11")&amp;"!"&amp;'Технический лист'!C440&amp;'Технический лист'!F198))+IF(ISBLANK(INDIRECT("A12")), 0, INDIRECT(INDIRECT("A12")&amp;"!"&amp;'Технический лист'!C440&amp;'Технический лист'!F198))</f>
        <v>0</v>
      </c>
      <c r="D207" s="51">
        <f>IF(ISBLANK(INDIRECT("A3")), 0, INDIRECT(INDIRECT("A3")&amp;"!"&amp;'Технический лист'!D440&amp;'Технический лист'!G198))+IF(ISBLANK(INDIRECT("A4")), 0, INDIRECT(INDIRECT("A4")&amp;"!"&amp;'Технический лист'!D440&amp;'Технический лист'!G198))+IF(ISBLANK(INDIRECT("A5")), 0, INDIRECT(INDIRECT("A5")&amp;"!"&amp;'Технический лист'!D440&amp;'Технический лист'!G198))+IF(ISBLANK(INDIRECT("A6")), 0, INDIRECT(INDIRECT("A6")&amp;"!"&amp;'Технический лист'!D440&amp;'Технический лист'!G198))+IF(ISBLANK(INDIRECT("A7")), 0, INDIRECT(INDIRECT("A7")&amp;"!"&amp;'Технический лист'!D440&amp;'Технический лист'!G198))+IF(ISBLANK(INDIRECT("A8")), 0, INDIRECT(INDIRECT("A8")&amp;"!"&amp;'Технический лист'!D440&amp;'Технический лист'!G198))+IF(ISBLANK(INDIRECT("A9")), 0, INDIRECT(INDIRECT("A9")&amp;"!"&amp;'Технический лист'!D440&amp;'Технический лист'!G198))+IF(ISBLANK(INDIRECT("A10")), 0, INDIRECT(INDIRECT("A10")&amp;"!"&amp;'Технический лист'!D440&amp;'Технический лист'!G198))+IF(ISBLANK(INDIRECT("A11")), 0, INDIRECT(INDIRECT("A11")&amp;"!"&amp;'Технический лист'!D440&amp;'Технический лист'!G198))+IF(ISBLANK(INDIRECT("A12")), 0, INDIRECT(INDIRECT("A12")&amp;"!"&amp;'Технический лист'!D440&amp;'Технический лист'!G198))</f>
        <v>0</v>
      </c>
      <c r="E207" s="51">
        <f>IF(ISBLANK(INDIRECT("A3")), 0, INDIRECT(INDIRECT("A3")&amp;"!"&amp;'Технический лист'!E440&amp;'Технический лист'!H198))+IF(ISBLANK(INDIRECT("A4")), 0, INDIRECT(INDIRECT("A4")&amp;"!"&amp;'Технический лист'!E440&amp;'Технический лист'!H198))+IF(ISBLANK(INDIRECT("A5")), 0, INDIRECT(INDIRECT("A5")&amp;"!"&amp;'Технический лист'!E440&amp;'Технический лист'!H198))+IF(ISBLANK(INDIRECT("A6")), 0, INDIRECT(INDIRECT("A6")&amp;"!"&amp;'Технический лист'!E440&amp;'Технический лист'!H198))+IF(ISBLANK(INDIRECT("A7")), 0, INDIRECT(INDIRECT("A7")&amp;"!"&amp;'Технический лист'!E440&amp;'Технический лист'!H198))+IF(ISBLANK(INDIRECT("A8")), 0, INDIRECT(INDIRECT("A8")&amp;"!"&amp;'Технический лист'!E440&amp;'Технический лист'!H198))+IF(ISBLANK(INDIRECT("A9")), 0, INDIRECT(INDIRECT("A9")&amp;"!"&amp;'Технический лист'!E440&amp;'Технический лист'!H198))+IF(ISBLANK(INDIRECT("A10")), 0, INDIRECT(INDIRECT("A10")&amp;"!"&amp;'Технический лист'!E440&amp;'Технический лист'!H198))+IF(ISBLANK(INDIRECT("A11")), 0, INDIRECT(INDIRECT("A11")&amp;"!"&amp;'Технический лист'!E440&amp;'Технический лист'!H198))+IF(ISBLANK(INDIRECT("A12")), 0, INDIRECT(INDIRECT("A12")&amp;"!"&amp;'Технический лист'!E440&amp;'Технический лист'!H198))</f>
        <v>0</v>
      </c>
      <c r="F207" s="51">
        <f>IF(ISBLANK(INDIRECT("A3")), 0, INDIRECT(INDIRECT("A3")&amp;"!"&amp;'Технический лист'!F440&amp;'Технический лист'!I198))+IF(ISBLANK(INDIRECT("A4")), 0, INDIRECT(INDIRECT("A4")&amp;"!"&amp;'Технический лист'!F440&amp;'Технический лист'!I198))+IF(ISBLANK(INDIRECT("A5")), 0, INDIRECT(INDIRECT("A5")&amp;"!"&amp;'Технический лист'!F440&amp;'Технический лист'!I198))+IF(ISBLANK(INDIRECT("A6")), 0, INDIRECT(INDIRECT("A6")&amp;"!"&amp;'Технический лист'!F440&amp;'Технический лист'!I198))+IF(ISBLANK(INDIRECT("A7")), 0, INDIRECT(INDIRECT("A7")&amp;"!"&amp;'Технический лист'!F440&amp;'Технический лист'!I198))+IF(ISBLANK(INDIRECT("A8")), 0, INDIRECT(INDIRECT("A8")&amp;"!"&amp;'Технический лист'!F440&amp;'Технический лист'!I198))+IF(ISBLANK(INDIRECT("A9")), 0, INDIRECT(INDIRECT("A9")&amp;"!"&amp;'Технический лист'!F440&amp;'Технический лист'!I198))+IF(ISBLANK(INDIRECT("A10")), 0, INDIRECT(INDIRECT("A10")&amp;"!"&amp;'Технический лист'!F440&amp;'Технический лист'!I198))+IF(ISBLANK(INDIRECT("A11")), 0, INDIRECT(INDIRECT("A11")&amp;"!"&amp;'Технический лист'!F440&amp;'Технический лист'!I198))+IF(ISBLANK(INDIRECT("A12")), 0, INDIRECT(INDIRECT("A12")&amp;"!"&amp;'Технический лист'!F440&amp;'Технический лист'!I198))</f>
        <v>0</v>
      </c>
      <c r="G207" s="51">
        <f>IF(ISBLANK(INDIRECT("A3")), 0, INDIRECT(INDIRECT("A3")&amp;"!"&amp;'Технический лист'!G440&amp;'Технический лист'!J198))+IF(ISBLANK(INDIRECT("A4")), 0, INDIRECT(INDIRECT("A4")&amp;"!"&amp;'Технический лист'!G440&amp;'Технический лист'!J198))+IF(ISBLANK(INDIRECT("A5")), 0, INDIRECT(INDIRECT("A5")&amp;"!"&amp;'Технический лист'!G440&amp;'Технический лист'!J198))+IF(ISBLANK(INDIRECT("A6")), 0, INDIRECT(INDIRECT("A6")&amp;"!"&amp;'Технический лист'!G440&amp;'Технический лист'!J198))+IF(ISBLANK(INDIRECT("A7")), 0, INDIRECT(INDIRECT("A7")&amp;"!"&amp;'Технический лист'!G440&amp;'Технический лист'!J198))+IF(ISBLANK(INDIRECT("A8")), 0, INDIRECT(INDIRECT("A8")&amp;"!"&amp;'Технический лист'!G440&amp;'Технический лист'!J198))+IF(ISBLANK(INDIRECT("A9")), 0, INDIRECT(INDIRECT("A9")&amp;"!"&amp;'Технический лист'!G440&amp;'Технический лист'!J198))+IF(ISBLANK(INDIRECT("A10")), 0, INDIRECT(INDIRECT("A10")&amp;"!"&amp;'Технический лист'!G440&amp;'Технический лист'!J198))+IF(ISBLANK(INDIRECT("A11")), 0, INDIRECT(INDIRECT("A11")&amp;"!"&amp;'Технический лист'!G440&amp;'Технический лист'!J198))+IF(ISBLANK(INDIRECT("A12")), 0, INDIRECT(INDIRECT("A12")&amp;"!"&amp;'Технический лист'!G440&amp;'Технический лист'!J198))</f>
        <v>0</v>
      </c>
      <c r="H207" s="51">
        <f>IF(ISBLANK(INDIRECT("A3")), 0, INDIRECT(INDIRECT("A3")&amp;"!"&amp;'Технический лист'!H440&amp;'Технический лист'!K198))+IF(ISBLANK(INDIRECT("A4")), 0, INDIRECT(INDIRECT("A4")&amp;"!"&amp;'Технический лист'!H440&amp;'Технический лист'!K198))+IF(ISBLANK(INDIRECT("A5")), 0, INDIRECT(INDIRECT("A5")&amp;"!"&amp;'Технический лист'!H440&amp;'Технический лист'!K198))+IF(ISBLANK(INDIRECT("A6")), 0, INDIRECT(INDIRECT("A6")&amp;"!"&amp;'Технический лист'!H440&amp;'Технический лист'!K198))+IF(ISBLANK(INDIRECT("A7")), 0, INDIRECT(INDIRECT("A7")&amp;"!"&amp;'Технический лист'!H440&amp;'Технический лист'!K198))+IF(ISBLANK(INDIRECT("A8")), 0, INDIRECT(INDIRECT("A8")&amp;"!"&amp;'Технический лист'!H440&amp;'Технический лист'!K198))+IF(ISBLANK(INDIRECT("A9")), 0, INDIRECT(INDIRECT("A9")&amp;"!"&amp;'Технический лист'!H440&amp;'Технический лист'!K198))+IF(ISBLANK(INDIRECT("A10")), 0, INDIRECT(INDIRECT("A10")&amp;"!"&amp;'Технический лист'!H440&amp;'Технический лист'!K198))+IF(ISBLANK(INDIRECT("A11")), 0, INDIRECT(INDIRECT("A11")&amp;"!"&amp;'Технический лист'!H440&amp;'Технический лист'!K198))+IF(ISBLANK(INDIRECT("A12")), 0, INDIRECT(INDIRECT("A12")&amp;"!"&amp;'Технический лист'!H440&amp;'Технический лист'!K198))</f>
        <v>0</v>
      </c>
      <c r="I207" s="51">
        <f>IF(ISBLANK(INDIRECT("A3")), 0, INDIRECT(INDIRECT("A3")&amp;"!"&amp;'Технический лист'!I440&amp;'Технический лист'!L198))+IF(ISBLANK(INDIRECT("A4")), 0, INDIRECT(INDIRECT("A4")&amp;"!"&amp;'Технический лист'!I440&amp;'Технический лист'!L198))+IF(ISBLANK(INDIRECT("A5")), 0, INDIRECT(INDIRECT("A5")&amp;"!"&amp;'Технический лист'!I440&amp;'Технический лист'!L198))+IF(ISBLANK(INDIRECT("A6")), 0, INDIRECT(INDIRECT("A6")&amp;"!"&amp;'Технический лист'!I440&amp;'Технический лист'!L198))+IF(ISBLANK(INDIRECT("A7")), 0, INDIRECT(INDIRECT("A7")&amp;"!"&amp;'Технический лист'!I440&amp;'Технический лист'!L198))+IF(ISBLANK(INDIRECT("A8")), 0, INDIRECT(INDIRECT("A8")&amp;"!"&amp;'Технический лист'!I440&amp;'Технический лист'!L198))+IF(ISBLANK(INDIRECT("A9")), 0, INDIRECT(INDIRECT("A9")&amp;"!"&amp;'Технический лист'!I440&amp;'Технический лист'!L198))+IF(ISBLANK(INDIRECT("A10")), 0, INDIRECT(INDIRECT("A10")&amp;"!"&amp;'Технический лист'!I440&amp;'Технический лист'!L198))+IF(ISBLANK(INDIRECT("A11")), 0, INDIRECT(INDIRECT("A11")&amp;"!"&amp;'Технический лист'!I440&amp;'Технический лист'!L198))+IF(ISBLANK(INDIRECT("A12")), 0, INDIRECT(INDIRECT("A12")&amp;"!"&amp;'Технический лист'!I440&amp;'Технический лист'!L198))</f>
        <v>0</v>
      </c>
      <c r="J207" s="51">
        <f>IF(ISBLANK(INDIRECT("A3")), 0, INDIRECT(INDIRECT("A3")&amp;"!"&amp;'Технический лист'!J440&amp;'Технический лист'!M198))+IF(ISBLANK(INDIRECT("A4")), 0, INDIRECT(INDIRECT("A4")&amp;"!"&amp;'Технический лист'!J440&amp;'Технический лист'!M198))+IF(ISBLANK(INDIRECT("A5")), 0, INDIRECT(INDIRECT("A5")&amp;"!"&amp;'Технический лист'!J440&amp;'Технический лист'!M198))+IF(ISBLANK(INDIRECT("A6")), 0, INDIRECT(INDIRECT("A6")&amp;"!"&amp;'Технический лист'!J440&amp;'Технический лист'!M198))+IF(ISBLANK(INDIRECT("A7")), 0, INDIRECT(INDIRECT("A7")&amp;"!"&amp;'Технический лист'!J440&amp;'Технический лист'!M198))+IF(ISBLANK(INDIRECT("A8")), 0, INDIRECT(INDIRECT("A8")&amp;"!"&amp;'Технический лист'!J440&amp;'Технический лист'!M198))+IF(ISBLANK(INDIRECT("A9")), 0, INDIRECT(INDIRECT("A9")&amp;"!"&amp;'Технический лист'!J440&amp;'Технический лист'!M198))+IF(ISBLANK(INDIRECT("A10")), 0, INDIRECT(INDIRECT("A10")&amp;"!"&amp;'Технический лист'!J440&amp;'Технический лист'!M198))+IF(ISBLANK(INDIRECT("A11")), 0, INDIRECT(INDIRECT("A11")&amp;"!"&amp;'Технический лист'!J440&amp;'Технический лист'!M198))+IF(ISBLANK(INDIRECT("A12")), 0, INDIRECT(INDIRECT("A12")&amp;"!"&amp;'Технический лист'!J440&amp;'Технический лист'!M198))</f>
        <v>0</v>
      </c>
      <c r="K207" s="51">
        <f>IF(ISBLANK(INDIRECT("A3")), 0, INDIRECT(INDIRECT("A3")&amp;"!"&amp;'Технический лист'!K440&amp;'Технический лист'!N198))+IF(ISBLANK(INDIRECT("A4")), 0, INDIRECT(INDIRECT("A4")&amp;"!"&amp;'Технический лист'!K440&amp;'Технический лист'!N198))+IF(ISBLANK(INDIRECT("A5")), 0, INDIRECT(INDIRECT("A5")&amp;"!"&amp;'Технический лист'!K440&amp;'Технический лист'!N198))+IF(ISBLANK(INDIRECT("A6")), 0, INDIRECT(INDIRECT("A6")&amp;"!"&amp;'Технический лист'!K440&amp;'Технический лист'!N198))+IF(ISBLANK(INDIRECT("A7")), 0, INDIRECT(INDIRECT("A7")&amp;"!"&amp;'Технический лист'!K440&amp;'Технический лист'!N198))+IF(ISBLANK(INDIRECT("A8")), 0, INDIRECT(INDIRECT("A8")&amp;"!"&amp;'Технический лист'!K440&amp;'Технический лист'!N198))+IF(ISBLANK(INDIRECT("A9")), 0, INDIRECT(INDIRECT("A9")&amp;"!"&amp;'Технический лист'!K440&amp;'Технический лист'!N198))+IF(ISBLANK(INDIRECT("A10")), 0, INDIRECT(INDIRECT("A10")&amp;"!"&amp;'Технический лист'!K440&amp;'Технический лист'!N198))+IF(ISBLANK(INDIRECT("A11")), 0, INDIRECT(INDIRECT("A11")&amp;"!"&amp;'Технический лист'!K440&amp;'Технический лист'!N198))+IF(ISBLANK(INDIRECT("A12")), 0, INDIRECT(INDIRECT("A12")&amp;"!"&amp;'Технический лист'!K440&amp;'Технический лист'!N198))</f>
        <v>0</v>
      </c>
      <c r="L207" s="51">
        <f>IF(ISBLANK(INDIRECT("A3")), 0, INDIRECT(INDIRECT("A3")&amp;"!"&amp;'Технический лист'!L440&amp;'Технический лист'!O198))+IF(ISBLANK(INDIRECT("A4")), 0, INDIRECT(INDIRECT("A4")&amp;"!"&amp;'Технический лист'!L440&amp;'Технический лист'!O198))+IF(ISBLANK(INDIRECT("A5")), 0, INDIRECT(INDIRECT("A5")&amp;"!"&amp;'Технический лист'!L440&amp;'Технический лист'!O198))+IF(ISBLANK(INDIRECT("A6")), 0, INDIRECT(INDIRECT("A6")&amp;"!"&amp;'Технический лист'!L440&amp;'Технический лист'!O198))+IF(ISBLANK(INDIRECT("A7")), 0, INDIRECT(INDIRECT("A7")&amp;"!"&amp;'Технический лист'!L440&amp;'Технический лист'!O198))+IF(ISBLANK(INDIRECT("A8")), 0, INDIRECT(INDIRECT("A8")&amp;"!"&amp;'Технический лист'!L440&amp;'Технический лист'!O198))+IF(ISBLANK(INDIRECT("A9")), 0, INDIRECT(INDIRECT("A9")&amp;"!"&amp;'Технический лист'!L440&amp;'Технический лист'!O198))+IF(ISBLANK(INDIRECT("A10")), 0, INDIRECT(INDIRECT("A10")&amp;"!"&amp;'Технический лист'!L440&amp;'Технический лист'!O198))+IF(ISBLANK(INDIRECT("A11")), 0, INDIRECT(INDIRECT("A11")&amp;"!"&amp;'Технический лист'!L440&amp;'Технический лист'!O198))+IF(ISBLANK(INDIRECT("A12")), 0, INDIRECT(INDIRECT("A12")&amp;"!"&amp;'Технический лист'!L440&amp;'Технический лист'!O198))</f>
        <v>0</v>
      </c>
      <c r="M207" s="53">
        <f>IF(ISBLANK(INDIRECT("A3")), 0, INDIRECT(INDIRECT("A3")&amp;"!"&amp;'Технический лист'!M440&amp;'Технический лист'!P198))+IF(ISBLANK(INDIRECT("A4")), 0, INDIRECT(INDIRECT("A4")&amp;"!"&amp;'Технический лист'!M440&amp;'Технический лист'!P198))+IF(ISBLANK(INDIRECT("A5")), 0, INDIRECT(INDIRECT("A5")&amp;"!"&amp;'Технический лист'!M440&amp;'Технический лист'!P198))+IF(ISBLANK(INDIRECT("A6")), 0, INDIRECT(INDIRECT("A6")&amp;"!"&amp;'Технический лист'!M440&amp;'Технический лист'!P198))+IF(ISBLANK(INDIRECT("A7")), 0, INDIRECT(INDIRECT("A7")&amp;"!"&amp;'Технический лист'!M440&amp;'Технический лист'!P198))+IF(ISBLANK(INDIRECT("A8")), 0, INDIRECT(INDIRECT("A8")&amp;"!"&amp;'Технический лист'!M440&amp;'Технический лист'!P198))+IF(ISBLANK(INDIRECT("A9")), 0, INDIRECT(INDIRECT("A9")&amp;"!"&amp;'Технический лист'!M440&amp;'Технический лист'!P198))+IF(ISBLANK(INDIRECT("A10")), 0, INDIRECT(INDIRECT("A10")&amp;"!"&amp;'Технический лист'!M440&amp;'Технический лист'!P198))+IF(ISBLANK(INDIRECT("A11")), 0, INDIRECT(INDIRECT("A11")&amp;"!"&amp;'Технический лист'!M440&amp;'Технический лист'!P198))+IF(ISBLANK(INDIRECT("A12")), 0, INDIRECT(INDIRECT("A12")&amp;"!"&amp;'Технический лист'!M440&amp;'Технический лист'!P198))</f>
        <v>0</v>
      </c>
    </row>
    <row r="208" hidden="1">
      <c r="A208" s="106"/>
      <c r="B208" s="51">
        <f>IF(ISBLANK(INDIRECT("A3")), 0, INDIRECT(INDIRECT("A3")&amp;"!"&amp;'Технический лист'!B441&amp;'Технический лист'!E199))+IF(ISBLANK(INDIRECT("A4")), 0, INDIRECT(INDIRECT("A4")&amp;"!"&amp;'Технический лист'!B441&amp;'Технический лист'!E199))+IF(ISBLANK(INDIRECT("A5")), 0, INDIRECT(INDIRECT("A5")&amp;"!"&amp;'Технический лист'!B441&amp;'Технический лист'!E199))+IF(ISBLANK(INDIRECT("A6")), 0, INDIRECT(INDIRECT("A6")&amp;"!"&amp;'Технический лист'!B441&amp;'Технический лист'!E199))+IF(ISBLANK(INDIRECT("A7")), 0, INDIRECT(INDIRECT("A7")&amp;"!"&amp;'Технический лист'!B441&amp;'Технический лист'!E199))+IF(ISBLANK(INDIRECT("A8")), 0, INDIRECT(INDIRECT("A8")&amp;"!"&amp;'Технический лист'!B441&amp;'Технический лист'!E199))+IF(ISBLANK(INDIRECT("A9")), 0, INDIRECT(INDIRECT("A9")&amp;"!"&amp;'Технический лист'!B441&amp;'Технический лист'!E199))+IF(ISBLANK(INDIRECT("A10")), 0, INDIRECT(INDIRECT("A10")&amp;"!"&amp;'Технический лист'!B441&amp;'Технический лист'!E199))+IF(ISBLANK(INDIRECT("A11")), 0, INDIRECT(INDIRECT("A11")&amp;"!"&amp;'Технический лист'!B441&amp;'Технический лист'!E199))+IF(ISBLANK(INDIRECT("A12")), 0, INDIRECT(INDIRECT("A12")&amp;"!"&amp;'Технический лист'!B441&amp;'Технический лист'!E199))</f>
        <v>0</v>
      </c>
      <c r="C208" s="51">
        <f>IF(ISBLANK(INDIRECT("A3")), 0, INDIRECT(INDIRECT("A3")&amp;"!"&amp;'Технический лист'!C441&amp;'Технический лист'!F199))+IF(ISBLANK(INDIRECT("A4")), 0, INDIRECT(INDIRECT("A4")&amp;"!"&amp;'Технический лист'!C441&amp;'Технический лист'!F199))+IF(ISBLANK(INDIRECT("A5")), 0, INDIRECT(INDIRECT("A5")&amp;"!"&amp;'Технический лист'!C441&amp;'Технический лист'!F199))+IF(ISBLANK(INDIRECT("A6")), 0, INDIRECT(INDIRECT("A6")&amp;"!"&amp;'Технический лист'!C441&amp;'Технический лист'!F199))+IF(ISBLANK(INDIRECT("A7")), 0, INDIRECT(INDIRECT("A7")&amp;"!"&amp;'Технический лист'!C441&amp;'Технический лист'!F199))+IF(ISBLANK(INDIRECT("A8")), 0, INDIRECT(INDIRECT("A8")&amp;"!"&amp;'Технический лист'!C441&amp;'Технический лист'!F199))+IF(ISBLANK(INDIRECT("A9")), 0, INDIRECT(INDIRECT("A9")&amp;"!"&amp;'Технический лист'!C441&amp;'Технический лист'!F199))+IF(ISBLANK(INDIRECT("A10")), 0, INDIRECT(INDIRECT("A10")&amp;"!"&amp;'Технический лист'!C441&amp;'Технический лист'!F199))+IF(ISBLANK(INDIRECT("A11")), 0, INDIRECT(INDIRECT("A11")&amp;"!"&amp;'Технический лист'!C441&amp;'Технический лист'!F199))+IF(ISBLANK(INDIRECT("A12")), 0, INDIRECT(INDIRECT("A12")&amp;"!"&amp;'Технический лист'!C441&amp;'Технический лист'!F199))</f>
        <v>0</v>
      </c>
      <c r="D208" s="51">
        <f>IF(ISBLANK(INDIRECT("A3")), 0, INDIRECT(INDIRECT("A3")&amp;"!"&amp;'Технический лист'!D441&amp;'Технический лист'!G199))+IF(ISBLANK(INDIRECT("A4")), 0, INDIRECT(INDIRECT("A4")&amp;"!"&amp;'Технический лист'!D441&amp;'Технический лист'!G199))+IF(ISBLANK(INDIRECT("A5")), 0, INDIRECT(INDIRECT("A5")&amp;"!"&amp;'Технический лист'!D441&amp;'Технический лист'!G199))+IF(ISBLANK(INDIRECT("A6")), 0, INDIRECT(INDIRECT("A6")&amp;"!"&amp;'Технический лист'!D441&amp;'Технический лист'!G199))+IF(ISBLANK(INDIRECT("A7")), 0, INDIRECT(INDIRECT("A7")&amp;"!"&amp;'Технический лист'!D441&amp;'Технический лист'!G199))+IF(ISBLANK(INDIRECT("A8")), 0, INDIRECT(INDIRECT("A8")&amp;"!"&amp;'Технический лист'!D441&amp;'Технический лист'!G199))+IF(ISBLANK(INDIRECT("A9")), 0, INDIRECT(INDIRECT("A9")&amp;"!"&amp;'Технический лист'!D441&amp;'Технический лист'!G199))+IF(ISBLANK(INDIRECT("A10")), 0, INDIRECT(INDIRECT("A10")&amp;"!"&amp;'Технический лист'!D441&amp;'Технический лист'!G199))+IF(ISBLANK(INDIRECT("A11")), 0, INDIRECT(INDIRECT("A11")&amp;"!"&amp;'Технический лист'!D441&amp;'Технический лист'!G199))+IF(ISBLANK(INDIRECT("A12")), 0, INDIRECT(INDIRECT("A12")&amp;"!"&amp;'Технический лист'!D441&amp;'Технический лист'!G199))</f>
        <v>0</v>
      </c>
      <c r="E208" s="51">
        <f>IF(ISBLANK(INDIRECT("A3")), 0, INDIRECT(INDIRECT("A3")&amp;"!"&amp;'Технический лист'!E441&amp;'Технический лист'!H199))+IF(ISBLANK(INDIRECT("A4")), 0, INDIRECT(INDIRECT("A4")&amp;"!"&amp;'Технический лист'!E441&amp;'Технический лист'!H199))+IF(ISBLANK(INDIRECT("A5")), 0, INDIRECT(INDIRECT("A5")&amp;"!"&amp;'Технический лист'!E441&amp;'Технический лист'!H199))+IF(ISBLANK(INDIRECT("A6")), 0, INDIRECT(INDIRECT("A6")&amp;"!"&amp;'Технический лист'!E441&amp;'Технический лист'!H199))+IF(ISBLANK(INDIRECT("A7")), 0, INDIRECT(INDIRECT("A7")&amp;"!"&amp;'Технический лист'!E441&amp;'Технический лист'!H199))+IF(ISBLANK(INDIRECT("A8")), 0, INDIRECT(INDIRECT("A8")&amp;"!"&amp;'Технический лист'!E441&amp;'Технический лист'!H199))+IF(ISBLANK(INDIRECT("A9")), 0, INDIRECT(INDIRECT("A9")&amp;"!"&amp;'Технический лист'!E441&amp;'Технический лист'!H199))+IF(ISBLANK(INDIRECT("A10")), 0, INDIRECT(INDIRECT("A10")&amp;"!"&amp;'Технический лист'!E441&amp;'Технический лист'!H199))+IF(ISBLANK(INDIRECT("A11")), 0, INDIRECT(INDIRECT("A11")&amp;"!"&amp;'Технический лист'!E441&amp;'Технический лист'!H199))+IF(ISBLANK(INDIRECT("A12")), 0, INDIRECT(INDIRECT("A12")&amp;"!"&amp;'Технический лист'!E441&amp;'Технический лист'!H199))</f>
        <v>0</v>
      </c>
      <c r="F208" s="51">
        <f>IF(ISBLANK(INDIRECT("A3")), 0, INDIRECT(INDIRECT("A3")&amp;"!"&amp;'Технический лист'!F441&amp;'Технический лист'!I199))+IF(ISBLANK(INDIRECT("A4")), 0, INDIRECT(INDIRECT("A4")&amp;"!"&amp;'Технический лист'!F441&amp;'Технический лист'!I199))+IF(ISBLANK(INDIRECT("A5")), 0, INDIRECT(INDIRECT("A5")&amp;"!"&amp;'Технический лист'!F441&amp;'Технический лист'!I199))+IF(ISBLANK(INDIRECT("A6")), 0, INDIRECT(INDIRECT("A6")&amp;"!"&amp;'Технический лист'!F441&amp;'Технический лист'!I199))+IF(ISBLANK(INDIRECT("A7")), 0, INDIRECT(INDIRECT("A7")&amp;"!"&amp;'Технический лист'!F441&amp;'Технический лист'!I199))+IF(ISBLANK(INDIRECT("A8")), 0, INDIRECT(INDIRECT("A8")&amp;"!"&amp;'Технический лист'!F441&amp;'Технический лист'!I199))+IF(ISBLANK(INDIRECT("A9")), 0, INDIRECT(INDIRECT("A9")&amp;"!"&amp;'Технический лист'!F441&amp;'Технический лист'!I199))+IF(ISBLANK(INDIRECT("A10")), 0, INDIRECT(INDIRECT("A10")&amp;"!"&amp;'Технический лист'!F441&amp;'Технический лист'!I199))+IF(ISBLANK(INDIRECT("A11")), 0, INDIRECT(INDIRECT("A11")&amp;"!"&amp;'Технический лист'!F441&amp;'Технический лист'!I199))+IF(ISBLANK(INDIRECT("A12")), 0, INDIRECT(INDIRECT("A12")&amp;"!"&amp;'Технический лист'!F441&amp;'Технический лист'!I199))</f>
        <v>0</v>
      </c>
      <c r="G208" s="51">
        <f>IF(ISBLANK(INDIRECT("A3")), 0, INDIRECT(INDIRECT("A3")&amp;"!"&amp;'Технический лист'!G441&amp;'Технический лист'!J199))+IF(ISBLANK(INDIRECT("A4")), 0, INDIRECT(INDIRECT("A4")&amp;"!"&amp;'Технический лист'!G441&amp;'Технический лист'!J199))+IF(ISBLANK(INDIRECT("A5")), 0, INDIRECT(INDIRECT("A5")&amp;"!"&amp;'Технический лист'!G441&amp;'Технический лист'!J199))+IF(ISBLANK(INDIRECT("A6")), 0, INDIRECT(INDIRECT("A6")&amp;"!"&amp;'Технический лист'!G441&amp;'Технический лист'!J199))+IF(ISBLANK(INDIRECT("A7")), 0, INDIRECT(INDIRECT("A7")&amp;"!"&amp;'Технический лист'!G441&amp;'Технический лист'!J199))+IF(ISBLANK(INDIRECT("A8")), 0, INDIRECT(INDIRECT("A8")&amp;"!"&amp;'Технический лист'!G441&amp;'Технический лист'!J199))+IF(ISBLANK(INDIRECT("A9")), 0, INDIRECT(INDIRECT("A9")&amp;"!"&amp;'Технический лист'!G441&amp;'Технический лист'!J199))+IF(ISBLANK(INDIRECT("A10")), 0, INDIRECT(INDIRECT("A10")&amp;"!"&amp;'Технический лист'!G441&amp;'Технический лист'!J199))+IF(ISBLANK(INDIRECT("A11")), 0, INDIRECT(INDIRECT("A11")&amp;"!"&amp;'Технический лист'!G441&amp;'Технический лист'!J199))+IF(ISBLANK(INDIRECT("A12")), 0, INDIRECT(INDIRECT("A12")&amp;"!"&amp;'Технический лист'!G441&amp;'Технический лист'!J199))</f>
        <v>0</v>
      </c>
      <c r="H208" s="51">
        <f>IF(ISBLANK(INDIRECT("A3")), 0, INDIRECT(INDIRECT("A3")&amp;"!"&amp;'Технический лист'!H441&amp;'Технический лист'!K199))+IF(ISBLANK(INDIRECT("A4")), 0, INDIRECT(INDIRECT("A4")&amp;"!"&amp;'Технический лист'!H441&amp;'Технический лист'!K199))+IF(ISBLANK(INDIRECT("A5")), 0, INDIRECT(INDIRECT("A5")&amp;"!"&amp;'Технический лист'!H441&amp;'Технический лист'!K199))+IF(ISBLANK(INDIRECT("A6")), 0, INDIRECT(INDIRECT("A6")&amp;"!"&amp;'Технический лист'!H441&amp;'Технический лист'!K199))+IF(ISBLANK(INDIRECT("A7")), 0, INDIRECT(INDIRECT("A7")&amp;"!"&amp;'Технический лист'!H441&amp;'Технический лист'!K199))+IF(ISBLANK(INDIRECT("A8")), 0, INDIRECT(INDIRECT("A8")&amp;"!"&amp;'Технический лист'!H441&amp;'Технический лист'!K199))+IF(ISBLANK(INDIRECT("A9")), 0, INDIRECT(INDIRECT("A9")&amp;"!"&amp;'Технический лист'!H441&amp;'Технический лист'!K199))+IF(ISBLANK(INDIRECT("A10")), 0, INDIRECT(INDIRECT("A10")&amp;"!"&amp;'Технический лист'!H441&amp;'Технический лист'!K199))+IF(ISBLANK(INDIRECT("A11")), 0, INDIRECT(INDIRECT("A11")&amp;"!"&amp;'Технический лист'!H441&amp;'Технический лист'!K199))+IF(ISBLANK(INDIRECT("A12")), 0, INDIRECT(INDIRECT("A12")&amp;"!"&amp;'Технический лист'!H441&amp;'Технический лист'!K199))</f>
        <v>0</v>
      </c>
      <c r="I208" s="51">
        <f>IF(ISBLANK(INDIRECT("A3")), 0, INDIRECT(INDIRECT("A3")&amp;"!"&amp;'Технический лист'!I441&amp;'Технический лист'!L199))+IF(ISBLANK(INDIRECT("A4")), 0, INDIRECT(INDIRECT("A4")&amp;"!"&amp;'Технический лист'!I441&amp;'Технический лист'!L199))+IF(ISBLANK(INDIRECT("A5")), 0, INDIRECT(INDIRECT("A5")&amp;"!"&amp;'Технический лист'!I441&amp;'Технический лист'!L199))+IF(ISBLANK(INDIRECT("A6")), 0, INDIRECT(INDIRECT("A6")&amp;"!"&amp;'Технический лист'!I441&amp;'Технический лист'!L199))+IF(ISBLANK(INDIRECT("A7")), 0, INDIRECT(INDIRECT("A7")&amp;"!"&amp;'Технический лист'!I441&amp;'Технический лист'!L199))+IF(ISBLANK(INDIRECT("A8")), 0, INDIRECT(INDIRECT("A8")&amp;"!"&amp;'Технический лист'!I441&amp;'Технический лист'!L199))+IF(ISBLANK(INDIRECT("A9")), 0, INDIRECT(INDIRECT("A9")&amp;"!"&amp;'Технический лист'!I441&amp;'Технический лист'!L199))+IF(ISBLANK(INDIRECT("A10")), 0, INDIRECT(INDIRECT("A10")&amp;"!"&amp;'Технический лист'!I441&amp;'Технический лист'!L199))+IF(ISBLANK(INDIRECT("A11")), 0, INDIRECT(INDIRECT("A11")&amp;"!"&amp;'Технический лист'!I441&amp;'Технический лист'!L199))+IF(ISBLANK(INDIRECT("A12")), 0, INDIRECT(INDIRECT("A12")&amp;"!"&amp;'Технический лист'!I441&amp;'Технический лист'!L199))</f>
        <v>0</v>
      </c>
      <c r="J208" s="51">
        <f>IF(ISBLANK(INDIRECT("A3")), 0, INDIRECT(INDIRECT("A3")&amp;"!"&amp;'Технический лист'!J441&amp;'Технический лист'!M199))+IF(ISBLANK(INDIRECT("A4")), 0, INDIRECT(INDIRECT("A4")&amp;"!"&amp;'Технический лист'!J441&amp;'Технический лист'!M199))+IF(ISBLANK(INDIRECT("A5")), 0, INDIRECT(INDIRECT("A5")&amp;"!"&amp;'Технический лист'!J441&amp;'Технический лист'!M199))+IF(ISBLANK(INDIRECT("A6")), 0, INDIRECT(INDIRECT("A6")&amp;"!"&amp;'Технический лист'!J441&amp;'Технический лист'!M199))+IF(ISBLANK(INDIRECT("A7")), 0, INDIRECT(INDIRECT("A7")&amp;"!"&amp;'Технический лист'!J441&amp;'Технический лист'!M199))+IF(ISBLANK(INDIRECT("A8")), 0, INDIRECT(INDIRECT("A8")&amp;"!"&amp;'Технический лист'!J441&amp;'Технический лист'!M199))+IF(ISBLANK(INDIRECT("A9")), 0, INDIRECT(INDIRECT("A9")&amp;"!"&amp;'Технический лист'!J441&amp;'Технический лист'!M199))+IF(ISBLANK(INDIRECT("A10")), 0, INDIRECT(INDIRECT("A10")&amp;"!"&amp;'Технический лист'!J441&amp;'Технический лист'!M199))+IF(ISBLANK(INDIRECT("A11")), 0, INDIRECT(INDIRECT("A11")&amp;"!"&amp;'Технический лист'!J441&amp;'Технический лист'!M199))+IF(ISBLANK(INDIRECT("A12")), 0, INDIRECT(INDIRECT("A12")&amp;"!"&amp;'Технический лист'!J441&amp;'Технический лист'!M199))</f>
        <v>0</v>
      </c>
      <c r="K208" s="51">
        <f>IF(ISBLANK(INDIRECT("A3")), 0, INDIRECT(INDIRECT("A3")&amp;"!"&amp;'Технический лист'!K441&amp;'Технический лист'!N199))+IF(ISBLANK(INDIRECT("A4")), 0, INDIRECT(INDIRECT("A4")&amp;"!"&amp;'Технический лист'!K441&amp;'Технический лист'!N199))+IF(ISBLANK(INDIRECT("A5")), 0, INDIRECT(INDIRECT("A5")&amp;"!"&amp;'Технический лист'!K441&amp;'Технический лист'!N199))+IF(ISBLANK(INDIRECT("A6")), 0, INDIRECT(INDIRECT("A6")&amp;"!"&amp;'Технический лист'!K441&amp;'Технический лист'!N199))+IF(ISBLANK(INDIRECT("A7")), 0, INDIRECT(INDIRECT("A7")&amp;"!"&amp;'Технический лист'!K441&amp;'Технический лист'!N199))+IF(ISBLANK(INDIRECT("A8")), 0, INDIRECT(INDIRECT("A8")&amp;"!"&amp;'Технический лист'!K441&amp;'Технический лист'!N199))+IF(ISBLANK(INDIRECT("A9")), 0, INDIRECT(INDIRECT("A9")&amp;"!"&amp;'Технический лист'!K441&amp;'Технический лист'!N199))+IF(ISBLANK(INDIRECT("A10")), 0, INDIRECT(INDIRECT("A10")&amp;"!"&amp;'Технический лист'!K441&amp;'Технический лист'!N199))+IF(ISBLANK(INDIRECT("A11")), 0, INDIRECT(INDIRECT("A11")&amp;"!"&amp;'Технический лист'!K441&amp;'Технический лист'!N199))+IF(ISBLANK(INDIRECT("A12")), 0, INDIRECT(INDIRECT("A12")&amp;"!"&amp;'Технический лист'!K441&amp;'Технический лист'!N199))</f>
        <v>0</v>
      </c>
      <c r="L208" s="51">
        <f>IF(ISBLANK(INDIRECT("A3")), 0, INDIRECT(INDIRECT("A3")&amp;"!"&amp;'Технический лист'!L441&amp;'Технический лист'!O199))+IF(ISBLANK(INDIRECT("A4")), 0, INDIRECT(INDIRECT("A4")&amp;"!"&amp;'Технический лист'!L441&amp;'Технический лист'!O199))+IF(ISBLANK(INDIRECT("A5")), 0, INDIRECT(INDIRECT("A5")&amp;"!"&amp;'Технический лист'!L441&amp;'Технический лист'!O199))+IF(ISBLANK(INDIRECT("A6")), 0, INDIRECT(INDIRECT("A6")&amp;"!"&amp;'Технический лист'!L441&amp;'Технический лист'!O199))+IF(ISBLANK(INDIRECT("A7")), 0, INDIRECT(INDIRECT("A7")&amp;"!"&amp;'Технический лист'!L441&amp;'Технический лист'!O199))+IF(ISBLANK(INDIRECT("A8")), 0, INDIRECT(INDIRECT("A8")&amp;"!"&amp;'Технический лист'!L441&amp;'Технический лист'!O199))+IF(ISBLANK(INDIRECT("A9")), 0, INDIRECT(INDIRECT("A9")&amp;"!"&amp;'Технический лист'!L441&amp;'Технический лист'!O199))+IF(ISBLANK(INDIRECT("A10")), 0, INDIRECT(INDIRECT("A10")&amp;"!"&amp;'Технический лист'!L441&amp;'Технический лист'!O199))+IF(ISBLANK(INDIRECT("A11")), 0, INDIRECT(INDIRECT("A11")&amp;"!"&amp;'Технический лист'!L441&amp;'Технический лист'!O199))+IF(ISBLANK(INDIRECT("A12")), 0, INDIRECT(INDIRECT("A12")&amp;"!"&amp;'Технический лист'!L441&amp;'Технический лист'!O199))</f>
        <v>0</v>
      </c>
      <c r="M208" s="53">
        <f>IF(ISBLANK(INDIRECT("A3")), 0, INDIRECT(INDIRECT("A3")&amp;"!"&amp;'Технический лист'!M441&amp;'Технический лист'!P199))+IF(ISBLANK(INDIRECT("A4")), 0, INDIRECT(INDIRECT("A4")&amp;"!"&amp;'Технический лист'!M441&amp;'Технический лист'!P199))+IF(ISBLANK(INDIRECT("A5")), 0, INDIRECT(INDIRECT("A5")&amp;"!"&amp;'Технический лист'!M441&amp;'Технический лист'!P199))+IF(ISBLANK(INDIRECT("A6")), 0, INDIRECT(INDIRECT("A6")&amp;"!"&amp;'Технический лист'!M441&amp;'Технический лист'!P199))+IF(ISBLANK(INDIRECT("A7")), 0, INDIRECT(INDIRECT("A7")&amp;"!"&amp;'Технический лист'!M441&amp;'Технический лист'!P199))+IF(ISBLANK(INDIRECT("A8")), 0, INDIRECT(INDIRECT("A8")&amp;"!"&amp;'Технический лист'!M441&amp;'Технический лист'!P199))+IF(ISBLANK(INDIRECT("A9")), 0, INDIRECT(INDIRECT("A9")&amp;"!"&amp;'Технический лист'!M441&amp;'Технический лист'!P199))+IF(ISBLANK(INDIRECT("A10")), 0, INDIRECT(INDIRECT("A10")&amp;"!"&amp;'Технический лист'!M441&amp;'Технический лист'!P199))+IF(ISBLANK(INDIRECT("A11")), 0, INDIRECT(INDIRECT("A11")&amp;"!"&amp;'Технический лист'!M441&amp;'Технический лист'!P199))+IF(ISBLANK(INDIRECT("A12")), 0, INDIRECT(INDIRECT("A12")&amp;"!"&amp;'Технический лист'!M441&amp;'Технический лист'!P199))</f>
        <v>0</v>
      </c>
    </row>
    <row r="209" hidden="1">
      <c r="A209" s="106"/>
      <c r="B209" s="51">
        <f>IF(ISBLANK(INDIRECT("A3")), 0, INDIRECT(INDIRECT("A3")&amp;"!"&amp;'Технический лист'!B442&amp;'Технический лист'!E200))+IF(ISBLANK(INDIRECT("A4")), 0, INDIRECT(INDIRECT("A4")&amp;"!"&amp;'Технический лист'!B442&amp;'Технический лист'!E200))+IF(ISBLANK(INDIRECT("A5")), 0, INDIRECT(INDIRECT("A5")&amp;"!"&amp;'Технический лист'!B442&amp;'Технический лист'!E200))+IF(ISBLANK(INDIRECT("A6")), 0, INDIRECT(INDIRECT("A6")&amp;"!"&amp;'Технический лист'!B442&amp;'Технический лист'!E200))+IF(ISBLANK(INDIRECT("A7")), 0, INDIRECT(INDIRECT("A7")&amp;"!"&amp;'Технический лист'!B442&amp;'Технический лист'!E200))+IF(ISBLANK(INDIRECT("A8")), 0, INDIRECT(INDIRECT("A8")&amp;"!"&amp;'Технический лист'!B442&amp;'Технический лист'!E200))+IF(ISBLANK(INDIRECT("A9")), 0, INDIRECT(INDIRECT("A9")&amp;"!"&amp;'Технический лист'!B442&amp;'Технический лист'!E200))+IF(ISBLANK(INDIRECT("A10")), 0, INDIRECT(INDIRECT("A10")&amp;"!"&amp;'Технический лист'!B442&amp;'Технический лист'!E200))+IF(ISBLANK(INDIRECT("A11")), 0, INDIRECT(INDIRECT("A11")&amp;"!"&amp;'Технический лист'!B442&amp;'Технический лист'!E200))+IF(ISBLANK(INDIRECT("A12")), 0, INDIRECT(INDIRECT("A12")&amp;"!"&amp;'Технический лист'!B442&amp;'Технический лист'!E200))</f>
        <v>0</v>
      </c>
      <c r="C209" s="51">
        <f>IF(ISBLANK(INDIRECT("A3")), 0, INDIRECT(INDIRECT("A3")&amp;"!"&amp;'Технический лист'!C442&amp;'Технический лист'!F200))+IF(ISBLANK(INDIRECT("A4")), 0, INDIRECT(INDIRECT("A4")&amp;"!"&amp;'Технический лист'!C442&amp;'Технический лист'!F200))+IF(ISBLANK(INDIRECT("A5")), 0, INDIRECT(INDIRECT("A5")&amp;"!"&amp;'Технический лист'!C442&amp;'Технический лист'!F200))+IF(ISBLANK(INDIRECT("A6")), 0, INDIRECT(INDIRECT("A6")&amp;"!"&amp;'Технический лист'!C442&amp;'Технический лист'!F200))+IF(ISBLANK(INDIRECT("A7")), 0, INDIRECT(INDIRECT("A7")&amp;"!"&amp;'Технический лист'!C442&amp;'Технический лист'!F200))+IF(ISBLANK(INDIRECT("A8")), 0, INDIRECT(INDIRECT("A8")&amp;"!"&amp;'Технический лист'!C442&amp;'Технический лист'!F200))+IF(ISBLANK(INDIRECT("A9")), 0, INDIRECT(INDIRECT("A9")&amp;"!"&amp;'Технический лист'!C442&amp;'Технический лист'!F200))+IF(ISBLANK(INDIRECT("A10")), 0, INDIRECT(INDIRECT("A10")&amp;"!"&amp;'Технический лист'!C442&amp;'Технический лист'!F200))+IF(ISBLANK(INDIRECT("A11")), 0, INDIRECT(INDIRECT("A11")&amp;"!"&amp;'Технический лист'!C442&amp;'Технический лист'!F200))+IF(ISBLANK(INDIRECT("A12")), 0, INDIRECT(INDIRECT("A12")&amp;"!"&amp;'Технический лист'!C442&amp;'Технический лист'!F200))</f>
        <v>0</v>
      </c>
      <c r="D209" s="51">
        <f>IF(ISBLANK(INDIRECT("A3")), 0, INDIRECT(INDIRECT("A3")&amp;"!"&amp;'Технический лист'!D442&amp;'Технический лист'!G200))+IF(ISBLANK(INDIRECT("A4")), 0, INDIRECT(INDIRECT("A4")&amp;"!"&amp;'Технический лист'!D442&amp;'Технический лист'!G200))+IF(ISBLANK(INDIRECT("A5")), 0, INDIRECT(INDIRECT("A5")&amp;"!"&amp;'Технический лист'!D442&amp;'Технический лист'!G200))+IF(ISBLANK(INDIRECT("A6")), 0, INDIRECT(INDIRECT("A6")&amp;"!"&amp;'Технический лист'!D442&amp;'Технический лист'!G200))+IF(ISBLANK(INDIRECT("A7")), 0, INDIRECT(INDIRECT("A7")&amp;"!"&amp;'Технический лист'!D442&amp;'Технический лист'!G200))+IF(ISBLANK(INDIRECT("A8")), 0, INDIRECT(INDIRECT("A8")&amp;"!"&amp;'Технический лист'!D442&amp;'Технический лист'!G200))+IF(ISBLANK(INDIRECT("A9")), 0, INDIRECT(INDIRECT("A9")&amp;"!"&amp;'Технический лист'!D442&amp;'Технический лист'!G200))+IF(ISBLANK(INDIRECT("A10")), 0, INDIRECT(INDIRECT("A10")&amp;"!"&amp;'Технический лист'!D442&amp;'Технический лист'!G200))+IF(ISBLANK(INDIRECT("A11")), 0, INDIRECT(INDIRECT("A11")&amp;"!"&amp;'Технический лист'!D442&amp;'Технический лист'!G200))+IF(ISBLANK(INDIRECT("A12")), 0, INDIRECT(INDIRECT("A12")&amp;"!"&amp;'Технический лист'!D442&amp;'Технический лист'!G200))</f>
        <v>0</v>
      </c>
      <c r="E209" s="51">
        <f>IF(ISBLANK(INDIRECT("A3")), 0, INDIRECT(INDIRECT("A3")&amp;"!"&amp;'Технический лист'!E442&amp;'Технический лист'!H200))+IF(ISBLANK(INDIRECT("A4")), 0, INDIRECT(INDIRECT("A4")&amp;"!"&amp;'Технический лист'!E442&amp;'Технический лист'!H200))+IF(ISBLANK(INDIRECT("A5")), 0, INDIRECT(INDIRECT("A5")&amp;"!"&amp;'Технический лист'!E442&amp;'Технический лист'!H200))+IF(ISBLANK(INDIRECT("A6")), 0, INDIRECT(INDIRECT("A6")&amp;"!"&amp;'Технический лист'!E442&amp;'Технический лист'!H200))+IF(ISBLANK(INDIRECT("A7")), 0, INDIRECT(INDIRECT("A7")&amp;"!"&amp;'Технический лист'!E442&amp;'Технический лист'!H200))+IF(ISBLANK(INDIRECT("A8")), 0, INDIRECT(INDIRECT("A8")&amp;"!"&amp;'Технический лист'!E442&amp;'Технический лист'!H200))+IF(ISBLANK(INDIRECT("A9")), 0, INDIRECT(INDIRECT("A9")&amp;"!"&amp;'Технический лист'!E442&amp;'Технический лист'!H200))+IF(ISBLANK(INDIRECT("A10")), 0, INDIRECT(INDIRECT("A10")&amp;"!"&amp;'Технический лист'!E442&amp;'Технический лист'!H200))+IF(ISBLANK(INDIRECT("A11")), 0, INDIRECT(INDIRECT("A11")&amp;"!"&amp;'Технический лист'!E442&amp;'Технический лист'!H200))+IF(ISBLANK(INDIRECT("A12")), 0, INDIRECT(INDIRECT("A12")&amp;"!"&amp;'Технический лист'!E442&amp;'Технический лист'!H200))</f>
        <v>0</v>
      </c>
      <c r="F209" s="51">
        <f>IF(ISBLANK(INDIRECT("A3")), 0, INDIRECT(INDIRECT("A3")&amp;"!"&amp;'Технический лист'!F442&amp;'Технический лист'!I200))+IF(ISBLANK(INDIRECT("A4")), 0, INDIRECT(INDIRECT("A4")&amp;"!"&amp;'Технический лист'!F442&amp;'Технический лист'!I200))+IF(ISBLANK(INDIRECT("A5")), 0, INDIRECT(INDIRECT("A5")&amp;"!"&amp;'Технический лист'!F442&amp;'Технический лист'!I200))+IF(ISBLANK(INDIRECT("A6")), 0, INDIRECT(INDIRECT("A6")&amp;"!"&amp;'Технический лист'!F442&amp;'Технический лист'!I200))+IF(ISBLANK(INDIRECT("A7")), 0, INDIRECT(INDIRECT("A7")&amp;"!"&amp;'Технический лист'!F442&amp;'Технический лист'!I200))+IF(ISBLANK(INDIRECT("A8")), 0, INDIRECT(INDIRECT("A8")&amp;"!"&amp;'Технический лист'!F442&amp;'Технический лист'!I200))+IF(ISBLANK(INDIRECT("A9")), 0, INDIRECT(INDIRECT("A9")&amp;"!"&amp;'Технический лист'!F442&amp;'Технический лист'!I200))+IF(ISBLANK(INDIRECT("A10")), 0, INDIRECT(INDIRECT("A10")&amp;"!"&amp;'Технический лист'!F442&amp;'Технический лист'!I200))+IF(ISBLANK(INDIRECT("A11")), 0, INDIRECT(INDIRECT("A11")&amp;"!"&amp;'Технический лист'!F442&amp;'Технический лист'!I200))+IF(ISBLANK(INDIRECT("A12")), 0, INDIRECT(INDIRECT("A12")&amp;"!"&amp;'Технический лист'!F442&amp;'Технический лист'!I200))</f>
        <v>0</v>
      </c>
      <c r="G209" s="51">
        <f>IF(ISBLANK(INDIRECT("A3")), 0, INDIRECT(INDIRECT("A3")&amp;"!"&amp;'Технический лист'!G442&amp;'Технический лист'!J200))+IF(ISBLANK(INDIRECT("A4")), 0, INDIRECT(INDIRECT("A4")&amp;"!"&amp;'Технический лист'!G442&amp;'Технический лист'!J200))+IF(ISBLANK(INDIRECT("A5")), 0, INDIRECT(INDIRECT("A5")&amp;"!"&amp;'Технический лист'!G442&amp;'Технический лист'!J200))+IF(ISBLANK(INDIRECT("A6")), 0, INDIRECT(INDIRECT("A6")&amp;"!"&amp;'Технический лист'!G442&amp;'Технический лист'!J200))+IF(ISBLANK(INDIRECT("A7")), 0, INDIRECT(INDIRECT("A7")&amp;"!"&amp;'Технический лист'!G442&amp;'Технический лист'!J200))+IF(ISBLANK(INDIRECT("A8")), 0, INDIRECT(INDIRECT("A8")&amp;"!"&amp;'Технический лист'!G442&amp;'Технический лист'!J200))+IF(ISBLANK(INDIRECT("A9")), 0, INDIRECT(INDIRECT("A9")&amp;"!"&amp;'Технический лист'!G442&amp;'Технический лист'!J200))+IF(ISBLANK(INDIRECT("A10")), 0, INDIRECT(INDIRECT("A10")&amp;"!"&amp;'Технический лист'!G442&amp;'Технический лист'!J200))+IF(ISBLANK(INDIRECT("A11")), 0, INDIRECT(INDIRECT("A11")&amp;"!"&amp;'Технический лист'!G442&amp;'Технический лист'!J200))+IF(ISBLANK(INDIRECT("A12")), 0, INDIRECT(INDIRECT("A12")&amp;"!"&amp;'Технический лист'!G442&amp;'Технический лист'!J200))</f>
        <v>0</v>
      </c>
      <c r="H209" s="51">
        <f>IF(ISBLANK(INDIRECT("A3")), 0, INDIRECT(INDIRECT("A3")&amp;"!"&amp;'Технический лист'!H442&amp;'Технический лист'!K200))+IF(ISBLANK(INDIRECT("A4")), 0, INDIRECT(INDIRECT("A4")&amp;"!"&amp;'Технический лист'!H442&amp;'Технический лист'!K200))+IF(ISBLANK(INDIRECT("A5")), 0, INDIRECT(INDIRECT("A5")&amp;"!"&amp;'Технический лист'!H442&amp;'Технический лист'!K200))+IF(ISBLANK(INDIRECT("A6")), 0, INDIRECT(INDIRECT("A6")&amp;"!"&amp;'Технический лист'!H442&amp;'Технический лист'!K200))+IF(ISBLANK(INDIRECT("A7")), 0, INDIRECT(INDIRECT("A7")&amp;"!"&amp;'Технический лист'!H442&amp;'Технический лист'!K200))+IF(ISBLANK(INDIRECT("A8")), 0, INDIRECT(INDIRECT("A8")&amp;"!"&amp;'Технический лист'!H442&amp;'Технический лист'!K200))+IF(ISBLANK(INDIRECT("A9")), 0, INDIRECT(INDIRECT("A9")&amp;"!"&amp;'Технический лист'!H442&amp;'Технический лист'!K200))+IF(ISBLANK(INDIRECT("A10")), 0, INDIRECT(INDIRECT("A10")&amp;"!"&amp;'Технический лист'!H442&amp;'Технический лист'!K200))+IF(ISBLANK(INDIRECT("A11")), 0, INDIRECT(INDIRECT("A11")&amp;"!"&amp;'Технический лист'!H442&amp;'Технический лист'!K200))+IF(ISBLANK(INDIRECT("A12")), 0, INDIRECT(INDIRECT("A12")&amp;"!"&amp;'Технический лист'!H442&amp;'Технический лист'!K200))</f>
        <v>0</v>
      </c>
      <c r="I209" s="51">
        <f>IF(ISBLANK(INDIRECT("A3")), 0, INDIRECT(INDIRECT("A3")&amp;"!"&amp;'Технический лист'!I442&amp;'Технический лист'!L200))+IF(ISBLANK(INDIRECT("A4")), 0, INDIRECT(INDIRECT("A4")&amp;"!"&amp;'Технический лист'!I442&amp;'Технический лист'!L200))+IF(ISBLANK(INDIRECT("A5")), 0, INDIRECT(INDIRECT("A5")&amp;"!"&amp;'Технический лист'!I442&amp;'Технический лист'!L200))+IF(ISBLANK(INDIRECT("A6")), 0, INDIRECT(INDIRECT("A6")&amp;"!"&amp;'Технический лист'!I442&amp;'Технический лист'!L200))+IF(ISBLANK(INDIRECT("A7")), 0, INDIRECT(INDIRECT("A7")&amp;"!"&amp;'Технический лист'!I442&amp;'Технический лист'!L200))+IF(ISBLANK(INDIRECT("A8")), 0, INDIRECT(INDIRECT("A8")&amp;"!"&amp;'Технический лист'!I442&amp;'Технический лист'!L200))+IF(ISBLANK(INDIRECT("A9")), 0, INDIRECT(INDIRECT("A9")&amp;"!"&amp;'Технический лист'!I442&amp;'Технический лист'!L200))+IF(ISBLANK(INDIRECT("A10")), 0, INDIRECT(INDIRECT("A10")&amp;"!"&amp;'Технический лист'!I442&amp;'Технический лист'!L200))+IF(ISBLANK(INDIRECT("A11")), 0, INDIRECT(INDIRECT("A11")&amp;"!"&amp;'Технический лист'!I442&amp;'Технический лист'!L200))+IF(ISBLANK(INDIRECT("A12")), 0, INDIRECT(INDIRECT("A12")&amp;"!"&amp;'Технический лист'!I442&amp;'Технический лист'!L200))</f>
        <v>0</v>
      </c>
      <c r="J209" s="51">
        <f>IF(ISBLANK(INDIRECT("A3")), 0, INDIRECT(INDIRECT("A3")&amp;"!"&amp;'Технический лист'!J442&amp;'Технический лист'!M200))+IF(ISBLANK(INDIRECT("A4")), 0, INDIRECT(INDIRECT("A4")&amp;"!"&amp;'Технический лист'!J442&amp;'Технический лист'!M200))+IF(ISBLANK(INDIRECT("A5")), 0, INDIRECT(INDIRECT("A5")&amp;"!"&amp;'Технический лист'!J442&amp;'Технический лист'!M200))+IF(ISBLANK(INDIRECT("A6")), 0, INDIRECT(INDIRECT("A6")&amp;"!"&amp;'Технический лист'!J442&amp;'Технический лист'!M200))+IF(ISBLANK(INDIRECT("A7")), 0, INDIRECT(INDIRECT("A7")&amp;"!"&amp;'Технический лист'!J442&amp;'Технический лист'!M200))+IF(ISBLANK(INDIRECT("A8")), 0, INDIRECT(INDIRECT("A8")&amp;"!"&amp;'Технический лист'!J442&amp;'Технический лист'!M200))+IF(ISBLANK(INDIRECT("A9")), 0, INDIRECT(INDIRECT("A9")&amp;"!"&amp;'Технический лист'!J442&amp;'Технический лист'!M200))+IF(ISBLANK(INDIRECT("A10")), 0, INDIRECT(INDIRECT("A10")&amp;"!"&amp;'Технический лист'!J442&amp;'Технический лист'!M200))+IF(ISBLANK(INDIRECT("A11")), 0, INDIRECT(INDIRECT("A11")&amp;"!"&amp;'Технический лист'!J442&amp;'Технический лист'!M200))+IF(ISBLANK(INDIRECT("A12")), 0, INDIRECT(INDIRECT("A12")&amp;"!"&amp;'Технический лист'!J442&amp;'Технический лист'!M200))</f>
        <v>0</v>
      </c>
      <c r="K209" s="51">
        <f>IF(ISBLANK(INDIRECT("A3")), 0, INDIRECT(INDIRECT("A3")&amp;"!"&amp;'Технический лист'!K442&amp;'Технический лист'!N200))+IF(ISBLANK(INDIRECT("A4")), 0, INDIRECT(INDIRECT("A4")&amp;"!"&amp;'Технический лист'!K442&amp;'Технический лист'!N200))+IF(ISBLANK(INDIRECT("A5")), 0, INDIRECT(INDIRECT("A5")&amp;"!"&amp;'Технический лист'!K442&amp;'Технический лист'!N200))+IF(ISBLANK(INDIRECT("A6")), 0, INDIRECT(INDIRECT("A6")&amp;"!"&amp;'Технический лист'!K442&amp;'Технический лист'!N200))+IF(ISBLANK(INDIRECT("A7")), 0, INDIRECT(INDIRECT("A7")&amp;"!"&amp;'Технический лист'!K442&amp;'Технический лист'!N200))+IF(ISBLANK(INDIRECT("A8")), 0, INDIRECT(INDIRECT("A8")&amp;"!"&amp;'Технический лист'!K442&amp;'Технический лист'!N200))+IF(ISBLANK(INDIRECT("A9")), 0, INDIRECT(INDIRECT("A9")&amp;"!"&amp;'Технический лист'!K442&amp;'Технический лист'!N200))+IF(ISBLANK(INDIRECT("A10")), 0, INDIRECT(INDIRECT("A10")&amp;"!"&amp;'Технический лист'!K442&amp;'Технический лист'!N200))+IF(ISBLANK(INDIRECT("A11")), 0, INDIRECT(INDIRECT("A11")&amp;"!"&amp;'Технический лист'!K442&amp;'Технический лист'!N200))+IF(ISBLANK(INDIRECT("A12")), 0, INDIRECT(INDIRECT("A12")&amp;"!"&amp;'Технический лист'!K442&amp;'Технический лист'!N200))</f>
        <v>0</v>
      </c>
      <c r="L209" s="51">
        <f>IF(ISBLANK(INDIRECT("A3")), 0, INDIRECT(INDIRECT("A3")&amp;"!"&amp;'Технический лист'!L442&amp;'Технический лист'!O200))+IF(ISBLANK(INDIRECT("A4")), 0, INDIRECT(INDIRECT("A4")&amp;"!"&amp;'Технический лист'!L442&amp;'Технический лист'!O200))+IF(ISBLANK(INDIRECT("A5")), 0, INDIRECT(INDIRECT("A5")&amp;"!"&amp;'Технический лист'!L442&amp;'Технический лист'!O200))+IF(ISBLANK(INDIRECT("A6")), 0, INDIRECT(INDIRECT("A6")&amp;"!"&amp;'Технический лист'!L442&amp;'Технический лист'!O200))+IF(ISBLANK(INDIRECT("A7")), 0, INDIRECT(INDIRECT("A7")&amp;"!"&amp;'Технический лист'!L442&amp;'Технический лист'!O200))+IF(ISBLANK(INDIRECT("A8")), 0, INDIRECT(INDIRECT("A8")&amp;"!"&amp;'Технический лист'!L442&amp;'Технический лист'!O200))+IF(ISBLANK(INDIRECT("A9")), 0, INDIRECT(INDIRECT("A9")&amp;"!"&amp;'Технический лист'!L442&amp;'Технический лист'!O200))+IF(ISBLANK(INDIRECT("A10")), 0, INDIRECT(INDIRECT("A10")&amp;"!"&amp;'Технический лист'!L442&amp;'Технический лист'!O200))+IF(ISBLANK(INDIRECT("A11")), 0, INDIRECT(INDIRECT("A11")&amp;"!"&amp;'Технический лист'!L442&amp;'Технический лист'!O200))+IF(ISBLANK(INDIRECT("A12")), 0, INDIRECT(INDIRECT("A12")&amp;"!"&amp;'Технический лист'!L442&amp;'Технический лист'!O200))</f>
        <v>0</v>
      </c>
      <c r="M209" s="53">
        <f>IF(ISBLANK(INDIRECT("A3")), 0, INDIRECT(INDIRECT("A3")&amp;"!"&amp;'Технический лист'!M442&amp;'Технический лист'!P200))+IF(ISBLANK(INDIRECT("A4")), 0, INDIRECT(INDIRECT("A4")&amp;"!"&amp;'Технический лист'!M442&amp;'Технический лист'!P200))+IF(ISBLANK(INDIRECT("A5")), 0, INDIRECT(INDIRECT("A5")&amp;"!"&amp;'Технический лист'!M442&amp;'Технический лист'!P200))+IF(ISBLANK(INDIRECT("A6")), 0, INDIRECT(INDIRECT("A6")&amp;"!"&amp;'Технический лист'!M442&amp;'Технический лист'!P200))+IF(ISBLANK(INDIRECT("A7")), 0, INDIRECT(INDIRECT("A7")&amp;"!"&amp;'Технический лист'!M442&amp;'Технический лист'!P200))+IF(ISBLANK(INDIRECT("A8")), 0, INDIRECT(INDIRECT("A8")&amp;"!"&amp;'Технический лист'!M442&amp;'Технический лист'!P200))+IF(ISBLANK(INDIRECT("A9")), 0, INDIRECT(INDIRECT("A9")&amp;"!"&amp;'Технический лист'!M442&amp;'Технический лист'!P200))+IF(ISBLANK(INDIRECT("A10")), 0, INDIRECT(INDIRECT("A10")&amp;"!"&amp;'Технический лист'!M442&amp;'Технический лист'!P200))+IF(ISBLANK(INDIRECT("A11")), 0, INDIRECT(INDIRECT("A11")&amp;"!"&amp;'Технический лист'!M442&amp;'Технический лист'!P200))+IF(ISBLANK(INDIRECT("A12")), 0, INDIRECT(INDIRECT("A12")&amp;"!"&amp;'Технический лист'!M442&amp;'Технический лист'!P200))</f>
        <v>0</v>
      </c>
    </row>
    <row r="210" hidden="1">
      <c r="A210" s="106"/>
      <c r="B210" s="51">
        <f>IF(ISBLANK(INDIRECT("A3")), 0, INDIRECT(INDIRECT("A3")&amp;"!"&amp;'Технический лист'!B443&amp;'Технический лист'!E201))+IF(ISBLANK(INDIRECT("A4")), 0, INDIRECT(INDIRECT("A4")&amp;"!"&amp;'Технический лист'!B443&amp;'Технический лист'!E201))+IF(ISBLANK(INDIRECT("A5")), 0, INDIRECT(INDIRECT("A5")&amp;"!"&amp;'Технический лист'!B443&amp;'Технический лист'!E201))+IF(ISBLANK(INDIRECT("A6")), 0, INDIRECT(INDIRECT("A6")&amp;"!"&amp;'Технический лист'!B443&amp;'Технический лист'!E201))+IF(ISBLANK(INDIRECT("A7")), 0, INDIRECT(INDIRECT("A7")&amp;"!"&amp;'Технический лист'!B443&amp;'Технический лист'!E201))+IF(ISBLANK(INDIRECT("A8")), 0, INDIRECT(INDIRECT("A8")&amp;"!"&amp;'Технический лист'!B443&amp;'Технический лист'!E201))+IF(ISBLANK(INDIRECT("A9")), 0, INDIRECT(INDIRECT("A9")&amp;"!"&amp;'Технический лист'!B443&amp;'Технический лист'!E201))+IF(ISBLANK(INDIRECT("A10")), 0, INDIRECT(INDIRECT("A10")&amp;"!"&amp;'Технический лист'!B443&amp;'Технический лист'!E201))+IF(ISBLANK(INDIRECT("A11")), 0, INDIRECT(INDIRECT("A11")&amp;"!"&amp;'Технический лист'!B443&amp;'Технический лист'!E201))+IF(ISBLANK(INDIRECT("A12")), 0, INDIRECT(INDIRECT("A12")&amp;"!"&amp;'Технический лист'!B443&amp;'Технический лист'!E201))</f>
        <v>0</v>
      </c>
      <c r="C210" s="51">
        <f>IF(ISBLANK(INDIRECT("A3")), 0, INDIRECT(INDIRECT("A3")&amp;"!"&amp;'Технический лист'!C443&amp;'Технический лист'!F201))+IF(ISBLANK(INDIRECT("A4")), 0, INDIRECT(INDIRECT("A4")&amp;"!"&amp;'Технический лист'!C443&amp;'Технический лист'!F201))+IF(ISBLANK(INDIRECT("A5")), 0, INDIRECT(INDIRECT("A5")&amp;"!"&amp;'Технический лист'!C443&amp;'Технический лист'!F201))+IF(ISBLANK(INDIRECT("A6")), 0, INDIRECT(INDIRECT("A6")&amp;"!"&amp;'Технический лист'!C443&amp;'Технический лист'!F201))+IF(ISBLANK(INDIRECT("A7")), 0, INDIRECT(INDIRECT("A7")&amp;"!"&amp;'Технический лист'!C443&amp;'Технический лист'!F201))+IF(ISBLANK(INDIRECT("A8")), 0, INDIRECT(INDIRECT("A8")&amp;"!"&amp;'Технический лист'!C443&amp;'Технический лист'!F201))+IF(ISBLANK(INDIRECT("A9")), 0, INDIRECT(INDIRECT("A9")&amp;"!"&amp;'Технический лист'!C443&amp;'Технический лист'!F201))+IF(ISBLANK(INDIRECT("A10")), 0, INDIRECT(INDIRECT("A10")&amp;"!"&amp;'Технический лист'!C443&amp;'Технический лист'!F201))+IF(ISBLANK(INDIRECT("A11")), 0, INDIRECT(INDIRECT("A11")&amp;"!"&amp;'Технический лист'!C443&amp;'Технический лист'!F201))+IF(ISBLANK(INDIRECT("A12")), 0, INDIRECT(INDIRECT("A12")&amp;"!"&amp;'Технический лист'!C443&amp;'Технический лист'!F201))</f>
        <v>0</v>
      </c>
      <c r="D210" s="51">
        <f>IF(ISBLANK(INDIRECT("A3")), 0, INDIRECT(INDIRECT("A3")&amp;"!"&amp;'Технический лист'!D443&amp;'Технический лист'!G201))+IF(ISBLANK(INDIRECT("A4")), 0, INDIRECT(INDIRECT("A4")&amp;"!"&amp;'Технический лист'!D443&amp;'Технический лист'!G201))+IF(ISBLANK(INDIRECT("A5")), 0, INDIRECT(INDIRECT("A5")&amp;"!"&amp;'Технический лист'!D443&amp;'Технический лист'!G201))+IF(ISBLANK(INDIRECT("A6")), 0, INDIRECT(INDIRECT("A6")&amp;"!"&amp;'Технический лист'!D443&amp;'Технический лист'!G201))+IF(ISBLANK(INDIRECT("A7")), 0, INDIRECT(INDIRECT("A7")&amp;"!"&amp;'Технический лист'!D443&amp;'Технический лист'!G201))+IF(ISBLANK(INDIRECT("A8")), 0, INDIRECT(INDIRECT("A8")&amp;"!"&amp;'Технический лист'!D443&amp;'Технический лист'!G201))+IF(ISBLANK(INDIRECT("A9")), 0, INDIRECT(INDIRECT("A9")&amp;"!"&amp;'Технический лист'!D443&amp;'Технический лист'!G201))+IF(ISBLANK(INDIRECT("A10")), 0, INDIRECT(INDIRECT("A10")&amp;"!"&amp;'Технический лист'!D443&amp;'Технический лист'!G201))+IF(ISBLANK(INDIRECT("A11")), 0, INDIRECT(INDIRECT("A11")&amp;"!"&amp;'Технический лист'!D443&amp;'Технический лист'!G201))+IF(ISBLANK(INDIRECT("A12")), 0, INDIRECT(INDIRECT("A12")&amp;"!"&amp;'Технический лист'!D443&amp;'Технический лист'!G201))</f>
        <v>0</v>
      </c>
      <c r="E210" s="51">
        <f>IF(ISBLANK(INDIRECT("A3")), 0, INDIRECT(INDIRECT("A3")&amp;"!"&amp;'Технический лист'!E443&amp;'Технический лист'!H201))+IF(ISBLANK(INDIRECT("A4")), 0, INDIRECT(INDIRECT("A4")&amp;"!"&amp;'Технический лист'!E443&amp;'Технический лист'!H201))+IF(ISBLANK(INDIRECT("A5")), 0, INDIRECT(INDIRECT("A5")&amp;"!"&amp;'Технический лист'!E443&amp;'Технический лист'!H201))+IF(ISBLANK(INDIRECT("A6")), 0, INDIRECT(INDIRECT("A6")&amp;"!"&amp;'Технический лист'!E443&amp;'Технический лист'!H201))+IF(ISBLANK(INDIRECT("A7")), 0, INDIRECT(INDIRECT("A7")&amp;"!"&amp;'Технический лист'!E443&amp;'Технический лист'!H201))+IF(ISBLANK(INDIRECT("A8")), 0, INDIRECT(INDIRECT("A8")&amp;"!"&amp;'Технический лист'!E443&amp;'Технический лист'!H201))+IF(ISBLANK(INDIRECT("A9")), 0, INDIRECT(INDIRECT("A9")&amp;"!"&amp;'Технический лист'!E443&amp;'Технический лист'!H201))+IF(ISBLANK(INDIRECT("A10")), 0, INDIRECT(INDIRECT("A10")&amp;"!"&amp;'Технический лист'!E443&amp;'Технический лист'!H201))+IF(ISBLANK(INDIRECT("A11")), 0, INDIRECT(INDIRECT("A11")&amp;"!"&amp;'Технический лист'!E443&amp;'Технический лист'!H201))+IF(ISBLANK(INDIRECT("A12")), 0, INDIRECT(INDIRECT("A12")&amp;"!"&amp;'Технический лист'!E443&amp;'Технический лист'!H201))</f>
        <v>0</v>
      </c>
      <c r="F210" s="51">
        <f>IF(ISBLANK(INDIRECT("A3")), 0, INDIRECT(INDIRECT("A3")&amp;"!"&amp;'Технический лист'!F443&amp;'Технический лист'!I201))+IF(ISBLANK(INDIRECT("A4")), 0, INDIRECT(INDIRECT("A4")&amp;"!"&amp;'Технический лист'!F443&amp;'Технический лист'!I201))+IF(ISBLANK(INDIRECT("A5")), 0, INDIRECT(INDIRECT("A5")&amp;"!"&amp;'Технический лист'!F443&amp;'Технический лист'!I201))+IF(ISBLANK(INDIRECT("A6")), 0, INDIRECT(INDIRECT("A6")&amp;"!"&amp;'Технический лист'!F443&amp;'Технический лист'!I201))+IF(ISBLANK(INDIRECT("A7")), 0, INDIRECT(INDIRECT("A7")&amp;"!"&amp;'Технический лист'!F443&amp;'Технический лист'!I201))+IF(ISBLANK(INDIRECT("A8")), 0, INDIRECT(INDIRECT("A8")&amp;"!"&amp;'Технический лист'!F443&amp;'Технический лист'!I201))+IF(ISBLANK(INDIRECT("A9")), 0, INDIRECT(INDIRECT("A9")&amp;"!"&amp;'Технический лист'!F443&amp;'Технический лист'!I201))+IF(ISBLANK(INDIRECT("A10")), 0, INDIRECT(INDIRECT("A10")&amp;"!"&amp;'Технический лист'!F443&amp;'Технический лист'!I201))+IF(ISBLANK(INDIRECT("A11")), 0, INDIRECT(INDIRECT("A11")&amp;"!"&amp;'Технический лист'!F443&amp;'Технический лист'!I201))+IF(ISBLANK(INDIRECT("A12")), 0, INDIRECT(INDIRECT("A12")&amp;"!"&amp;'Технический лист'!F443&amp;'Технический лист'!I201))</f>
        <v>0</v>
      </c>
      <c r="G210" s="51">
        <f>IF(ISBLANK(INDIRECT("A3")), 0, INDIRECT(INDIRECT("A3")&amp;"!"&amp;'Технический лист'!G443&amp;'Технический лист'!J201))+IF(ISBLANK(INDIRECT("A4")), 0, INDIRECT(INDIRECT("A4")&amp;"!"&amp;'Технический лист'!G443&amp;'Технический лист'!J201))+IF(ISBLANK(INDIRECT("A5")), 0, INDIRECT(INDIRECT("A5")&amp;"!"&amp;'Технический лист'!G443&amp;'Технический лист'!J201))+IF(ISBLANK(INDIRECT("A6")), 0, INDIRECT(INDIRECT("A6")&amp;"!"&amp;'Технический лист'!G443&amp;'Технический лист'!J201))+IF(ISBLANK(INDIRECT("A7")), 0, INDIRECT(INDIRECT("A7")&amp;"!"&amp;'Технический лист'!G443&amp;'Технический лист'!J201))+IF(ISBLANK(INDIRECT("A8")), 0, INDIRECT(INDIRECT("A8")&amp;"!"&amp;'Технический лист'!G443&amp;'Технический лист'!J201))+IF(ISBLANK(INDIRECT("A9")), 0, INDIRECT(INDIRECT("A9")&amp;"!"&amp;'Технический лист'!G443&amp;'Технический лист'!J201))+IF(ISBLANK(INDIRECT("A10")), 0, INDIRECT(INDIRECT("A10")&amp;"!"&amp;'Технический лист'!G443&amp;'Технический лист'!J201))+IF(ISBLANK(INDIRECT("A11")), 0, INDIRECT(INDIRECT("A11")&amp;"!"&amp;'Технический лист'!G443&amp;'Технический лист'!J201))+IF(ISBLANK(INDIRECT("A12")), 0, INDIRECT(INDIRECT("A12")&amp;"!"&amp;'Технический лист'!G443&amp;'Технический лист'!J201))</f>
        <v>0</v>
      </c>
      <c r="H210" s="51">
        <f>IF(ISBLANK(INDIRECT("A3")), 0, INDIRECT(INDIRECT("A3")&amp;"!"&amp;'Технический лист'!H443&amp;'Технический лист'!K201))+IF(ISBLANK(INDIRECT("A4")), 0, INDIRECT(INDIRECT("A4")&amp;"!"&amp;'Технический лист'!H443&amp;'Технический лист'!K201))+IF(ISBLANK(INDIRECT("A5")), 0, INDIRECT(INDIRECT("A5")&amp;"!"&amp;'Технический лист'!H443&amp;'Технический лист'!K201))+IF(ISBLANK(INDIRECT("A6")), 0, INDIRECT(INDIRECT("A6")&amp;"!"&amp;'Технический лист'!H443&amp;'Технический лист'!K201))+IF(ISBLANK(INDIRECT("A7")), 0, INDIRECT(INDIRECT("A7")&amp;"!"&amp;'Технический лист'!H443&amp;'Технический лист'!K201))+IF(ISBLANK(INDIRECT("A8")), 0, INDIRECT(INDIRECT("A8")&amp;"!"&amp;'Технический лист'!H443&amp;'Технический лист'!K201))+IF(ISBLANK(INDIRECT("A9")), 0, INDIRECT(INDIRECT("A9")&amp;"!"&amp;'Технический лист'!H443&amp;'Технический лист'!K201))+IF(ISBLANK(INDIRECT("A10")), 0, INDIRECT(INDIRECT("A10")&amp;"!"&amp;'Технический лист'!H443&amp;'Технический лист'!K201))+IF(ISBLANK(INDIRECT("A11")), 0, INDIRECT(INDIRECT("A11")&amp;"!"&amp;'Технический лист'!H443&amp;'Технический лист'!K201))+IF(ISBLANK(INDIRECT("A12")), 0, INDIRECT(INDIRECT("A12")&amp;"!"&amp;'Технический лист'!H443&amp;'Технический лист'!K201))</f>
        <v>0</v>
      </c>
      <c r="I210" s="51">
        <f>IF(ISBLANK(INDIRECT("A3")), 0, INDIRECT(INDIRECT("A3")&amp;"!"&amp;'Технический лист'!I443&amp;'Технический лист'!L201))+IF(ISBLANK(INDIRECT("A4")), 0, INDIRECT(INDIRECT("A4")&amp;"!"&amp;'Технический лист'!I443&amp;'Технический лист'!L201))+IF(ISBLANK(INDIRECT("A5")), 0, INDIRECT(INDIRECT("A5")&amp;"!"&amp;'Технический лист'!I443&amp;'Технический лист'!L201))+IF(ISBLANK(INDIRECT("A6")), 0, INDIRECT(INDIRECT("A6")&amp;"!"&amp;'Технический лист'!I443&amp;'Технический лист'!L201))+IF(ISBLANK(INDIRECT("A7")), 0, INDIRECT(INDIRECT("A7")&amp;"!"&amp;'Технический лист'!I443&amp;'Технический лист'!L201))+IF(ISBLANK(INDIRECT("A8")), 0, INDIRECT(INDIRECT("A8")&amp;"!"&amp;'Технический лист'!I443&amp;'Технический лист'!L201))+IF(ISBLANK(INDIRECT("A9")), 0, INDIRECT(INDIRECT("A9")&amp;"!"&amp;'Технический лист'!I443&amp;'Технический лист'!L201))+IF(ISBLANK(INDIRECT("A10")), 0, INDIRECT(INDIRECT("A10")&amp;"!"&amp;'Технический лист'!I443&amp;'Технический лист'!L201))+IF(ISBLANK(INDIRECT("A11")), 0, INDIRECT(INDIRECT("A11")&amp;"!"&amp;'Технический лист'!I443&amp;'Технический лист'!L201))+IF(ISBLANK(INDIRECT("A12")), 0, INDIRECT(INDIRECT("A12")&amp;"!"&amp;'Технический лист'!I443&amp;'Технический лист'!L201))</f>
        <v>0</v>
      </c>
      <c r="J210" s="51">
        <f>IF(ISBLANK(INDIRECT("A3")), 0, INDIRECT(INDIRECT("A3")&amp;"!"&amp;'Технический лист'!J443&amp;'Технический лист'!M201))+IF(ISBLANK(INDIRECT("A4")), 0, INDIRECT(INDIRECT("A4")&amp;"!"&amp;'Технический лист'!J443&amp;'Технический лист'!M201))+IF(ISBLANK(INDIRECT("A5")), 0, INDIRECT(INDIRECT("A5")&amp;"!"&amp;'Технический лист'!J443&amp;'Технический лист'!M201))+IF(ISBLANK(INDIRECT("A6")), 0, INDIRECT(INDIRECT("A6")&amp;"!"&amp;'Технический лист'!J443&amp;'Технический лист'!M201))+IF(ISBLANK(INDIRECT("A7")), 0, INDIRECT(INDIRECT("A7")&amp;"!"&amp;'Технический лист'!J443&amp;'Технический лист'!M201))+IF(ISBLANK(INDIRECT("A8")), 0, INDIRECT(INDIRECT("A8")&amp;"!"&amp;'Технический лист'!J443&amp;'Технический лист'!M201))+IF(ISBLANK(INDIRECT("A9")), 0, INDIRECT(INDIRECT("A9")&amp;"!"&amp;'Технический лист'!J443&amp;'Технический лист'!M201))+IF(ISBLANK(INDIRECT("A10")), 0, INDIRECT(INDIRECT("A10")&amp;"!"&amp;'Технический лист'!J443&amp;'Технический лист'!M201))+IF(ISBLANK(INDIRECT("A11")), 0, INDIRECT(INDIRECT("A11")&amp;"!"&amp;'Технический лист'!J443&amp;'Технический лист'!M201))+IF(ISBLANK(INDIRECT("A12")), 0, INDIRECT(INDIRECT("A12")&amp;"!"&amp;'Технический лист'!J443&amp;'Технический лист'!M201))</f>
        <v>0</v>
      </c>
      <c r="K210" s="51">
        <f>IF(ISBLANK(INDIRECT("A3")), 0, INDIRECT(INDIRECT("A3")&amp;"!"&amp;'Технический лист'!K443&amp;'Технический лист'!N201))+IF(ISBLANK(INDIRECT("A4")), 0, INDIRECT(INDIRECT("A4")&amp;"!"&amp;'Технический лист'!K443&amp;'Технический лист'!N201))+IF(ISBLANK(INDIRECT("A5")), 0, INDIRECT(INDIRECT("A5")&amp;"!"&amp;'Технический лист'!K443&amp;'Технический лист'!N201))+IF(ISBLANK(INDIRECT("A6")), 0, INDIRECT(INDIRECT("A6")&amp;"!"&amp;'Технический лист'!K443&amp;'Технический лист'!N201))+IF(ISBLANK(INDIRECT("A7")), 0, INDIRECT(INDIRECT("A7")&amp;"!"&amp;'Технический лист'!K443&amp;'Технический лист'!N201))+IF(ISBLANK(INDIRECT("A8")), 0, INDIRECT(INDIRECT("A8")&amp;"!"&amp;'Технический лист'!K443&amp;'Технический лист'!N201))+IF(ISBLANK(INDIRECT("A9")), 0, INDIRECT(INDIRECT("A9")&amp;"!"&amp;'Технический лист'!K443&amp;'Технический лист'!N201))+IF(ISBLANK(INDIRECT("A10")), 0, INDIRECT(INDIRECT("A10")&amp;"!"&amp;'Технический лист'!K443&amp;'Технический лист'!N201))+IF(ISBLANK(INDIRECT("A11")), 0, INDIRECT(INDIRECT("A11")&amp;"!"&amp;'Технический лист'!K443&amp;'Технический лист'!N201))+IF(ISBLANK(INDIRECT("A12")), 0, INDIRECT(INDIRECT("A12")&amp;"!"&amp;'Технический лист'!K443&amp;'Технический лист'!N201))</f>
        <v>0</v>
      </c>
      <c r="L210" s="51">
        <f>IF(ISBLANK(INDIRECT("A3")), 0, INDIRECT(INDIRECT("A3")&amp;"!"&amp;'Технический лист'!L443&amp;'Технический лист'!O201))+IF(ISBLANK(INDIRECT("A4")), 0, INDIRECT(INDIRECT("A4")&amp;"!"&amp;'Технический лист'!L443&amp;'Технический лист'!O201))+IF(ISBLANK(INDIRECT("A5")), 0, INDIRECT(INDIRECT("A5")&amp;"!"&amp;'Технический лист'!L443&amp;'Технический лист'!O201))+IF(ISBLANK(INDIRECT("A6")), 0, INDIRECT(INDIRECT("A6")&amp;"!"&amp;'Технический лист'!L443&amp;'Технический лист'!O201))+IF(ISBLANK(INDIRECT("A7")), 0, INDIRECT(INDIRECT("A7")&amp;"!"&amp;'Технический лист'!L443&amp;'Технический лист'!O201))+IF(ISBLANK(INDIRECT("A8")), 0, INDIRECT(INDIRECT("A8")&amp;"!"&amp;'Технический лист'!L443&amp;'Технический лист'!O201))+IF(ISBLANK(INDIRECT("A9")), 0, INDIRECT(INDIRECT("A9")&amp;"!"&amp;'Технический лист'!L443&amp;'Технический лист'!O201))+IF(ISBLANK(INDIRECT("A10")), 0, INDIRECT(INDIRECT("A10")&amp;"!"&amp;'Технический лист'!L443&amp;'Технический лист'!O201))+IF(ISBLANK(INDIRECT("A11")), 0, INDIRECT(INDIRECT("A11")&amp;"!"&amp;'Технический лист'!L443&amp;'Технический лист'!O201))+IF(ISBLANK(INDIRECT("A12")), 0, INDIRECT(INDIRECT("A12")&amp;"!"&amp;'Технический лист'!L443&amp;'Технический лист'!O201))</f>
        <v>0</v>
      </c>
      <c r="M210" s="53">
        <f>IF(ISBLANK(INDIRECT("A3")), 0, INDIRECT(INDIRECT("A3")&amp;"!"&amp;'Технический лист'!M443&amp;'Технический лист'!P201))+IF(ISBLANK(INDIRECT("A4")), 0, INDIRECT(INDIRECT("A4")&amp;"!"&amp;'Технический лист'!M443&amp;'Технический лист'!P201))+IF(ISBLANK(INDIRECT("A5")), 0, INDIRECT(INDIRECT("A5")&amp;"!"&amp;'Технический лист'!M443&amp;'Технический лист'!P201))+IF(ISBLANK(INDIRECT("A6")), 0, INDIRECT(INDIRECT("A6")&amp;"!"&amp;'Технический лист'!M443&amp;'Технический лист'!P201))+IF(ISBLANK(INDIRECT("A7")), 0, INDIRECT(INDIRECT("A7")&amp;"!"&amp;'Технический лист'!M443&amp;'Технический лист'!P201))+IF(ISBLANK(INDIRECT("A8")), 0, INDIRECT(INDIRECT("A8")&amp;"!"&amp;'Технический лист'!M443&amp;'Технический лист'!P201))+IF(ISBLANK(INDIRECT("A9")), 0, INDIRECT(INDIRECT("A9")&amp;"!"&amp;'Технический лист'!M443&amp;'Технический лист'!P201))+IF(ISBLANK(INDIRECT("A10")), 0, INDIRECT(INDIRECT("A10")&amp;"!"&amp;'Технический лист'!M443&amp;'Технический лист'!P201))+IF(ISBLANK(INDIRECT("A11")), 0, INDIRECT(INDIRECT("A11")&amp;"!"&amp;'Технический лист'!M443&amp;'Технический лист'!P201))+IF(ISBLANK(INDIRECT("A12")), 0, INDIRECT(INDIRECT("A12")&amp;"!"&amp;'Технический лист'!M443&amp;'Технический лист'!P201))</f>
        <v>0</v>
      </c>
    </row>
    <row r="211" hidden="1">
      <c r="A211" s="106"/>
      <c r="B211" s="51">
        <f>IF(ISBLANK(INDIRECT("A3")), 0, INDIRECT(INDIRECT("A3")&amp;"!"&amp;'Технический лист'!B444&amp;'Технический лист'!E202))+IF(ISBLANK(INDIRECT("A4")), 0, INDIRECT(INDIRECT("A4")&amp;"!"&amp;'Технический лист'!B444&amp;'Технический лист'!E202))+IF(ISBLANK(INDIRECT("A5")), 0, INDIRECT(INDIRECT("A5")&amp;"!"&amp;'Технический лист'!B444&amp;'Технический лист'!E202))+IF(ISBLANK(INDIRECT("A6")), 0, INDIRECT(INDIRECT("A6")&amp;"!"&amp;'Технический лист'!B444&amp;'Технический лист'!E202))+IF(ISBLANK(INDIRECT("A7")), 0, INDIRECT(INDIRECT("A7")&amp;"!"&amp;'Технический лист'!B444&amp;'Технический лист'!E202))+IF(ISBLANK(INDIRECT("A8")), 0, INDIRECT(INDIRECT("A8")&amp;"!"&amp;'Технический лист'!B444&amp;'Технический лист'!E202))+IF(ISBLANK(INDIRECT("A9")), 0, INDIRECT(INDIRECT("A9")&amp;"!"&amp;'Технический лист'!B444&amp;'Технический лист'!E202))+IF(ISBLANK(INDIRECT("A10")), 0, INDIRECT(INDIRECT("A10")&amp;"!"&amp;'Технический лист'!B444&amp;'Технический лист'!E202))+IF(ISBLANK(INDIRECT("A11")), 0, INDIRECT(INDIRECT("A11")&amp;"!"&amp;'Технический лист'!B444&amp;'Технический лист'!E202))+IF(ISBLANK(INDIRECT("A12")), 0, INDIRECT(INDIRECT("A12")&amp;"!"&amp;'Технический лист'!B444&amp;'Технический лист'!E202))</f>
        <v>0</v>
      </c>
      <c r="C211" s="51">
        <f>IF(ISBLANK(INDIRECT("A3")), 0, INDIRECT(INDIRECT("A3")&amp;"!"&amp;'Технический лист'!C444&amp;'Технический лист'!F202))+IF(ISBLANK(INDIRECT("A4")), 0, INDIRECT(INDIRECT("A4")&amp;"!"&amp;'Технический лист'!C444&amp;'Технический лист'!F202))+IF(ISBLANK(INDIRECT("A5")), 0, INDIRECT(INDIRECT("A5")&amp;"!"&amp;'Технический лист'!C444&amp;'Технический лист'!F202))+IF(ISBLANK(INDIRECT("A6")), 0, INDIRECT(INDIRECT("A6")&amp;"!"&amp;'Технический лист'!C444&amp;'Технический лист'!F202))+IF(ISBLANK(INDIRECT("A7")), 0, INDIRECT(INDIRECT("A7")&amp;"!"&amp;'Технический лист'!C444&amp;'Технический лист'!F202))+IF(ISBLANK(INDIRECT("A8")), 0, INDIRECT(INDIRECT("A8")&amp;"!"&amp;'Технический лист'!C444&amp;'Технический лист'!F202))+IF(ISBLANK(INDIRECT("A9")), 0, INDIRECT(INDIRECT("A9")&amp;"!"&amp;'Технический лист'!C444&amp;'Технический лист'!F202))+IF(ISBLANK(INDIRECT("A10")), 0, INDIRECT(INDIRECT("A10")&amp;"!"&amp;'Технический лист'!C444&amp;'Технический лист'!F202))+IF(ISBLANK(INDIRECT("A11")), 0, INDIRECT(INDIRECT("A11")&amp;"!"&amp;'Технический лист'!C444&amp;'Технический лист'!F202))+IF(ISBLANK(INDIRECT("A12")), 0, INDIRECT(INDIRECT("A12")&amp;"!"&amp;'Технический лист'!C444&amp;'Технический лист'!F202))</f>
        <v>0</v>
      </c>
      <c r="D211" s="51">
        <f>IF(ISBLANK(INDIRECT("A3")), 0, INDIRECT(INDIRECT("A3")&amp;"!"&amp;'Технический лист'!D444&amp;'Технический лист'!G202))+IF(ISBLANK(INDIRECT("A4")), 0, INDIRECT(INDIRECT("A4")&amp;"!"&amp;'Технический лист'!D444&amp;'Технический лист'!G202))+IF(ISBLANK(INDIRECT("A5")), 0, INDIRECT(INDIRECT("A5")&amp;"!"&amp;'Технический лист'!D444&amp;'Технический лист'!G202))+IF(ISBLANK(INDIRECT("A6")), 0, INDIRECT(INDIRECT("A6")&amp;"!"&amp;'Технический лист'!D444&amp;'Технический лист'!G202))+IF(ISBLANK(INDIRECT("A7")), 0, INDIRECT(INDIRECT("A7")&amp;"!"&amp;'Технический лист'!D444&amp;'Технический лист'!G202))+IF(ISBLANK(INDIRECT("A8")), 0, INDIRECT(INDIRECT("A8")&amp;"!"&amp;'Технический лист'!D444&amp;'Технический лист'!G202))+IF(ISBLANK(INDIRECT("A9")), 0, INDIRECT(INDIRECT("A9")&amp;"!"&amp;'Технический лист'!D444&amp;'Технический лист'!G202))+IF(ISBLANK(INDIRECT("A10")), 0, INDIRECT(INDIRECT("A10")&amp;"!"&amp;'Технический лист'!D444&amp;'Технический лист'!G202))+IF(ISBLANK(INDIRECT("A11")), 0, INDIRECT(INDIRECT("A11")&amp;"!"&amp;'Технический лист'!D444&amp;'Технический лист'!G202))+IF(ISBLANK(INDIRECT("A12")), 0, INDIRECT(INDIRECT("A12")&amp;"!"&amp;'Технический лист'!D444&amp;'Технический лист'!G202))</f>
        <v>0</v>
      </c>
      <c r="E211" s="51">
        <f>IF(ISBLANK(INDIRECT("A3")), 0, INDIRECT(INDIRECT("A3")&amp;"!"&amp;'Технический лист'!E444&amp;'Технический лист'!H202))+IF(ISBLANK(INDIRECT("A4")), 0, INDIRECT(INDIRECT("A4")&amp;"!"&amp;'Технический лист'!E444&amp;'Технический лист'!H202))+IF(ISBLANK(INDIRECT("A5")), 0, INDIRECT(INDIRECT("A5")&amp;"!"&amp;'Технический лист'!E444&amp;'Технический лист'!H202))+IF(ISBLANK(INDIRECT("A6")), 0, INDIRECT(INDIRECT("A6")&amp;"!"&amp;'Технический лист'!E444&amp;'Технический лист'!H202))+IF(ISBLANK(INDIRECT("A7")), 0, INDIRECT(INDIRECT("A7")&amp;"!"&amp;'Технический лист'!E444&amp;'Технический лист'!H202))+IF(ISBLANK(INDIRECT("A8")), 0, INDIRECT(INDIRECT("A8")&amp;"!"&amp;'Технический лист'!E444&amp;'Технический лист'!H202))+IF(ISBLANK(INDIRECT("A9")), 0, INDIRECT(INDIRECT("A9")&amp;"!"&amp;'Технический лист'!E444&amp;'Технический лист'!H202))+IF(ISBLANK(INDIRECT("A10")), 0, INDIRECT(INDIRECT("A10")&amp;"!"&amp;'Технический лист'!E444&amp;'Технический лист'!H202))+IF(ISBLANK(INDIRECT("A11")), 0, INDIRECT(INDIRECT("A11")&amp;"!"&amp;'Технический лист'!E444&amp;'Технический лист'!H202))+IF(ISBLANK(INDIRECT("A12")), 0, INDIRECT(INDIRECT("A12")&amp;"!"&amp;'Технический лист'!E444&amp;'Технический лист'!H202))</f>
        <v>0</v>
      </c>
      <c r="F211" s="51">
        <f>IF(ISBLANK(INDIRECT("A3")), 0, INDIRECT(INDIRECT("A3")&amp;"!"&amp;'Технический лист'!F444&amp;'Технический лист'!I202))+IF(ISBLANK(INDIRECT("A4")), 0, INDIRECT(INDIRECT("A4")&amp;"!"&amp;'Технический лист'!F444&amp;'Технический лист'!I202))+IF(ISBLANK(INDIRECT("A5")), 0, INDIRECT(INDIRECT("A5")&amp;"!"&amp;'Технический лист'!F444&amp;'Технический лист'!I202))+IF(ISBLANK(INDIRECT("A6")), 0, INDIRECT(INDIRECT("A6")&amp;"!"&amp;'Технический лист'!F444&amp;'Технический лист'!I202))+IF(ISBLANK(INDIRECT("A7")), 0, INDIRECT(INDIRECT("A7")&amp;"!"&amp;'Технический лист'!F444&amp;'Технический лист'!I202))+IF(ISBLANK(INDIRECT("A8")), 0, INDIRECT(INDIRECT("A8")&amp;"!"&amp;'Технический лист'!F444&amp;'Технический лист'!I202))+IF(ISBLANK(INDIRECT("A9")), 0, INDIRECT(INDIRECT("A9")&amp;"!"&amp;'Технический лист'!F444&amp;'Технический лист'!I202))+IF(ISBLANK(INDIRECT("A10")), 0, INDIRECT(INDIRECT("A10")&amp;"!"&amp;'Технический лист'!F444&amp;'Технический лист'!I202))+IF(ISBLANK(INDIRECT("A11")), 0, INDIRECT(INDIRECT("A11")&amp;"!"&amp;'Технический лист'!F444&amp;'Технический лист'!I202))+IF(ISBLANK(INDIRECT("A12")), 0, INDIRECT(INDIRECT("A12")&amp;"!"&amp;'Технический лист'!F444&amp;'Технический лист'!I202))</f>
        <v>0</v>
      </c>
      <c r="G211" s="51">
        <f>IF(ISBLANK(INDIRECT("A3")), 0, INDIRECT(INDIRECT("A3")&amp;"!"&amp;'Технический лист'!G444&amp;'Технический лист'!J202))+IF(ISBLANK(INDIRECT("A4")), 0, INDIRECT(INDIRECT("A4")&amp;"!"&amp;'Технический лист'!G444&amp;'Технический лист'!J202))+IF(ISBLANK(INDIRECT("A5")), 0, INDIRECT(INDIRECT("A5")&amp;"!"&amp;'Технический лист'!G444&amp;'Технический лист'!J202))+IF(ISBLANK(INDIRECT("A6")), 0, INDIRECT(INDIRECT("A6")&amp;"!"&amp;'Технический лист'!G444&amp;'Технический лист'!J202))+IF(ISBLANK(INDIRECT("A7")), 0, INDIRECT(INDIRECT("A7")&amp;"!"&amp;'Технический лист'!G444&amp;'Технический лист'!J202))+IF(ISBLANK(INDIRECT("A8")), 0, INDIRECT(INDIRECT("A8")&amp;"!"&amp;'Технический лист'!G444&amp;'Технический лист'!J202))+IF(ISBLANK(INDIRECT("A9")), 0, INDIRECT(INDIRECT("A9")&amp;"!"&amp;'Технический лист'!G444&amp;'Технический лист'!J202))+IF(ISBLANK(INDIRECT("A10")), 0, INDIRECT(INDIRECT("A10")&amp;"!"&amp;'Технический лист'!G444&amp;'Технический лист'!J202))+IF(ISBLANK(INDIRECT("A11")), 0, INDIRECT(INDIRECT("A11")&amp;"!"&amp;'Технический лист'!G444&amp;'Технический лист'!J202))+IF(ISBLANK(INDIRECT("A12")), 0, INDIRECT(INDIRECT("A12")&amp;"!"&amp;'Технический лист'!G444&amp;'Технический лист'!J202))</f>
        <v>0</v>
      </c>
      <c r="H211" s="51">
        <f>IF(ISBLANK(INDIRECT("A3")), 0, INDIRECT(INDIRECT("A3")&amp;"!"&amp;'Технический лист'!H444&amp;'Технический лист'!K202))+IF(ISBLANK(INDIRECT("A4")), 0, INDIRECT(INDIRECT("A4")&amp;"!"&amp;'Технический лист'!H444&amp;'Технический лист'!K202))+IF(ISBLANK(INDIRECT("A5")), 0, INDIRECT(INDIRECT("A5")&amp;"!"&amp;'Технический лист'!H444&amp;'Технический лист'!K202))+IF(ISBLANK(INDIRECT("A6")), 0, INDIRECT(INDIRECT("A6")&amp;"!"&amp;'Технический лист'!H444&amp;'Технический лист'!K202))+IF(ISBLANK(INDIRECT("A7")), 0, INDIRECT(INDIRECT("A7")&amp;"!"&amp;'Технический лист'!H444&amp;'Технический лист'!K202))+IF(ISBLANK(INDIRECT("A8")), 0, INDIRECT(INDIRECT("A8")&amp;"!"&amp;'Технический лист'!H444&amp;'Технический лист'!K202))+IF(ISBLANK(INDIRECT("A9")), 0, INDIRECT(INDIRECT("A9")&amp;"!"&amp;'Технический лист'!H444&amp;'Технический лист'!K202))+IF(ISBLANK(INDIRECT("A10")), 0, INDIRECT(INDIRECT("A10")&amp;"!"&amp;'Технический лист'!H444&amp;'Технический лист'!K202))+IF(ISBLANK(INDIRECT("A11")), 0, INDIRECT(INDIRECT("A11")&amp;"!"&amp;'Технический лист'!H444&amp;'Технический лист'!K202))+IF(ISBLANK(INDIRECT("A12")), 0, INDIRECT(INDIRECT("A12")&amp;"!"&amp;'Технический лист'!H444&amp;'Технический лист'!K202))</f>
        <v>0</v>
      </c>
      <c r="I211" s="51">
        <f>IF(ISBLANK(INDIRECT("A3")), 0, INDIRECT(INDIRECT("A3")&amp;"!"&amp;'Технический лист'!I444&amp;'Технический лист'!L202))+IF(ISBLANK(INDIRECT("A4")), 0, INDIRECT(INDIRECT("A4")&amp;"!"&amp;'Технический лист'!I444&amp;'Технический лист'!L202))+IF(ISBLANK(INDIRECT("A5")), 0, INDIRECT(INDIRECT("A5")&amp;"!"&amp;'Технический лист'!I444&amp;'Технический лист'!L202))+IF(ISBLANK(INDIRECT("A6")), 0, INDIRECT(INDIRECT("A6")&amp;"!"&amp;'Технический лист'!I444&amp;'Технический лист'!L202))+IF(ISBLANK(INDIRECT("A7")), 0, INDIRECT(INDIRECT("A7")&amp;"!"&amp;'Технический лист'!I444&amp;'Технический лист'!L202))+IF(ISBLANK(INDIRECT("A8")), 0, INDIRECT(INDIRECT("A8")&amp;"!"&amp;'Технический лист'!I444&amp;'Технический лист'!L202))+IF(ISBLANK(INDIRECT("A9")), 0, INDIRECT(INDIRECT("A9")&amp;"!"&amp;'Технический лист'!I444&amp;'Технический лист'!L202))+IF(ISBLANK(INDIRECT("A10")), 0, INDIRECT(INDIRECT("A10")&amp;"!"&amp;'Технический лист'!I444&amp;'Технический лист'!L202))+IF(ISBLANK(INDIRECT("A11")), 0, INDIRECT(INDIRECT("A11")&amp;"!"&amp;'Технический лист'!I444&amp;'Технический лист'!L202))+IF(ISBLANK(INDIRECT("A12")), 0, INDIRECT(INDIRECT("A12")&amp;"!"&amp;'Технический лист'!I444&amp;'Технический лист'!L202))</f>
        <v>0</v>
      </c>
      <c r="J211" s="51">
        <f>IF(ISBLANK(INDIRECT("A3")), 0, INDIRECT(INDIRECT("A3")&amp;"!"&amp;'Технический лист'!J444&amp;'Технический лист'!M202))+IF(ISBLANK(INDIRECT("A4")), 0, INDIRECT(INDIRECT("A4")&amp;"!"&amp;'Технический лист'!J444&amp;'Технический лист'!M202))+IF(ISBLANK(INDIRECT("A5")), 0, INDIRECT(INDIRECT("A5")&amp;"!"&amp;'Технический лист'!J444&amp;'Технический лист'!M202))+IF(ISBLANK(INDIRECT("A6")), 0, INDIRECT(INDIRECT("A6")&amp;"!"&amp;'Технический лист'!J444&amp;'Технический лист'!M202))+IF(ISBLANK(INDIRECT("A7")), 0, INDIRECT(INDIRECT("A7")&amp;"!"&amp;'Технический лист'!J444&amp;'Технический лист'!M202))+IF(ISBLANK(INDIRECT("A8")), 0, INDIRECT(INDIRECT("A8")&amp;"!"&amp;'Технический лист'!J444&amp;'Технический лист'!M202))+IF(ISBLANK(INDIRECT("A9")), 0, INDIRECT(INDIRECT("A9")&amp;"!"&amp;'Технический лист'!J444&amp;'Технический лист'!M202))+IF(ISBLANK(INDIRECT("A10")), 0, INDIRECT(INDIRECT("A10")&amp;"!"&amp;'Технический лист'!J444&amp;'Технический лист'!M202))+IF(ISBLANK(INDIRECT("A11")), 0, INDIRECT(INDIRECT("A11")&amp;"!"&amp;'Технический лист'!J444&amp;'Технический лист'!M202))+IF(ISBLANK(INDIRECT("A12")), 0, INDIRECT(INDIRECT("A12")&amp;"!"&amp;'Технический лист'!J444&amp;'Технический лист'!M202))</f>
        <v>0</v>
      </c>
      <c r="K211" s="51">
        <f>IF(ISBLANK(INDIRECT("A3")), 0, INDIRECT(INDIRECT("A3")&amp;"!"&amp;'Технический лист'!K444&amp;'Технический лист'!N202))+IF(ISBLANK(INDIRECT("A4")), 0, INDIRECT(INDIRECT("A4")&amp;"!"&amp;'Технический лист'!K444&amp;'Технический лист'!N202))+IF(ISBLANK(INDIRECT("A5")), 0, INDIRECT(INDIRECT("A5")&amp;"!"&amp;'Технический лист'!K444&amp;'Технический лист'!N202))+IF(ISBLANK(INDIRECT("A6")), 0, INDIRECT(INDIRECT("A6")&amp;"!"&amp;'Технический лист'!K444&amp;'Технический лист'!N202))+IF(ISBLANK(INDIRECT("A7")), 0, INDIRECT(INDIRECT("A7")&amp;"!"&amp;'Технический лист'!K444&amp;'Технический лист'!N202))+IF(ISBLANK(INDIRECT("A8")), 0, INDIRECT(INDIRECT("A8")&amp;"!"&amp;'Технический лист'!K444&amp;'Технический лист'!N202))+IF(ISBLANK(INDIRECT("A9")), 0, INDIRECT(INDIRECT("A9")&amp;"!"&amp;'Технический лист'!K444&amp;'Технический лист'!N202))+IF(ISBLANK(INDIRECT("A10")), 0, INDIRECT(INDIRECT("A10")&amp;"!"&amp;'Технический лист'!K444&amp;'Технический лист'!N202))+IF(ISBLANK(INDIRECT("A11")), 0, INDIRECT(INDIRECT("A11")&amp;"!"&amp;'Технический лист'!K444&amp;'Технический лист'!N202))+IF(ISBLANK(INDIRECT("A12")), 0, INDIRECT(INDIRECT("A12")&amp;"!"&amp;'Технический лист'!K444&amp;'Технический лист'!N202))</f>
        <v>0</v>
      </c>
      <c r="L211" s="51">
        <f>IF(ISBLANK(INDIRECT("A3")), 0, INDIRECT(INDIRECT("A3")&amp;"!"&amp;'Технический лист'!L444&amp;'Технический лист'!O202))+IF(ISBLANK(INDIRECT("A4")), 0, INDIRECT(INDIRECT("A4")&amp;"!"&amp;'Технический лист'!L444&amp;'Технический лист'!O202))+IF(ISBLANK(INDIRECT("A5")), 0, INDIRECT(INDIRECT("A5")&amp;"!"&amp;'Технический лист'!L444&amp;'Технический лист'!O202))+IF(ISBLANK(INDIRECT("A6")), 0, INDIRECT(INDIRECT("A6")&amp;"!"&amp;'Технический лист'!L444&amp;'Технический лист'!O202))+IF(ISBLANK(INDIRECT("A7")), 0, INDIRECT(INDIRECT("A7")&amp;"!"&amp;'Технический лист'!L444&amp;'Технический лист'!O202))+IF(ISBLANK(INDIRECT("A8")), 0, INDIRECT(INDIRECT("A8")&amp;"!"&amp;'Технический лист'!L444&amp;'Технический лист'!O202))+IF(ISBLANK(INDIRECT("A9")), 0, INDIRECT(INDIRECT("A9")&amp;"!"&amp;'Технический лист'!L444&amp;'Технический лист'!O202))+IF(ISBLANK(INDIRECT("A10")), 0, INDIRECT(INDIRECT("A10")&amp;"!"&amp;'Технический лист'!L444&amp;'Технический лист'!O202))+IF(ISBLANK(INDIRECT("A11")), 0, INDIRECT(INDIRECT("A11")&amp;"!"&amp;'Технический лист'!L444&amp;'Технический лист'!O202))+IF(ISBLANK(INDIRECT("A12")), 0, INDIRECT(INDIRECT("A12")&amp;"!"&amp;'Технический лист'!L444&amp;'Технический лист'!O202))</f>
        <v>0</v>
      </c>
      <c r="M211" s="53">
        <f>IF(ISBLANK(INDIRECT("A3")), 0, INDIRECT(INDIRECT("A3")&amp;"!"&amp;'Технический лист'!M444&amp;'Технический лист'!P202))+IF(ISBLANK(INDIRECT("A4")), 0, INDIRECT(INDIRECT("A4")&amp;"!"&amp;'Технический лист'!M444&amp;'Технический лист'!P202))+IF(ISBLANK(INDIRECT("A5")), 0, INDIRECT(INDIRECT("A5")&amp;"!"&amp;'Технический лист'!M444&amp;'Технический лист'!P202))+IF(ISBLANK(INDIRECT("A6")), 0, INDIRECT(INDIRECT("A6")&amp;"!"&amp;'Технический лист'!M444&amp;'Технический лист'!P202))+IF(ISBLANK(INDIRECT("A7")), 0, INDIRECT(INDIRECT("A7")&amp;"!"&amp;'Технический лист'!M444&amp;'Технический лист'!P202))+IF(ISBLANK(INDIRECT("A8")), 0, INDIRECT(INDIRECT("A8")&amp;"!"&amp;'Технический лист'!M444&amp;'Технический лист'!P202))+IF(ISBLANK(INDIRECT("A9")), 0, INDIRECT(INDIRECT("A9")&amp;"!"&amp;'Технический лист'!M444&amp;'Технический лист'!P202))+IF(ISBLANK(INDIRECT("A10")), 0, INDIRECT(INDIRECT("A10")&amp;"!"&amp;'Технический лист'!M444&amp;'Технический лист'!P202))+IF(ISBLANK(INDIRECT("A11")), 0, INDIRECT(INDIRECT("A11")&amp;"!"&amp;'Технический лист'!M444&amp;'Технический лист'!P202))+IF(ISBLANK(INDIRECT("A12")), 0, INDIRECT(INDIRECT("A12")&amp;"!"&amp;'Технический лист'!M444&amp;'Технический лист'!P202))</f>
        <v>0</v>
      </c>
    </row>
    <row r="212" hidden="1">
      <c r="A212" s="106"/>
      <c r="B212" s="51">
        <f>IF(ISBLANK(INDIRECT("A3")), 0, INDIRECT(INDIRECT("A3")&amp;"!"&amp;'Технический лист'!B445&amp;'Технический лист'!E203))+IF(ISBLANK(INDIRECT("A4")), 0, INDIRECT(INDIRECT("A4")&amp;"!"&amp;'Технический лист'!B445&amp;'Технический лист'!E203))+IF(ISBLANK(INDIRECT("A5")), 0, INDIRECT(INDIRECT("A5")&amp;"!"&amp;'Технический лист'!B445&amp;'Технический лист'!E203))+IF(ISBLANK(INDIRECT("A6")), 0, INDIRECT(INDIRECT("A6")&amp;"!"&amp;'Технический лист'!B445&amp;'Технический лист'!E203))+IF(ISBLANK(INDIRECT("A7")), 0, INDIRECT(INDIRECT("A7")&amp;"!"&amp;'Технический лист'!B445&amp;'Технический лист'!E203))+IF(ISBLANK(INDIRECT("A8")), 0, INDIRECT(INDIRECT("A8")&amp;"!"&amp;'Технический лист'!B445&amp;'Технический лист'!E203))+IF(ISBLANK(INDIRECT("A9")), 0, INDIRECT(INDIRECT("A9")&amp;"!"&amp;'Технический лист'!B445&amp;'Технический лист'!E203))+IF(ISBLANK(INDIRECT("A10")), 0, INDIRECT(INDIRECT("A10")&amp;"!"&amp;'Технический лист'!B445&amp;'Технический лист'!E203))+IF(ISBLANK(INDIRECT("A11")), 0, INDIRECT(INDIRECT("A11")&amp;"!"&amp;'Технический лист'!B445&amp;'Технический лист'!E203))+IF(ISBLANK(INDIRECT("A12")), 0, INDIRECT(INDIRECT("A12")&amp;"!"&amp;'Технический лист'!B445&amp;'Технический лист'!E203))</f>
        <v>0</v>
      </c>
      <c r="C212" s="51">
        <f>IF(ISBLANK(INDIRECT("A3")), 0, INDIRECT(INDIRECT("A3")&amp;"!"&amp;'Технический лист'!C445&amp;'Технический лист'!F203))+IF(ISBLANK(INDIRECT("A4")), 0, INDIRECT(INDIRECT("A4")&amp;"!"&amp;'Технический лист'!C445&amp;'Технический лист'!F203))+IF(ISBLANK(INDIRECT("A5")), 0, INDIRECT(INDIRECT("A5")&amp;"!"&amp;'Технический лист'!C445&amp;'Технический лист'!F203))+IF(ISBLANK(INDIRECT("A6")), 0, INDIRECT(INDIRECT("A6")&amp;"!"&amp;'Технический лист'!C445&amp;'Технический лист'!F203))+IF(ISBLANK(INDIRECT("A7")), 0, INDIRECT(INDIRECT("A7")&amp;"!"&amp;'Технический лист'!C445&amp;'Технический лист'!F203))+IF(ISBLANK(INDIRECT("A8")), 0, INDIRECT(INDIRECT("A8")&amp;"!"&amp;'Технический лист'!C445&amp;'Технический лист'!F203))+IF(ISBLANK(INDIRECT("A9")), 0, INDIRECT(INDIRECT("A9")&amp;"!"&amp;'Технический лист'!C445&amp;'Технический лист'!F203))+IF(ISBLANK(INDIRECT("A10")), 0, INDIRECT(INDIRECT("A10")&amp;"!"&amp;'Технический лист'!C445&amp;'Технический лист'!F203))+IF(ISBLANK(INDIRECT("A11")), 0, INDIRECT(INDIRECT("A11")&amp;"!"&amp;'Технический лист'!C445&amp;'Технический лист'!F203))+IF(ISBLANK(INDIRECT("A12")), 0, INDIRECT(INDIRECT("A12")&amp;"!"&amp;'Технический лист'!C445&amp;'Технический лист'!F203))</f>
        <v>0</v>
      </c>
      <c r="D212" s="51">
        <f>IF(ISBLANK(INDIRECT("A3")), 0, INDIRECT(INDIRECT("A3")&amp;"!"&amp;'Технический лист'!D445&amp;'Технический лист'!G203))+IF(ISBLANK(INDIRECT("A4")), 0, INDIRECT(INDIRECT("A4")&amp;"!"&amp;'Технический лист'!D445&amp;'Технический лист'!G203))+IF(ISBLANK(INDIRECT("A5")), 0, INDIRECT(INDIRECT("A5")&amp;"!"&amp;'Технический лист'!D445&amp;'Технический лист'!G203))+IF(ISBLANK(INDIRECT("A6")), 0, INDIRECT(INDIRECT("A6")&amp;"!"&amp;'Технический лист'!D445&amp;'Технический лист'!G203))+IF(ISBLANK(INDIRECT("A7")), 0, INDIRECT(INDIRECT("A7")&amp;"!"&amp;'Технический лист'!D445&amp;'Технический лист'!G203))+IF(ISBLANK(INDIRECT("A8")), 0, INDIRECT(INDIRECT("A8")&amp;"!"&amp;'Технический лист'!D445&amp;'Технический лист'!G203))+IF(ISBLANK(INDIRECT("A9")), 0, INDIRECT(INDIRECT("A9")&amp;"!"&amp;'Технический лист'!D445&amp;'Технический лист'!G203))+IF(ISBLANK(INDIRECT("A10")), 0, INDIRECT(INDIRECT("A10")&amp;"!"&amp;'Технический лист'!D445&amp;'Технический лист'!G203))+IF(ISBLANK(INDIRECT("A11")), 0, INDIRECT(INDIRECT("A11")&amp;"!"&amp;'Технический лист'!D445&amp;'Технический лист'!G203))+IF(ISBLANK(INDIRECT("A12")), 0, INDIRECT(INDIRECT("A12")&amp;"!"&amp;'Технический лист'!D445&amp;'Технический лист'!G203))</f>
        <v>0</v>
      </c>
      <c r="E212" s="51">
        <f>IF(ISBLANK(INDIRECT("A3")), 0, INDIRECT(INDIRECT("A3")&amp;"!"&amp;'Технический лист'!E445&amp;'Технический лист'!H203))+IF(ISBLANK(INDIRECT("A4")), 0, INDIRECT(INDIRECT("A4")&amp;"!"&amp;'Технический лист'!E445&amp;'Технический лист'!H203))+IF(ISBLANK(INDIRECT("A5")), 0, INDIRECT(INDIRECT("A5")&amp;"!"&amp;'Технический лист'!E445&amp;'Технический лист'!H203))+IF(ISBLANK(INDIRECT("A6")), 0, INDIRECT(INDIRECT("A6")&amp;"!"&amp;'Технический лист'!E445&amp;'Технический лист'!H203))+IF(ISBLANK(INDIRECT("A7")), 0, INDIRECT(INDIRECT("A7")&amp;"!"&amp;'Технический лист'!E445&amp;'Технический лист'!H203))+IF(ISBLANK(INDIRECT("A8")), 0, INDIRECT(INDIRECT("A8")&amp;"!"&amp;'Технический лист'!E445&amp;'Технический лист'!H203))+IF(ISBLANK(INDIRECT("A9")), 0, INDIRECT(INDIRECT("A9")&amp;"!"&amp;'Технический лист'!E445&amp;'Технический лист'!H203))+IF(ISBLANK(INDIRECT("A10")), 0, INDIRECT(INDIRECT("A10")&amp;"!"&amp;'Технический лист'!E445&amp;'Технический лист'!H203))+IF(ISBLANK(INDIRECT("A11")), 0, INDIRECT(INDIRECT("A11")&amp;"!"&amp;'Технический лист'!E445&amp;'Технический лист'!H203))+IF(ISBLANK(INDIRECT("A12")), 0, INDIRECT(INDIRECT("A12")&amp;"!"&amp;'Технический лист'!E445&amp;'Технический лист'!H203))</f>
        <v>0</v>
      </c>
      <c r="F212" s="51">
        <f>IF(ISBLANK(INDIRECT("A3")), 0, INDIRECT(INDIRECT("A3")&amp;"!"&amp;'Технический лист'!F445&amp;'Технический лист'!I203))+IF(ISBLANK(INDIRECT("A4")), 0, INDIRECT(INDIRECT("A4")&amp;"!"&amp;'Технический лист'!F445&amp;'Технический лист'!I203))+IF(ISBLANK(INDIRECT("A5")), 0, INDIRECT(INDIRECT("A5")&amp;"!"&amp;'Технический лист'!F445&amp;'Технический лист'!I203))+IF(ISBLANK(INDIRECT("A6")), 0, INDIRECT(INDIRECT("A6")&amp;"!"&amp;'Технический лист'!F445&amp;'Технический лист'!I203))+IF(ISBLANK(INDIRECT("A7")), 0, INDIRECT(INDIRECT("A7")&amp;"!"&amp;'Технический лист'!F445&amp;'Технический лист'!I203))+IF(ISBLANK(INDIRECT("A8")), 0, INDIRECT(INDIRECT("A8")&amp;"!"&amp;'Технический лист'!F445&amp;'Технический лист'!I203))+IF(ISBLANK(INDIRECT("A9")), 0, INDIRECT(INDIRECT("A9")&amp;"!"&amp;'Технический лист'!F445&amp;'Технический лист'!I203))+IF(ISBLANK(INDIRECT("A10")), 0, INDIRECT(INDIRECT("A10")&amp;"!"&amp;'Технический лист'!F445&amp;'Технический лист'!I203))+IF(ISBLANK(INDIRECT("A11")), 0, INDIRECT(INDIRECT("A11")&amp;"!"&amp;'Технический лист'!F445&amp;'Технический лист'!I203))+IF(ISBLANK(INDIRECT("A12")), 0, INDIRECT(INDIRECT("A12")&amp;"!"&amp;'Технический лист'!F445&amp;'Технический лист'!I203))</f>
        <v>0</v>
      </c>
      <c r="G212" s="51">
        <f>IF(ISBLANK(INDIRECT("A3")), 0, INDIRECT(INDIRECT("A3")&amp;"!"&amp;'Технический лист'!G445&amp;'Технический лист'!J203))+IF(ISBLANK(INDIRECT("A4")), 0, INDIRECT(INDIRECT("A4")&amp;"!"&amp;'Технический лист'!G445&amp;'Технический лист'!J203))+IF(ISBLANK(INDIRECT("A5")), 0, INDIRECT(INDIRECT("A5")&amp;"!"&amp;'Технический лист'!G445&amp;'Технический лист'!J203))+IF(ISBLANK(INDIRECT("A6")), 0, INDIRECT(INDIRECT("A6")&amp;"!"&amp;'Технический лист'!G445&amp;'Технический лист'!J203))+IF(ISBLANK(INDIRECT("A7")), 0, INDIRECT(INDIRECT("A7")&amp;"!"&amp;'Технический лист'!G445&amp;'Технический лист'!J203))+IF(ISBLANK(INDIRECT("A8")), 0, INDIRECT(INDIRECT("A8")&amp;"!"&amp;'Технический лист'!G445&amp;'Технический лист'!J203))+IF(ISBLANK(INDIRECT("A9")), 0, INDIRECT(INDIRECT("A9")&amp;"!"&amp;'Технический лист'!G445&amp;'Технический лист'!J203))+IF(ISBLANK(INDIRECT("A10")), 0, INDIRECT(INDIRECT("A10")&amp;"!"&amp;'Технический лист'!G445&amp;'Технический лист'!J203))+IF(ISBLANK(INDIRECT("A11")), 0, INDIRECT(INDIRECT("A11")&amp;"!"&amp;'Технический лист'!G445&amp;'Технический лист'!J203))+IF(ISBLANK(INDIRECT("A12")), 0, INDIRECT(INDIRECT("A12")&amp;"!"&amp;'Технический лист'!G445&amp;'Технический лист'!J203))</f>
        <v>0</v>
      </c>
      <c r="H212" s="51">
        <f>IF(ISBLANK(INDIRECT("A3")), 0, INDIRECT(INDIRECT("A3")&amp;"!"&amp;'Технический лист'!H445&amp;'Технический лист'!K203))+IF(ISBLANK(INDIRECT("A4")), 0, INDIRECT(INDIRECT("A4")&amp;"!"&amp;'Технический лист'!H445&amp;'Технический лист'!K203))+IF(ISBLANK(INDIRECT("A5")), 0, INDIRECT(INDIRECT("A5")&amp;"!"&amp;'Технический лист'!H445&amp;'Технический лист'!K203))+IF(ISBLANK(INDIRECT("A6")), 0, INDIRECT(INDIRECT("A6")&amp;"!"&amp;'Технический лист'!H445&amp;'Технический лист'!K203))+IF(ISBLANK(INDIRECT("A7")), 0, INDIRECT(INDIRECT("A7")&amp;"!"&amp;'Технический лист'!H445&amp;'Технический лист'!K203))+IF(ISBLANK(INDIRECT("A8")), 0, INDIRECT(INDIRECT("A8")&amp;"!"&amp;'Технический лист'!H445&amp;'Технический лист'!K203))+IF(ISBLANK(INDIRECT("A9")), 0, INDIRECT(INDIRECT("A9")&amp;"!"&amp;'Технический лист'!H445&amp;'Технический лист'!K203))+IF(ISBLANK(INDIRECT("A10")), 0, INDIRECT(INDIRECT("A10")&amp;"!"&amp;'Технический лист'!H445&amp;'Технический лист'!K203))+IF(ISBLANK(INDIRECT("A11")), 0, INDIRECT(INDIRECT("A11")&amp;"!"&amp;'Технический лист'!H445&amp;'Технический лист'!K203))+IF(ISBLANK(INDIRECT("A12")), 0, INDIRECT(INDIRECT("A12")&amp;"!"&amp;'Технический лист'!H445&amp;'Технический лист'!K203))</f>
        <v>0</v>
      </c>
      <c r="I212" s="51">
        <f>IF(ISBLANK(INDIRECT("A3")), 0, INDIRECT(INDIRECT("A3")&amp;"!"&amp;'Технический лист'!I445&amp;'Технический лист'!L203))+IF(ISBLANK(INDIRECT("A4")), 0, INDIRECT(INDIRECT("A4")&amp;"!"&amp;'Технический лист'!I445&amp;'Технический лист'!L203))+IF(ISBLANK(INDIRECT("A5")), 0, INDIRECT(INDIRECT("A5")&amp;"!"&amp;'Технический лист'!I445&amp;'Технический лист'!L203))+IF(ISBLANK(INDIRECT("A6")), 0, INDIRECT(INDIRECT("A6")&amp;"!"&amp;'Технический лист'!I445&amp;'Технический лист'!L203))+IF(ISBLANK(INDIRECT("A7")), 0, INDIRECT(INDIRECT("A7")&amp;"!"&amp;'Технический лист'!I445&amp;'Технический лист'!L203))+IF(ISBLANK(INDIRECT("A8")), 0, INDIRECT(INDIRECT("A8")&amp;"!"&amp;'Технический лист'!I445&amp;'Технический лист'!L203))+IF(ISBLANK(INDIRECT("A9")), 0, INDIRECT(INDIRECT("A9")&amp;"!"&amp;'Технический лист'!I445&amp;'Технический лист'!L203))+IF(ISBLANK(INDIRECT("A10")), 0, INDIRECT(INDIRECT("A10")&amp;"!"&amp;'Технический лист'!I445&amp;'Технический лист'!L203))+IF(ISBLANK(INDIRECT("A11")), 0, INDIRECT(INDIRECT("A11")&amp;"!"&amp;'Технический лист'!I445&amp;'Технический лист'!L203))+IF(ISBLANK(INDIRECT("A12")), 0, INDIRECT(INDIRECT("A12")&amp;"!"&amp;'Технический лист'!I445&amp;'Технический лист'!L203))</f>
        <v>0</v>
      </c>
      <c r="J212" s="51">
        <f>IF(ISBLANK(INDIRECT("A3")), 0, INDIRECT(INDIRECT("A3")&amp;"!"&amp;'Технический лист'!J445&amp;'Технический лист'!M203))+IF(ISBLANK(INDIRECT("A4")), 0, INDIRECT(INDIRECT("A4")&amp;"!"&amp;'Технический лист'!J445&amp;'Технический лист'!M203))+IF(ISBLANK(INDIRECT("A5")), 0, INDIRECT(INDIRECT("A5")&amp;"!"&amp;'Технический лист'!J445&amp;'Технический лист'!M203))+IF(ISBLANK(INDIRECT("A6")), 0, INDIRECT(INDIRECT("A6")&amp;"!"&amp;'Технический лист'!J445&amp;'Технический лист'!M203))+IF(ISBLANK(INDIRECT("A7")), 0, INDIRECT(INDIRECT("A7")&amp;"!"&amp;'Технический лист'!J445&amp;'Технический лист'!M203))+IF(ISBLANK(INDIRECT("A8")), 0, INDIRECT(INDIRECT("A8")&amp;"!"&amp;'Технический лист'!J445&amp;'Технический лист'!M203))+IF(ISBLANK(INDIRECT("A9")), 0, INDIRECT(INDIRECT("A9")&amp;"!"&amp;'Технический лист'!J445&amp;'Технический лист'!M203))+IF(ISBLANK(INDIRECT("A10")), 0, INDIRECT(INDIRECT("A10")&amp;"!"&amp;'Технический лист'!J445&amp;'Технический лист'!M203))+IF(ISBLANK(INDIRECT("A11")), 0, INDIRECT(INDIRECT("A11")&amp;"!"&amp;'Технический лист'!J445&amp;'Технический лист'!M203))+IF(ISBLANK(INDIRECT("A12")), 0, INDIRECT(INDIRECT("A12")&amp;"!"&amp;'Технический лист'!J445&amp;'Технический лист'!M203))</f>
        <v>0</v>
      </c>
      <c r="K212" s="51">
        <f>IF(ISBLANK(INDIRECT("A3")), 0, INDIRECT(INDIRECT("A3")&amp;"!"&amp;'Технический лист'!K445&amp;'Технический лист'!N203))+IF(ISBLANK(INDIRECT("A4")), 0, INDIRECT(INDIRECT("A4")&amp;"!"&amp;'Технический лист'!K445&amp;'Технический лист'!N203))+IF(ISBLANK(INDIRECT("A5")), 0, INDIRECT(INDIRECT("A5")&amp;"!"&amp;'Технический лист'!K445&amp;'Технический лист'!N203))+IF(ISBLANK(INDIRECT("A6")), 0, INDIRECT(INDIRECT("A6")&amp;"!"&amp;'Технический лист'!K445&amp;'Технический лист'!N203))+IF(ISBLANK(INDIRECT("A7")), 0, INDIRECT(INDIRECT("A7")&amp;"!"&amp;'Технический лист'!K445&amp;'Технический лист'!N203))+IF(ISBLANK(INDIRECT("A8")), 0, INDIRECT(INDIRECT("A8")&amp;"!"&amp;'Технический лист'!K445&amp;'Технический лист'!N203))+IF(ISBLANK(INDIRECT("A9")), 0, INDIRECT(INDIRECT("A9")&amp;"!"&amp;'Технический лист'!K445&amp;'Технический лист'!N203))+IF(ISBLANK(INDIRECT("A10")), 0, INDIRECT(INDIRECT("A10")&amp;"!"&amp;'Технический лист'!K445&amp;'Технический лист'!N203))+IF(ISBLANK(INDIRECT("A11")), 0, INDIRECT(INDIRECT("A11")&amp;"!"&amp;'Технический лист'!K445&amp;'Технический лист'!N203))+IF(ISBLANK(INDIRECT("A12")), 0, INDIRECT(INDIRECT("A12")&amp;"!"&amp;'Технический лист'!K445&amp;'Технический лист'!N203))</f>
        <v>0</v>
      </c>
      <c r="L212" s="51">
        <f>IF(ISBLANK(INDIRECT("A3")), 0, INDIRECT(INDIRECT("A3")&amp;"!"&amp;'Технический лист'!L445&amp;'Технический лист'!O203))+IF(ISBLANK(INDIRECT("A4")), 0, INDIRECT(INDIRECT("A4")&amp;"!"&amp;'Технический лист'!L445&amp;'Технический лист'!O203))+IF(ISBLANK(INDIRECT("A5")), 0, INDIRECT(INDIRECT("A5")&amp;"!"&amp;'Технический лист'!L445&amp;'Технический лист'!O203))+IF(ISBLANK(INDIRECT("A6")), 0, INDIRECT(INDIRECT("A6")&amp;"!"&amp;'Технический лист'!L445&amp;'Технический лист'!O203))+IF(ISBLANK(INDIRECT("A7")), 0, INDIRECT(INDIRECT("A7")&amp;"!"&amp;'Технический лист'!L445&amp;'Технический лист'!O203))+IF(ISBLANK(INDIRECT("A8")), 0, INDIRECT(INDIRECT("A8")&amp;"!"&amp;'Технический лист'!L445&amp;'Технический лист'!O203))+IF(ISBLANK(INDIRECT("A9")), 0, INDIRECT(INDIRECT("A9")&amp;"!"&amp;'Технический лист'!L445&amp;'Технический лист'!O203))+IF(ISBLANK(INDIRECT("A10")), 0, INDIRECT(INDIRECT("A10")&amp;"!"&amp;'Технический лист'!L445&amp;'Технический лист'!O203))+IF(ISBLANK(INDIRECT("A11")), 0, INDIRECT(INDIRECT("A11")&amp;"!"&amp;'Технический лист'!L445&amp;'Технический лист'!O203))+IF(ISBLANK(INDIRECT("A12")), 0, INDIRECT(INDIRECT("A12")&amp;"!"&amp;'Технический лист'!L445&amp;'Технический лист'!O203))</f>
        <v>0</v>
      </c>
      <c r="M212" s="53">
        <f>IF(ISBLANK(INDIRECT("A3")), 0, INDIRECT(INDIRECT("A3")&amp;"!"&amp;'Технический лист'!M445&amp;'Технический лист'!P203))+IF(ISBLANK(INDIRECT("A4")), 0, INDIRECT(INDIRECT("A4")&amp;"!"&amp;'Технический лист'!M445&amp;'Технический лист'!P203))+IF(ISBLANK(INDIRECT("A5")), 0, INDIRECT(INDIRECT("A5")&amp;"!"&amp;'Технический лист'!M445&amp;'Технический лист'!P203))+IF(ISBLANK(INDIRECT("A6")), 0, INDIRECT(INDIRECT("A6")&amp;"!"&amp;'Технический лист'!M445&amp;'Технический лист'!P203))+IF(ISBLANK(INDIRECT("A7")), 0, INDIRECT(INDIRECT("A7")&amp;"!"&amp;'Технический лист'!M445&amp;'Технический лист'!P203))+IF(ISBLANK(INDIRECT("A8")), 0, INDIRECT(INDIRECT("A8")&amp;"!"&amp;'Технический лист'!M445&amp;'Технический лист'!P203))+IF(ISBLANK(INDIRECT("A9")), 0, INDIRECT(INDIRECT("A9")&amp;"!"&amp;'Технический лист'!M445&amp;'Технический лист'!P203))+IF(ISBLANK(INDIRECT("A10")), 0, INDIRECT(INDIRECT("A10")&amp;"!"&amp;'Технический лист'!M445&amp;'Технический лист'!P203))+IF(ISBLANK(INDIRECT("A11")), 0, INDIRECT(INDIRECT("A11")&amp;"!"&amp;'Технический лист'!M445&amp;'Технический лист'!P203))+IF(ISBLANK(INDIRECT("A12")), 0, INDIRECT(INDIRECT("A12")&amp;"!"&amp;'Технический лист'!M445&amp;'Технический лист'!P203))</f>
        <v>0</v>
      </c>
    </row>
    <row r="213" hidden="1">
      <c r="A213" s="106"/>
      <c r="B213" s="51">
        <f>IF(ISBLANK(INDIRECT("A3")), 0, INDIRECT(INDIRECT("A3")&amp;"!"&amp;'Технический лист'!B446&amp;'Технический лист'!E204))+IF(ISBLANK(INDIRECT("A4")), 0, INDIRECT(INDIRECT("A4")&amp;"!"&amp;'Технический лист'!B446&amp;'Технический лист'!E204))+IF(ISBLANK(INDIRECT("A5")), 0, INDIRECT(INDIRECT("A5")&amp;"!"&amp;'Технический лист'!B446&amp;'Технический лист'!E204))+IF(ISBLANK(INDIRECT("A6")), 0, INDIRECT(INDIRECT("A6")&amp;"!"&amp;'Технический лист'!B446&amp;'Технический лист'!E204))+IF(ISBLANK(INDIRECT("A7")), 0, INDIRECT(INDIRECT("A7")&amp;"!"&amp;'Технический лист'!B446&amp;'Технический лист'!E204))+IF(ISBLANK(INDIRECT("A8")), 0, INDIRECT(INDIRECT("A8")&amp;"!"&amp;'Технический лист'!B446&amp;'Технический лист'!E204))+IF(ISBLANK(INDIRECT("A9")), 0, INDIRECT(INDIRECT("A9")&amp;"!"&amp;'Технический лист'!B446&amp;'Технический лист'!E204))+IF(ISBLANK(INDIRECT("A10")), 0, INDIRECT(INDIRECT("A10")&amp;"!"&amp;'Технический лист'!B446&amp;'Технический лист'!E204))+IF(ISBLANK(INDIRECT("A11")), 0, INDIRECT(INDIRECT("A11")&amp;"!"&amp;'Технический лист'!B446&amp;'Технический лист'!E204))+IF(ISBLANK(INDIRECT("A12")), 0, INDIRECT(INDIRECT("A12")&amp;"!"&amp;'Технический лист'!B446&amp;'Технический лист'!E204))</f>
        <v>0</v>
      </c>
      <c r="C213" s="51">
        <f>IF(ISBLANK(INDIRECT("A3")), 0, INDIRECT(INDIRECT("A3")&amp;"!"&amp;'Технический лист'!C446&amp;'Технический лист'!F204))+IF(ISBLANK(INDIRECT("A4")), 0, INDIRECT(INDIRECT("A4")&amp;"!"&amp;'Технический лист'!C446&amp;'Технический лист'!F204))+IF(ISBLANK(INDIRECT("A5")), 0, INDIRECT(INDIRECT("A5")&amp;"!"&amp;'Технический лист'!C446&amp;'Технический лист'!F204))+IF(ISBLANK(INDIRECT("A6")), 0, INDIRECT(INDIRECT("A6")&amp;"!"&amp;'Технический лист'!C446&amp;'Технический лист'!F204))+IF(ISBLANK(INDIRECT("A7")), 0, INDIRECT(INDIRECT("A7")&amp;"!"&amp;'Технический лист'!C446&amp;'Технический лист'!F204))+IF(ISBLANK(INDIRECT("A8")), 0, INDIRECT(INDIRECT("A8")&amp;"!"&amp;'Технический лист'!C446&amp;'Технический лист'!F204))+IF(ISBLANK(INDIRECT("A9")), 0, INDIRECT(INDIRECT("A9")&amp;"!"&amp;'Технический лист'!C446&amp;'Технический лист'!F204))+IF(ISBLANK(INDIRECT("A10")), 0, INDIRECT(INDIRECT("A10")&amp;"!"&amp;'Технический лист'!C446&amp;'Технический лист'!F204))+IF(ISBLANK(INDIRECT("A11")), 0, INDIRECT(INDIRECT("A11")&amp;"!"&amp;'Технический лист'!C446&amp;'Технический лист'!F204))+IF(ISBLANK(INDIRECT("A12")), 0, INDIRECT(INDIRECT("A12")&amp;"!"&amp;'Технический лист'!C446&amp;'Технический лист'!F204))</f>
        <v>0</v>
      </c>
      <c r="D213" s="51">
        <f>IF(ISBLANK(INDIRECT("A3")), 0, INDIRECT(INDIRECT("A3")&amp;"!"&amp;'Технический лист'!D446&amp;'Технический лист'!G204))+IF(ISBLANK(INDIRECT("A4")), 0, INDIRECT(INDIRECT("A4")&amp;"!"&amp;'Технический лист'!D446&amp;'Технический лист'!G204))+IF(ISBLANK(INDIRECT("A5")), 0, INDIRECT(INDIRECT("A5")&amp;"!"&amp;'Технический лист'!D446&amp;'Технический лист'!G204))+IF(ISBLANK(INDIRECT("A6")), 0, INDIRECT(INDIRECT("A6")&amp;"!"&amp;'Технический лист'!D446&amp;'Технический лист'!G204))+IF(ISBLANK(INDIRECT("A7")), 0, INDIRECT(INDIRECT("A7")&amp;"!"&amp;'Технический лист'!D446&amp;'Технический лист'!G204))+IF(ISBLANK(INDIRECT("A8")), 0, INDIRECT(INDIRECT("A8")&amp;"!"&amp;'Технический лист'!D446&amp;'Технический лист'!G204))+IF(ISBLANK(INDIRECT("A9")), 0, INDIRECT(INDIRECT("A9")&amp;"!"&amp;'Технический лист'!D446&amp;'Технический лист'!G204))+IF(ISBLANK(INDIRECT("A10")), 0, INDIRECT(INDIRECT("A10")&amp;"!"&amp;'Технический лист'!D446&amp;'Технический лист'!G204))+IF(ISBLANK(INDIRECT("A11")), 0, INDIRECT(INDIRECT("A11")&amp;"!"&amp;'Технический лист'!D446&amp;'Технический лист'!G204))+IF(ISBLANK(INDIRECT("A12")), 0, INDIRECT(INDIRECT("A12")&amp;"!"&amp;'Технический лист'!D446&amp;'Технический лист'!G204))</f>
        <v>0</v>
      </c>
      <c r="E213" s="51">
        <f>IF(ISBLANK(INDIRECT("A3")), 0, INDIRECT(INDIRECT("A3")&amp;"!"&amp;'Технический лист'!E446&amp;'Технический лист'!H204))+IF(ISBLANK(INDIRECT("A4")), 0, INDIRECT(INDIRECT("A4")&amp;"!"&amp;'Технический лист'!E446&amp;'Технический лист'!H204))+IF(ISBLANK(INDIRECT("A5")), 0, INDIRECT(INDIRECT("A5")&amp;"!"&amp;'Технический лист'!E446&amp;'Технический лист'!H204))+IF(ISBLANK(INDIRECT("A6")), 0, INDIRECT(INDIRECT("A6")&amp;"!"&amp;'Технический лист'!E446&amp;'Технический лист'!H204))+IF(ISBLANK(INDIRECT("A7")), 0, INDIRECT(INDIRECT("A7")&amp;"!"&amp;'Технический лист'!E446&amp;'Технический лист'!H204))+IF(ISBLANK(INDIRECT("A8")), 0, INDIRECT(INDIRECT("A8")&amp;"!"&amp;'Технический лист'!E446&amp;'Технический лист'!H204))+IF(ISBLANK(INDIRECT("A9")), 0, INDIRECT(INDIRECT("A9")&amp;"!"&amp;'Технический лист'!E446&amp;'Технический лист'!H204))+IF(ISBLANK(INDIRECT("A10")), 0, INDIRECT(INDIRECT("A10")&amp;"!"&amp;'Технический лист'!E446&amp;'Технический лист'!H204))+IF(ISBLANK(INDIRECT("A11")), 0, INDIRECT(INDIRECT("A11")&amp;"!"&amp;'Технический лист'!E446&amp;'Технический лист'!H204))+IF(ISBLANK(INDIRECT("A12")), 0, INDIRECT(INDIRECT("A12")&amp;"!"&amp;'Технический лист'!E446&amp;'Технический лист'!H204))</f>
        <v>0</v>
      </c>
      <c r="F213" s="51">
        <f>IF(ISBLANK(INDIRECT("A3")), 0, INDIRECT(INDIRECT("A3")&amp;"!"&amp;'Технический лист'!F446&amp;'Технический лист'!I204))+IF(ISBLANK(INDIRECT("A4")), 0, INDIRECT(INDIRECT("A4")&amp;"!"&amp;'Технический лист'!F446&amp;'Технический лист'!I204))+IF(ISBLANK(INDIRECT("A5")), 0, INDIRECT(INDIRECT("A5")&amp;"!"&amp;'Технический лист'!F446&amp;'Технический лист'!I204))+IF(ISBLANK(INDIRECT("A6")), 0, INDIRECT(INDIRECT("A6")&amp;"!"&amp;'Технический лист'!F446&amp;'Технический лист'!I204))+IF(ISBLANK(INDIRECT("A7")), 0, INDIRECT(INDIRECT("A7")&amp;"!"&amp;'Технический лист'!F446&amp;'Технический лист'!I204))+IF(ISBLANK(INDIRECT("A8")), 0, INDIRECT(INDIRECT("A8")&amp;"!"&amp;'Технический лист'!F446&amp;'Технический лист'!I204))+IF(ISBLANK(INDIRECT("A9")), 0, INDIRECT(INDIRECT("A9")&amp;"!"&amp;'Технический лист'!F446&amp;'Технический лист'!I204))+IF(ISBLANK(INDIRECT("A10")), 0, INDIRECT(INDIRECT("A10")&amp;"!"&amp;'Технический лист'!F446&amp;'Технический лист'!I204))+IF(ISBLANK(INDIRECT("A11")), 0, INDIRECT(INDIRECT("A11")&amp;"!"&amp;'Технический лист'!F446&amp;'Технический лист'!I204))+IF(ISBLANK(INDIRECT("A12")), 0, INDIRECT(INDIRECT("A12")&amp;"!"&amp;'Технический лист'!F446&amp;'Технический лист'!I204))</f>
        <v>0</v>
      </c>
      <c r="G213" s="51">
        <f>IF(ISBLANK(INDIRECT("A3")), 0, INDIRECT(INDIRECT("A3")&amp;"!"&amp;'Технический лист'!G446&amp;'Технический лист'!J204))+IF(ISBLANK(INDIRECT("A4")), 0, INDIRECT(INDIRECT("A4")&amp;"!"&amp;'Технический лист'!G446&amp;'Технический лист'!J204))+IF(ISBLANK(INDIRECT("A5")), 0, INDIRECT(INDIRECT("A5")&amp;"!"&amp;'Технический лист'!G446&amp;'Технический лист'!J204))+IF(ISBLANK(INDIRECT("A6")), 0, INDIRECT(INDIRECT("A6")&amp;"!"&amp;'Технический лист'!G446&amp;'Технический лист'!J204))+IF(ISBLANK(INDIRECT("A7")), 0, INDIRECT(INDIRECT("A7")&amp;"!"&amp;'Технический лист'!G446&amp;'Технический лист'!J204))+IF(ISBLANK(INDIRECT("A8")), 0, INDIRECT(INDIRECT("A8")&amp;"!"&amp;'Технический лист'!G446&amp;'Технический лист'!J204))+IF(ISBLANK(INDIRECT("A9")), 0, INDIRECT(INDIRECT("A9")&amp;"!"&amp;'Технический лист'!G446&amp;'Технический лист'!J204))+IF(ISBLANK(INDIRECT("A10")), 0, INDIRECT(INDIRECT("A10")&amp;"!"&amp;'Технический лист'!G446&amp;'Технический лист'!J204))+IF(ISBLANK(INDIRECT("A11")), 0, INDIRECT(INDIRECT("A11")&amp;"!"&amp;'Технический лист'!G446&amp;'Технический лист'!J204))+IF(ISBLANK(INDIRECT("A12")), 0, INDIRECT(INDIRECT("A12")&amp;"!"&amp;'Технический лист'!G446&amp;'Технический лист'!J204))</f>
        <v>0</v>
      </c>
      <c r="H213" s="51">
        <f>IF(ISBLANK(INDIRECT("A3")), 0, INDIRECT(INDIRECT("A3")&amp;"!"&amp;'Технический лист'!H446&amp;'Технический лист'!K204))+IF(ISBLANK(INDIRECT("A4")), 0, INDIRECT(INDIRECT("A4")&amp;"!"&amp;'Технический лист'!H446&amp;'Технический лист'!K204))+IF(ISBLANK(INDIRECT("A5")), 0, INDIRECT(INDIRECT("A5")&amp;"!"&amp;'Технический лист'!H446&amp;'Технический лист'!K204))+IF(ISBLANK(INDIRECT("A6")), 0, INDIRECT(INDIRECT("A6")&amp;"!"&amp;'Технический лист'!H446&amp;'Технический лист'!K204))+IF(ISBLANK(INDIRECT("A7")), 0, INDIRECT(INDIRECT("A7")&amp;"!"&amp;'Технический лист'!H446&amp;'Технический лист'!K204))+IF(ISBLANK(INDIRECT("A8")), 0, INDIRECT(INDIRECT("A8")&amp;"!"&amp;'Технический лист'!H446&amp;'Технический лист'!K204))+IF(ISBLANK(INDIRECT("A9")), 0, INDIRECT(INDIRECT("A9")&amp;"!"&amp;'Технический лист'!H446&amp;'Технический лист'!K204))+IF(ISBLANK(INDIRECT("A10")), 0, INDIRECT(INDIRECT("A10")&amp;"!"&amp;'Технический лист'!H446&amp;'Технический лист'!K204))+IF(ISBLANK(INDIRECT("A11")), 0, INDIRECT(INDIRECT("A11")&amp;"!"&amp;'Технический лист'!H446&amp;'Технический лист'!K204))+IF(ISBLANK(INDIRECT("A12")), 0, INDIRECT(INDIRECT("A12")&amp;"!"&amp;'Технический лист'!H446&amp;'Технический лист'!K204))</f>
        <v>0</v>
      </c>
      <c r="I213" s="51">
        <f>IF(ISBLANK(INDIRECT("A3")), 0, INDIRECT(INDIRECT("A3")&amp;"!"&amp;'Технический лист'!I446&amp;'Технический лист'!L204))+IF(ISBLANK(INDIRECT("A4")), 0, INDIRECT(INDIRECT("A4")&amp;"!"&amp;'Технический лист'!I446&amp;'Технический лист'!L204))+IF(ISBLANK(INDIRECT("A5")), 0, INDIRECT(INDIRECT("A5")&amp;"!"&amp;'Технический лист'!I446&amp;'Технический лист'!L204))+IF(ISBLANK(INDIRECT("A6")), 0, INDIRECT(INDIRECT("A6")&amp;"!"&amp;'Технический лист'!I446&amp;'Технический лист'!L204))+IF(ISBLANK(INDIRECT("A7")), 0, INDIRECT(INDIRECT("A7")&amp;"!"&amp;'Технический лист'!I446&amp;'Технический лист'!L204))+IF(ISBLANK(INDIRECT("A8")), 0, INDIRECT(INDIRECT("A8")&amp;"!"&amp;'Технический лист'!I446&amp;'Технический лист'!L204))+IF(ISBLANK(INDIRECT("A9")), 0, INDIRECT(INDIRECT("A9")&amp;"!"&amp;'Технический лист'!I446&amp;'Технический лист'!L204))+IF(ISBLANK(INDIRECT("A10")), 0, INDIRECT(INDIRECT("A10")&amp;"!"&amp;'Технический лист'!I446&amp;'Технический лист'!L204))+IF(ISBLANK(INDIRECT("A11")), 0, INDIRECT(INDIRECT("A11")&amp;"!"&amp;'Технический лист'!I446&amp;'Технический лист'!L204))+IF(ISBLANK(INDIRECT("A12")), 0, INDIRECT(INDIRECT("A12")&amp;"!"&amp;'Технический лист'!I446&amp;'Технический лист'!L204))</f>
        <v>0</v>
      </c>
      <c r="J213" s="51">
        <f>IF(ISBLANK(INDIRECT("A3")), 0, INDIRECT(INDIRECT("A3")&amp;"!"&amp;'Технический лист'!J446&amp;'Технический лист'!M204))+IF(ISBLANK(INDIRECT("A4")), 0, INDIRECT(INDIRECT("A4")&amp;"!"&amp;'Технический лист'!J446&amp;'Технический лист'!M204))+IF(ISBLANK(INDIRECT("A5")), 0, INDIRECT(INDIRECT("A5")&amp;"!"&amp;'Технический лист'!J446&amp;'Технический лист'!M204))+IF(ISBLANK(INDIRECT("A6")), 0, INDIRECT(INDIRECT("A6")&amp;"!"&amp;'Технический лист'!J446&amp;'Технический лист'!M204))+IF(ISBLANK(INDIRECT("A7")), 0, INDIRECT(INDIRECT("A7")&amp;"!"&amp;'Технический лист'!J446&amp;'Технический лист'!M204))+IF(ISBLANK(INDIRECT("A8")), 0, INDIRECT(INDIRECT("A8")&amp;"!"&amp;'Технический лист'!J446&amp;'Технический лист'!M204))+IF(ISBLANK(INDIRECT("A9")), 0, INDIRECT(INDIRECT("A9")&amp;"!"&amp;'Технический лист'!J446&amp;'Технический лист'!M204))+IF(ISBLANK(INDIRECT("A10")), 0, INDIRECT(INDIRECT("A10")&amp;"!"&amp;'Технический лист'!J446&amp;'Технический лист'!M204))+IF(ISBLANK(INDIRECT("A11")), 0, INDIRECT(INDIRECT("A11")&amp;"!"&amp;'Технический лист'!J446&amp;'Технический лист'!M204))+IF(ISBLANK(INDIRECT("A12")), 0, INDIRECT(INDIRECT("A12")&amp;"!"&amp;'Технический лист'!J446&amp;'Технический лист'!M204))</f>
        <v>0</v>
      </c>
      <c r="K213" s="51">
        <f>IF(ISBLANK(INDIRECT("A3")), 0, INDIRECT(INDIRECT("A3")&amp;"!"&amp;'Технический лист'!K446&amp;'Технический лист'!N204))+IF(ISBLANK(INDIRECT("A4")), 0, INDIRECT(INDIRECT("A4")&amp;"!"&amp;'Технический лист'!K446&amp;'Технический лист'!N204))+IF(ISBLANK(INDIRECT("A5")), 0, INDIRECT(INDIRECT("A5")&amp;"!"&amp;'Технический лист'!K446&amp;'Технический лист'!N204))+IF(ISBLANK(INDIRECT("A6")), 0, INDIRECT(INDIRECT("A6")&amp;"!"&amp;'Технический лист'!K446&amp;'Технический лист'!N204))+IF(ISBLANK(INDIRECT("A7")), 0, INDIRECT(INDIRECT("A7")&amp;"!"&amp;'Технический лист'!K446&amp;'Технический лист'!N204))+IF(ISBLANK(INDIRECT("A8")), 0, INDIRECT(INDIRECT("A8")&amp;"!"&amp;'Технический лист'!K446&amp;'Технический лист'!N204))+IF(ISBLANK(INDIRECT("A9")), 0, INDIRECT(INDIRECT("A9")&amp;"!"&amp;'Технический лист'!K446&amp;'Технический лист'!N204))+IF(ISBLANK(INDIRECT("A10")), 0, INDIRECT(INDIRECT("A10")&amp;"!"&amp;'Технический лист'!K446&amp;'Технический лист'!N204))+IF(ISBLANK(INDIRECT("A11")), 0, INDIRECT(INDIRECT("A11")&amp;"!"&amp;'Технический лист'!K446&amp;'Технический лист'!N204))+IF(ISBLANK(INDIRECT("A12")), 0, INDIRECT(INDIRECT("A12")&amp;"!"&amp;'Технический лист'!K446&amp;'Технический лист'!N204))</f>
        <v>0</v>
      </c>
      <c r="L213" s="51">
        <f>IF(ISBLANK(INDIRECT("A3")), 0, INDIRECT(INDIRECT("A3")&amp;"!"&amp;'Технический лист'!L446&amp;'Технический лист'!O204))+IF(ISBLANK(INDIRECT("A4")), 0, INDIRECT(INDIRECT("A4")&amp;"!"&amp;'Технический лист'!L446&amp;'Технический лист'!O204))+IF(ISBLANK(INDIRECT("A5")), 0, INDIRECT(INDIRECT("A5")&amp;"!"&amp;'Технический лист'!L446&amp;'Технический лист'!O204))+IF(ISBLANK(INDIRECT("A6")), 0, INDIRECT(INDIRECT("A6")&amp;"!"&amp;'Технический лист'!L446&amp;'Технический лист'!O204))+IF(ISBLANK(INDIRECT("A7")), 0, INDIRECT(INDIRECT("A7")&amp;"!"&amp;'Технический лист'!L446&amp;'Технический лист'!O204))+IF(ISBLANK(INDIRECT("A8")), 0, INDIRECT(INDIRECT("A8")&amp;"!"&amp;'Технический лист'!L446&amp;'Технический лист'!O204))+IF(ISBLANK(INDIRECT("A9")), 0, INDIRECT(INDIRECT("A9")&amp;"!"&amp;'Технический лист'!L446&amp;'Технический лист'!O204))+IF(ISBLANK(INDIRECT("A10")), 0, INDIRECT(INDIRECT("A10")&amp;"!"&amp;'Технический лист'!L446&amp;'Технический лист'!O204))+IF(ISBLANK(INDIRECT("A11")), 0, INDIRECT(INDIRECT("A11")&amp;"!"&amp;'Технический лист'!L446&amp;'Технический лист'!O204))+IF(ISBLANK(INDIRECT("A12")), 0, INDIRECT(INDIRECT("A12")&amp;"!"&amp;'Технический лист'!L446&amp;'Технический лист'!O204))</f>
        <v>0</v>
      </c>
      <c r="M213" s="53">
        <f>IF(ISBLANK(INDIRECT("A3")), 0, INDIRECT(INDIRECT("A3")&amp;"!"&amp;'Технический лист'!M446&amp;'Технический лист'!P204))+IF(ISBLANK(INDIRECT("A4")), 0, INDIRECT(INDIRECT("A4")&amp;"!"&amp;'Технический лист'!M446&amp;'Технический лист'!P204))+IF(ISBLANK(INDIRECT("A5")), 0, INDIRECT(INDIRECT("A5")&amp;"!"&amp;'Технический лист'!M446&amp;'Технический лист'!P204))+IF(ISBLANK(INDIRECT("A6")), 0, INDIRECT(INDIRECT("A6")&amp;"!"&amp;'Технический лист'!M446&amp;'Технический лист'!P204))+IF(ISBLANK(INDIRECT("A7")), 0, INDIRECT(INDIRECT("A7")&amp;"!"&amp;'Технический лист'!M446&amp;'Технический лист'!P204))+IF(ISBLANK(INDIRECT("A8")), 0, INDIRECT(INDIRECT("A8")&amp;"!"&amp;'Технический лист'!M446&amp;'Технический лист'!P204))+IF(ISBLANK(INDIRECT("A9")), 0, INDIRECT(INDIRECT("A9")&amp;"!"&amp;'Технический лист'!M446&amp;'Технический лист'!P204))+IF(ISBLANK(INDIRECT("A10")), 0, INDIRECT(INDIRECT("A10")&amp;"!"&amp;'Технический лист'!M446&amp;'Технический лист'!P204))+IF(ISBLANK(INDIRECT("A11")), 0, INDIRECT(INDIRECT("A11")&amp;"!"&amp;'Технический лист'!M446&amp;'Технический лист'!P204))+IF(ISBLANK(INDIRECT("A12")), 0, INDIRECT(INDIRECT("A12")&amp;"!"&amp;'Технический лист'!M446&amp;'Технический лист'!P204))</f>
        <v>0</v>
      </c>
    </row>
    <row r="214" hidden="1">
      <c r="A214" s="106"/>
      <c r="B214" s="51">
        <f>IF(ISBLANK(INDIRECT("A3")), 0, INDIRECT(INDIRECT("A3")&amp;"!"&amp;'Технический лист'!B447&amp;'Технический лист'!E205))+IF(ISBLANK(INDIRECT("A4")), 0, INDIRECT(INDIRECT("A4")&amp;"!"&amp;'Технический лист'!B447&amp;'Технический лист'!E205))+IF(ISBLANK(INDIRECT("A5")), 0, INDIRECT(INDIRECT("A5")&amp;"!"&amp;'Технический лист'!B447&amp;'Технический лист'!E205))+IF(ISBLANK(INDIRECT("A6")), 0, INDIRECT(INDIRECT("A6")&amp;"!"&amp;'Технический лист'!B447&amp;'Технический лист'!E205))+IF(ISBLANK(INDIRECT("A7")), 0, INDIRECT(INDIRECT("A7")&amp;"!"&amp;'Технический лист'!B447&amp;'Технический лист'!E205))+IF(ISBLANK(INDIRECT("A8")), 0, INDIRECT(INDIRECT("A8")&amp;"!"&amp;'Технический лист'!B447&amp;'Технический лист'!E205))+IF(ISBLANK(INDIRECT("A9")), 0, INDIRECT(INDIRECT("A9")&amp;"!"&amp;'Технический лист'!B447&amp;'Технический лист'!E205))+IF(ISBLANK(INDIRECT("A10")), 0, INDIRECT(INDIRECT("A10")&amp;"!"&amp;'Технический лист'!B447&amp;'Технический лист'!E205))+IF(ISBLANK(INDIRECT("A11")), 0, INDIRECT(INDIRECT("A11")&amp;"!"&amp;'Технический лист'!B447&amp;'Технический лист'!E205))+IF(ISBLANK(INDIRECT("A12")), 0, INDIRECT(INDIRECT("A12")&amp;"!"&amp;'Технический лист'!B447&amp;'Технический лист'!E205))</f>
        <v>0</v>
      </c>
      <c r="C214" s="51">
        <f>IF(ISBLANK(INDIRECT("A3")), 0, INDIRECT(INDIRECT("A3")&amp;"!"&amp;'Технический лист'!C447&amp;'Технический лист'!F205))+IF(ISBLANK(INDIRECT("A4")), 0, INDIRECT(INDIRECT("A4")&amp;"!"&amp;'Технический лист'!C447&amp;'Технический лист'!F205))+IF(ISBLANK(INDIRECT("A5")), 0, INDIRECT(INDIRECT("A5")&amp;"!"&amp;'Технический лист'!C447&amp;'Технический лист'!F205))+IF(ISBLANK(INDIRECT("A6")), 0, INDIRECT(INDIRECT("A6")&amp;"!"&amp;'Технический лист'!C447&amp;'Технический лист'!F205))+IF(ISBLANK(INDIRECT("A7")), 0, INDIRECT(INDIRECT("A7")&amp;"!"&amp;'Технический лист'!C447&amp;'Технический лист'!F205))+IF(ISBLANK(INDIRECT("A8")), 0, INDIRECT(INDIRECT("A8")&amp;"!"&amp;'Технический лист'!C447&amp;'Технический лист'!F205))+IF(ISBLANK(INDIRECT("A9")), 0, INDIRECT(INDIRECT("A9")&amp;"!"&amp;'Технический лист'!C447&amp;'Технический лист'!F205))+IF(ISBLANK(INDIRECT("A10")), 0, INDIRECT(INDIRECT("A10")&amp;"!"&amp;'Технический лист'!C447&amp;'Технический лист'!F205))+IF(ISBLANK(INDIRECT("A11")), 0, INDIRECT(INDIRECT("A11")&amp;"!"&amp;'Технический лист'!C447&amp;'Технический лист'!F205))+IF(ISBLANK(INDIRECT("A12")), 0, INDIRECT(INDIRECT("A12")&amp;"!"&amp;'Технический лист'!C447&amp;'Технический лист'!F205))</f>
        <v>0</v>
      </c>
      <c r="D214" s="51">
        <f>IF(ISBLANK(INDIRECT("A3")), 0, INDIRECT(INDIRECT("A3")&amp;"!"&amp;'Технический лист'!D447&amp;'Технический лист'!G205))+IF(ISBLANK(INDIRECT("A4")), 0, INDIRECT(INDIRECT("A4")&amp;"!"&amp;'Технический лист'!D447&amp;'Технический лист'!G205))+IF(ISBLANK(INDIRECT("A5")), 0, INDIRECT(INDIRECT("A5")&amp;"!"&amp;'Технический лист'!D447&amp;'Технический лист'!G205))+IF(ISBLANK(INDIRECT("A6")), 0, INDIRECT(INDIRECT("A6")&amp;"!"&amp;'Технический лист'!D447&amp;'Технический лист'!G205))+IF(ISBLANK(INDIRECT("A7")), 0, INDIRECT(INDIRECT("A7")&amp;"!"&amp;'Технический лист'!D447&amp;'Технический лист'!G205))+IF(ISBLANK(INDIRECT("A8")), 0, INDIRECT(INDIRECT("A8")&amp;"!"&amp;'Технический лист'!D447&amp;'Технический лист'!G205))+IF(ISBLANK(INDIRECT("A9")), 0, INDIRECT(INDIRECT("A9")&amp;"!"&amp;'Технический лист'!D447&amp;'Технический лист'!G205))+IF(ISBLANK(INDIRECT("A10")), 0, INDIRECT(INDIRECT("A10")&amp;"!"&amp;'Технический лист'!D447&amp;'Технический лист'!G205))+IF(ISBLANK(INDIRECT("A11")), 0, INDIRECT(INDIRECT("A11")&amp;"!"&amp;'Технический лист'!D447&amp;'Технический лист'!G205))+IF(ISBLANK(INDIRECT("A12")), 0, INDIRECT(INDIRECT("A12")&amp;"!"&amp;'Технический лист'!D447&amp;'Технический лист'!G205))</f>
        <v>0</v>
      </c>
      <c r="E214" s="51">
        <f>IF(ISBLANK(INDIRECT("A3")), 0, INDIRECT(INDIRECT("A3")&amp;"!"&amp;'Технический лист'!E447&amp;'Технический лист'!H205))+IF(ISBLANK(INDIRECT("A4")), 0, INDIRECT(INDIRECT("A4")&amp;"!"&amp;'Технический лист'!E447&amp;'Технический лист'!H205))+IF(ISBLANK(INDIRECT("A5")), 0, INDIRECT(INDIRECT("A5")&amp;"!"&amp;'Технический лист'!E447&amp;'Технический лист'!H205))+IF(ISBLANK(INDIRECT("A6")), 0, INDIRECT(INDIRECT("A6")&amp;"!"&amp;'Технический лист'!E447&amp;'Технический лист'!H205))+IF(ISBLANK(INDIRECT("A7")), 0, INDIRECT(INDIRECT("A7")&amp;"!"&amp;'Технический лист'!E447&amp;'Технический лист'!H205))+IF(ISBLANK(INDIRECT("A8")), 0, INDIRECT(INDIRECT("A8")&amp;"!"&amp;'Технический лист'!E447&amp;'Технический лист'!H205))+IF(ISBLANK(INDIRECT("A9")), 0, INDIRECT(INDIRECT("A9")&amp;"!"&amp;'Технический лист'!E447&amp;'Технический лист'!H205))+IF(ISBLANK(INDIRECT("A10")), 0, INDIRECT(INDIRECT("A10")&amp;"!"&amp;'Технический лист'!E447&amp;'Технический лист'!H205))+IF(ISBLANK(INDIRECT("A11")), 0, INDIRECT(INDIRECT("A11")&amp;"!"&amp;'Технический лист'!E447&amp;'Технический лист'!H205))+IF(ISBLANK(INDIRECT("A12")), 0, INDIRECT(INDIRECT("A12")&amp;"!"&amp;'Технический лист'!E447&amp;'Технический лист'!H205))</f>
        <v>0</v>
      </c>
      <c r="F214" s="51">
        <f>IF(ISBLANK(INDIRECT("A3")), 0, INDIRECT(INDIRECT("A3")&amp;"!"&amp;'Технический лист'!F447&amp;'Технический лист'!I205))+IF(ISBLANK(INDIRECT("A4")), 0, INDIRECT(INDIRECT("A4")&amp;"!"&amp;'Технический лист'!F447&amp;'Технический лист'!I205))+IF(ISBLANK(INDIRECT("A5")), 0, INDIRECT(INDIRECT("A5")&amp;"!"&amp;'Технический лист'!F447&amp;'Технический лист'!I205))+IF(ISBLANK(INDIRECT("A6")), 0, INDIRECT(INDIRECT("A6")&amp;"!"&amp;'Технический лист'!F447&amp;'Технический лист'!I205))+IF(ISBLANK(INDIRECT("A7")), 0, INDIRECT(INDIRECT("A7")&amp;"!"&amp;'Технический лист'!F447&amp;'Технический лист'!I205))+IF(ISBLANK(INDIRECT("A8")), 0, INDIRECT(INDIRECT("A8")&amp;"!"&amp;'Технический лист'!F447&amp;'Технический лист'!I205))+IF(ISBLANK(INDIRECT("A9")), 0, INDIRECT(INDIRECT("A9")&amp;"!"&amp;'Технический лист'!F447&amp;'Технический лист'!I205))+IF(ISBLANK(INDIRECT("A10")), 0, INDIRECT(INDIRECT("A10")&amp;"!"&amp;'Технический лист'!F447&amp;'Технический лист'!I205))+IF(ISBLANK(INDIRECT("A11")), 0, INDIRECT(INDIRECT("A11")&amp;"!"&amp;'Технический лист'!F447&amp;'Технический лист'!I205))+IF(ISBLANK(INDIRECT("A12")), 0, INDIRECT(INDIRECT("A12")&amp;"!"&amp;'Технический лист'!F447&amp;'Технический лист'!I205))</f>
        <v>0</v>
      </c>
      <c r="G214" s="51">
        <f>IF(ISBLANK(INDIRECT("A3")), 0, INDIRECT(INDIRECT("A3")&amp;"!"&amp;'Технический лист'!G447&amp;'Технический лист'!J205))+IF(ISBLANK(INDIRECT("A4")), 0, INDIRECT(INDIRECT("A4")&amp;"!"&amp;'Технический лист'!G447&amp;'Технический лист'!J205))+IF(ISBLANK(INDIRECT("A5")), 0, INDIRECT(INDIRECT("A5")&amp;"!"&amp;'Технический лист'!G447&amp;'Технический лист'!J205))+IF(ISBLANK(INDIRECT("A6")), 0, INDIRECT(INDIRECT("A6")&amp;"!"&amp;'Технический лист'!G447&amp;'Технический лист'!J205))+IF(ISBLANK(INDIRECT("A7")), 0, INDIRECT(INDIRECT("A7")&amp;"!"&amp;'Технический лист'!G447&amp;'Технический лист'!J205))+IF(ISBLANK(INDIRECT("A8")), 0, INDIRECT(INDIRECT("A8")&amp;"!"&amp;'Технический лист'!G447&amp;'Технический лист'!J205))+IF(ISBLANK(INDIRECT("A9")), 0, INDIRECT(INDIRECT("A9")&amp;"!"&amp;'Технический лист'!G447&amp;'Технический лист'!J205))+IF(ISBLANK(INDIRECT("A10")), 0, INDIRECT(INDIRECT("A10")&amp;"!"&amp;'Технический лист'!G447&amp;'Технический лист'!J205))+IF(ISBLANK(INDIRECT("A11")), 0, INDIRECT(INDIRECT("A11")&amp;"!"&amp;'Технический лист'!G447&amp;'Технический лист'!J205))+IF(ISBLANK(INDIRECT("A12")), 0, INDIRECT(INDIRECT("A12")&amp;"!"&amp;'Технический лист'!G447&amp;'Технический лист'!J205))</f>
        <v>0</v>
      </c>
      <c r="H214" s="51">
        <f>IF(ISBLANK(INDIRECT("A3")), 0, INDIRECT(INDIRECT("A3")&amp;"!"&amp;'Технический лист'!H447&amp;'Технический лист'!K205))+IF(ISBLANK(INDIRECT("A4")), 0, INDIRECT(INDIRECT("A4")&amp;"!"&amp;'Технический лист'!H447&amp;'Технический лист'!K205))+IF(ISBLANK(INDIRECT("A5")), 0, INDIRECT(INDIRECT("A5")&amp;"!"&amp;'Технический лист'!H447&amp;'Технический лист'!K205))+IF(ISBLANK(INDIRECT("A6")), 0, INDIRECT(INDIRECT("A6")&amp;"!"&amp;'Технический лист'!H447&amp;'Технический лист'!K205))+IF(ISBLANK(INDIRECT("A7")), 0, INDIRECT(INDIRECT("A7")&amp;"!"&amp;'Технический лист'!H447&amp;'Технический лист'!K205))+IF(ISBLANK(INDIRECT("A8")), 0, INDIRECT(INDIRECT("A8")&amp;"!"&amp;'Технический лист'!H447&amp;'Технический лист'!K205))+IF(ISBLANK(INDIRECT("A9")), 0, INDIRECT(INDIRECT("A9")&amp;"!"&amp;'Технический лист'!H447&amp;'Технический лист'!K205))+IF(ISBLANK(INDIRECT("A10")), 0, INDIRECT(INDIRECT("A10")&amp;"!"&amp;'Технический лист'!H447&amp;'Технический лист'!K205))+IF(ISBLANK(INDIRECT("A11")), 0, INDIRECT(INDIRECT("A11")&amp;"!"&amp;'Технический лист'!H447&amp;'Технический лист'!K205))+IF(ISBLANK(INDIRECT("A12")), 0, INDIRECT(INDIRECT("A12")&amp;"!"&amp;'Технический лист'!H447&amp;'Технический лист'!K205))</f>
        <v>0</v>
      </c>
      <c r="I214" s="51">
        <f>IF(ISBLANK(INDIRECT("A3")), 0, INDIRECT(INDIRECT("A3")&amp;"!"&amp;'Технический лист'!I447&amp;'Технический лист'!L205))+IF(ISBLANK(INDIRECT("A4")), 0, INDIRECT(INDIRECT("A4")&amp;"!"&amp;'Технический лист'!I447&amp;'Технический лист'!L205))+IF(ISBLANK(INDIRECT("A5")), 0, INDIRECT(INDIRECT("A5")&amp;"!"&amp;'Технический лист'!I447&amp;'Технический лист'!L205))+IF(ISBLANK(INDIRECT("A6")), 0, INDIRECT(INDIRECT("A6")&amp;"!"&amp;'Технический лист'!I447&amp;'Технический лист'!L205))+IF(ISBLANK(INDIRECT("A7")), 0, INDIRECT(INDIRECT("A7")&amp;"!"&amp;'Технический лист'!I447&amp;'Технический лист'!L205))+IF(ISBLANK(INDIRECT("A8")), 0, INDIRECT(INDIRECT("A8")&amp;"!"&amp;'Технический лист'!I447&amp;'Технический лист'!L205))+IF(ISBLANK(INDIRECT("A9")), 0, INDIRECT(INDIRECT("A9")&amp;"!"&amp;'Технический лист'!I447&amp;'Технический лист'!L205))+IF(ISBLANK(INDIRECT("A10")), 0, INDIRECT(INDIRECT("A10")&amp;"!"&amp;'Технический лист'!I447&amp;'Технический лист'!L205))+IF(ISBLANK(INDIRECT("A11")), 0, INDIRECT(INDIRECT("A11")&amp;"!"&amp;'Технический лист'!I447&amp;'Технический лист'!L205))+IF(ISBLANK(INDIRECT("A12")), 0, INDIRECT(INDIRECT("A12")&amp;"!"&amp;'Технический лист'!I447&amp;'Технический лист'!L205))</f>
        <v>0</v>
      </c>
      <c r="J214" s="51">
        <f>IF(ISBLANK(INDIRECT("A3")), 0, INDIRECT(INDIRECT("A3")&amp;"!"&amp;'Технический лист'!J447&amp;'Технический лист'!M205))+IF(ISBLANK(INDIRECT("A4")), 0, INDIRECT(INDIRECT("A4")&amp;"!"&amp;'Технический лист'!J447&amp;'Технический лист'!M205))+IF(ISBLANK(INDIRECT("A5")), 0, INDIRECT(INDIRECT("A5")&amp;"!"&amp;'Технический лист'!J447&amp;'Технический лист'!M205))+IF(ISBLANK(INDIRECT("A6")), 0, INDIRECT(INDIRECT("A6")&amp;"!"&amp;'Технический лист'!J447&amp;'Технический лист'!M205))+IF(ISBLANK(INDIRECT("A7")), 0, INDIRECT(INDIRECT("A7")&amp;"!"&amp;'Технический лист'!J447&amp;'Технический лист'!M205))+IF(ISBLANK(INDIRECT("A8")), 0, INDIRECT(INDIRECT("A8")&amp;"!"&amp;'Технический лист'!J447&amp;'Технический лист'!M205))+IF(ISBLANK(INDIRECT("A9")), 0, INDIRECT(INDIRECT("A9")&amp;"!"&amp;'Технический лист'!J447&amp;'Технический лист'!M205))+IF(ISBLANK(INDIRECT("A10")), 0, INDIRECT(INDIRECT("A10")&amp;"!"&amp;'Технический лист'!J447&amp;'Технический лист'!M205))+IF(ISBLANK(INDIRECT("A11")), 0, INDIRECT(INDIRECT("A11")&amp;"!"&amp;'Технический лист'!J447&amp;'Технический лист'!M205))+IF(ISBLANK(INDIRECT("A12")), 0, INDIRECT(INDIRECT("A12")&amp;"!"&amp;'Технический лист'!J447&amp;'Технический лист'!M205))</f>
        <v>0</v>
      </c>
      <c r="K214" s="51">
        <f>IF(ISBLANK(INDIRECT("A3")), 0, INDIRECT(INDIRECT("A3")&amp;"!"&amp;'Технический лист'!K447&amp;'Технический лист'!N205))+IF(ISBLANK(INDIRECT("A4")), 0, INDIRECT(INDIRECT("A4")&amp;"!"&amp;'Технический лист'!K447&amp;'Технический лист'!N205))+IF(ISBLANK(INDIRECT("A5")), 0, INDIRECT(INDIRECT("A5")&amp;"!"&amp;'Технический лист'!K447&amp;'Технический лист'!N205))+IF(ISBLANK(INDIRECT("A6")), 0, INDIRECT(INDIRECT("A6")&amp;"!"&amp;'Технический лист'!K447&amp;'Технический лист'!N205))+IF(ISBLANK(INDIRECT("A7")), 0, INDIRECT(INDIRECT("A7")&amp;"!"&amp;'Технический лист'!K447&amp;'Технический лист'!N205))+IF(ISBLANK(INDIRECT("A8")), 0, INDIRECT(INDIRECT("A8")&amp;"!"&amp;'Технический лист'!K447&amp;'Технический лист'!N205))+IF(ISBLANK(INDIRECT("A9")), 0, INDIRECT(INDIRECT("A9")&amp;"!"&amp;'Технический лист'!K447&amp;'Технический лист'!N205))+IF(ISBLANK(INDIRECT("A10")), 0, INDIRECT(INDIRECT("A10")&amp;"!"&amp;'Технический лист'!K447&amp;'Технический лист'!N205))+IF(ISBLANK(INDIRECT("A11")), 0, INDIRECT(INDIRECT("A11")&amp;"!"&amp;'Технический лист'!K447&amp;'Технический лист'!N205))+IF(ISBLANK(INDIRECT("A12")), 0, INDIRECT(INDIRECT("A12")&amp;"!"&amp;'Технический лист'!K447&amp;'Технический лист'!N205))</f>
        <v>0</v>
      </c>
      <c r="L214" s="51">
        <f>IF(ISBLANK(INDIRECT("A3")), 0, INDIRECT(INDIRECT("A3")&amp;"!"&amp;'Технический лист'!L447&amp;'Технический лист'!O205))+IF(ISBLANK(INDIRECT("A4")), 0, INDIRECT(INDIRECT("A4")&amp;"!"&amp;'Технический лист'!L447&amp;'Технический лист'!O205))+IF(ISBLANK(INDIRECT("A5")), 0, INDIRECT(INDIRECT("A5")&amp;"!"&amp;'Технический лист'!L447&amp;'Технический лист'!O205))+IF(ISBLANK(INDIRECT("A6")), 0, INDIRECT(INDIRECT("A6")&amp;"!"&amp;'Технический лист'!L447&amp;'Технический лист'!O205))+IF(ISBLANK(INDIRECT("A7")), 0, INDIRECT(INDIRECT("A7")&amp;"!"&amp;'Технический лист'!L447&amp;'Технический лист'!O205))+IF(ISBLANK(INDIRECT("A8")), 0, INDIRECT(INDIRECT("A8")&amp;"!"&amp;'Технический лист'!L447&amp;'Технический лист'!O205))+IF(ISBLANK(INDIRECT("A9")), 0, INDIRECT(INDIRECT("A9")&amp;"!"&amp;'Технический лист'!L447&amp;'Технический лист'!O205))+IF(ISBLANK(INDIRECT("A10")), 0, INDIRECT(INDIRECT("A10")&amp;"!"&amp;'Технический лист'!L447&amp;'Технический лист'!O205))+IF(ISBLANK(INDIRECT("A11")), 0, INDIRECT(INDIRECT("A11")&amp;"!"&amp;'Технический лист'!L447&amp;'Технический лист'!O205))+IF(ISBLANK(INDIRECT("A12")), 0, INDIRECT(INDIRECT("A12")&amp;"!"&amp;'Технический лист'!L447&amp;'Технический лист'!O205))</f>
        <v>0</v>
      </c>
      <c r="M214" s="53">
        <f>IF(ISBLANK(INDIRECT("A3")), 0, INDIRECT(INDIRECT("A3")&amp;"!"&amp;'Технический лист'!M447&amp;'Технический лист'!P205))+IF(ISBLANK(INDIRECT("A4")), 0, INDIRECT(INDIRECT("A4")&amp;"!"&amp;'Технический лист'!M447&amp;'Технический лист'!P205))+IF(ISBLANK(INDIRECT("A5")), 0, INDIRECT(INDIRECT("A5")&amp;"!"&amp;'Технический лист'!M447&amp;'Технический лист'!P205))+IF(ISBLANK(INDIRECT("A6")), 0, INDIRECT(INDIRECT("A6")&amp;"!"&amp;'Технический лист'!M447&amp;'Технический лист'!P205))+IF(ISBLANK(INDIRECT("A7")), 0, INDIRECT(INDIRECT("A7")&amp;"!"&amp;'Технический лист'!M447&amp;'Технический лист'!P205))+IF(ISBLANK(INDIRECT("A8")), 0, INDIRECT(INDIRECT("A8")&amp;"!"&amp;'Технический лист'!M447&amp;'Технический лист'!P205))+IF(ISBLANK(INDIRECT("A9")), 0, INDIRECT(INDIRECT("A9")&amp;"!"&amp;'Технический лист'!M447&amp;'Технический лист'!P205))+IF(ISBLANK(INDIRECT("A10")), 0, INDIRECT(INDIRECT("A10")&amp;"!"&amp;'Технический лист'!M447&amp;'Технический лист'!P205))+IF(ISBLANK(INDIRECT("A11")), 0, INDIRECT(INDIRECT("A11")&amp;"!"&amp;'Технический лист'!M447&amp;'Технический лист'!P205))+IF(ISBLANK(INDIRECT("A12")), 0, INDIRECT(INDIRECT("A12")&amp;"!"&amp;'Технический лист'!M447&amp;'Технический лист'!P205))</f>
        <v>0</v>
      </c>
    </row>
    <row r="215" hidden="1">
      <c r="A215" s="106"/>
      <c r="B215" s="51">
        <f>IF(ISBLANK(INDIRECT("A3")), 0, INDIRECT(INDIRECT("A3")&amp;"!"&amp;'Технический лист'!B448&amp;'Технический лист'!E206))+IF(ISBLANK(INDIRECT("A4")), 0, INDIRECT(INDIRECT("A4")&amp;"!"&amp;'Технический лист'!B448&amp;'Технический лист'!E206))+IF(ISBLANK(INDIRECT("A5")), 0, INDIRECT(INDIRECT("A5")&amp;"!"&amp;'Технический лист'!B448&amp;'Технический лист'!E206))+IF(ISBLANK(INDIRECT("A6")), 0, INDIRECT(INDIRECT("A6")&amp;"!"&amp;'Технический лист'!B448&amp;'Технический лист'!E206))+IF(ISBLANK(INDIRECT("A7")), 0, INDIRECT(INDIRECT("A7")&amp;"!"&amp;'Технический лист'!B448&amp;'Технический лист'!E206))+IF(ISBLANK(INDIRECT("A8")), 0, INDIRECT(INDIRECT("A8")&amp;"!"&amp;'Технический лист'!B448&amp;'Технический лист'!E206))+IF(ISBLANK(INDIRECT("A9")), 0, INDIRECT(INDIRECT("A9")&amp;"!"&amp;'Технический лист'!B448&amp;'Технический лист'!E206))+IF(ISBLANK(INDIRECT("A10")), 0, INDIRECT(INDIRECT("A10")&amp;"!"&amp;'Технический лист'!B448&amp;'Технический лист'!E206))+IF(ISBLANK(INDIRECT("A11")), 0, INDIRECT(INDIRECT("A11")&amp;"!"&amp;'Технический лист'!B448&amp;'Технический лист'!E206))+IF(ISBLANK(INDIRECT("A12")), 0, INDIRECT(INDIRECT("A12")&amp;"!"&amp;'Технический лист'!B448&amp;'Технический лист'!E206))</f>
        <v>0</v>
      </c>
      <c r="C215" s="51">
        <f>IF(ISBLANK(INDIRECT("A3")), 0, INDIRECT(INDIRECT("A3")&amp;"!"&amp;'Технический лист'!C448&amp;'Технический лист'!F206))+IF(ISBLANK(INDIRECT("A4")), 0, INDIRECT(INDIRECT("A4")&amp;"!"&amp;'Технический лист'!C448&amp;'Технический лист'!F206))+IF(ISBLANK(INDIRECT("A5")), 0, INDIRECT(INDIRECT("A5")&amp;"!"&amp;'Технический лист'!C448&amp;'Технический лист'!F206))+IF(ISBLANK(INDIRECT("A6")), 0, INDIRECT(INDIRECT("A6")&amp;"!"&amp;'Технический лист'!C448&amp;'Технический лист'!F206))+IF(ISBLANK(INDIRECT("A7")), 0, INDIRECT(INDIRECT("A7")&amp;"!"&amp;'Технический лист'!C448&amp;'Технический лист'!F206))+IF(ISBLANK(INDIRECT("A8")), 0, INDIRECT(INDIRECT("A8")&amp;"!"&amp;'Технический лист'!C448&amp;'Технический лист'!F206))+IF(ISBLANK(INDIRECT("A9")), 0, INDIRECT(INDIRECT("A9")&amp;"!"&amp;'Технический лист'!C448&amp;'Технический лист'!F206))+IF(ISBLANK(INDIRECT("A10")), 0, INDIRECT(INDIRECT("A10")&amp;"!"&amp;'Технический лист'!C448&amp;'Технический лист'!F206))+IF(ISBLANK(INDIRECT("A11")), 0, INDIRECT(INDIRECT("A11")&amp;"!"&amp;'Технический лист'!C448&amp;'Технический лист'!F206))+IF(ISBLANK(INDIRECT("A12")), 0, INDIRECT(INDIRECT("A12")&amp;"!"&amp;'Технический лист'!C448&amp;'Технический лист'!F206))</f>
        <v>0</v>
      </c>
      <c r="D215" s="51">
        <f>IF(ISBLANK(INDIRECT("A3")), 0, INDIRECT(INDIRECT("A3")&amp;"!"&amp;'Технический лист'!D448&amp;'Технический лист'!G206))+IF(ISBLANK(INDIRECT("A4")), 0, INDIRECT(INDIRECT("A4")&amp;"!"&amp;'Технический лист'!D448&amp;'Технический лист'!G206))+IF(ISBLANK(INDIRECT("A5")), 0, INDIRECT(INDIRECT("A5")&amp;"!"&amp;'Технический лист'!D448&amp;'Технический лист'!G206))+IF(ISBLANK(INDIRECT("A6")), 0, INDIRECT(INDIRECT("A6")&amp;"!"&amp;'Технический лист'!D448&amp;'Технический лист'!G206))+IF(ISBLANK(INDIRECT("A7")), 0, INDIRECT(INDIRECT("A7")&amp;"!"&amp;'Технический лист'!D448&amp;'Технический лист'!G206))+IF(ISBLANK(INDIRECT("A8")), 0, INDIRECT(INDIRECT("A8")&amp;"!"&amp;'Технический лист'!D448&amp;'Технический лист'!G206))+IF(ISBLANK(INDIRECT("A9")), 0, INDIRECT(INDIRECT("A9")&amp;"!"&amp;'Технический лист'!D448&amp;'Технический лист'!G206))+IF(ISBLANK(INDIRECT("A10")), 0, INDIRECT(INDIRECT("A10")&amp;"!"&amp;'Технический лист'!D448&amp;'Технический лист'!G206))+IF(ISBLANK(INDIRECT("A11")), 0, INDIRECT(INDIRECT("A11")&amp;"!"&amp;'Технический лист'!D448&amp;'Технический лист'!G206))+IF(ISBLANK(INDIRECT("A12")), 0, INDIRECT(INDIRECT("A12")&amp;"!"&amp;'Технический лист'!D448&amp;'Технический лист'!G206))</f>
        <v>0</v>
      </c>
      <c r="E215" s="51">
        <f>IF(ISBLANK(INDIRECT("A3")), 0, INDIRECT(INDIRECT("A3")&amp;"!"&amp;'Технический лист'!E448&amp;'Технический лист'!H206))+IF(ISBLANK(INDIRECT("A4")), 0, INDIRECT(INDIRECT("A4")&amp;"!"&amp;'Технический лист'!E448&amp;'Технический лист'!H206))+IF(ISBLANK(INDIRECT("A5")), 0, INDIRECT(INDIRECT("A5")&amp;"!"&amp;'Технический лист'!E448&amp;'Технический лист'!H206))+IF(ISBLANK(INDIRECT("A6")), 0, INDIRECT(INDIRECT("A6")&amp;"!"&amp;'Технический лист'!E448&amp;'Технический лист'!H206))+IF(ISBLANK(INDIRECT("A7")), 0, INDIRECT(INDIRECT("A7")&amp;"!"&amp;'Технический лист'!E448&amp;'Технический лист'!H206))+IF(ISBLANK(INDIRECT("A8")), 0, INDIRECT(INDIRECT("A8")&amp;"!"&amp;'Технический лист'!E448&amp;'Технический лист'!H206))+IF(ISBLANK(INDIRECT("A9")), 0, INDIRECT(INDIRECT("A9")&amp;"!"&amp;'Технический лист'!E448&amp;'Технический лист'!H206))+IF(ISBLANK(INDIRECT("A10")), 0, INDIRECT(INDIRECT("A10")&amp;"!"&amp;'Технический лист'!E448&amp;'Технический лист'!H206))+IF(ISBLANK(INDIRECT("A11")), 0, INDIRECT(INDIRECT("A11")&amp;"!"&amp;'Технический лист'!E448&amp;'Технический лист'!H206))+IF(ISBLANK(INDIRECT("A12")), 0, INDIRECT(INDIRECT("A12")&amp;"!"&amp;'Технический лист'!E448&amp;'Технический лист'!H206))</f>
        <v>0</v>
      </c>
      <c r="F215" s="51">
        <f>IF(ISBLANK(INDIRECT("A3")), 0, INDIRECT(INDIRECT("A3")&amp;"!"&amp;'Технический лист'!F448&amp;'Технический лист'!I206))+IF(ISBLANK(INDIRECT("A4")), 0, INDIRECT(INDIRECT("A4")&amp;"!"&amp;'Технический лист'!F448&amp;'Технический лист'!I206))+IF(ISBLANK(INDIRECT("A5")), 0, INDIRECT(INDIRECT("A5")&amp;"!"&amp;'Технический лист'!F448&amp;'Технический лист'!I206))+IF(ISBLANK(INDIRECT("A6")), 0, INDIRECT(INDIRECT("A6")&amp;"!"&amp;'Технический лист'!F448&amp;'Технический лист'!I206))+IF(ISBLANK(INDIRECT("A7")), 0, INDIRECT(INDIRECT("A7")&amp;"!"&amp;'Технический лист'!F448&amp;'Технический лист'!I206))+IF(ISBLANK(INDIRECT("A8")), 0, INDIRECT(INDIRECT("A8")&amp;"!"&amp;'Технический лист'!F448&amp;'Технический лист'!I206))+IF(ISBLANK(INDIRECT("A9")), 0, INDIRECT(INDIRECT("A9")&amp;"!"&amp;'Технический лист'!F448&amp;'Технический лист'!I206))+IF(ISBLANK(INDIRECT("A10")), 0, INDIRECT(INDIRECT("A10")&amp;"!"&amp;'Технический лист'!F448&amp;'Технический лист'!I206))+IF(ISBLANK(INDIRECT("A11")), 0, INDIRECT(INDIRECT("A11")&amp;"!"&amp;'Технический лист'!F448&amp;'Технический лист'!I206))+IF(ISBLANK(INDIRECT("A12")), 0, INDIRECT(INDIRECT("A12")&amp;"!"&amp;'Технический лист'!F448&amp;'Технический лист'!I206))</f>
        <v>0</v>
      </c>
      <c r="G215" s="51">
        <f>IF(ISBLANK(INDIRECT("A3")), 0, INDIRECT(INDIRECT("A3")&amp;"!"&amp;'Технический лист'!G448&amp;'Технический лист'!J206))+IF(ISBLANK(INDIRECT("A4")), 0, INDIRECT(INDIRECT("A4")&amp;"!"&amp;'Технический лист'!G448&amp;'Технический лист'!J206))+IF(ISBLANK(INDIRECT("A5")), 0, INDIRECT(INDIRECT("A5")&amp;"!"&amp;'Технический лист'!G448&amp;'Технический лист'!J206))+IF(ISBLANK(INDIRECT("A6")), 0, INDIRECT(INDIRECT("A6")&amp;"!"&amp;'Технический лист'!G448&amp;'Технический лист'!J206))+IF(ISBLANK(INDIRECT("A7")), 0, INDIRECT(INDIRECT("A7")&amp;"!"&amp;'Технический лист'!G448&amp;'Технический лист'!J206))+IF(ISBLANK(INDIRECT("A8")), 0, INDIRECT(INDIRECT("A8")&amp;"!"&amp;'Технический лист'!G448&amp;'Технический лист'!J206))+IF(ISBLANK(INDIRECT("A9")), 0, INDIRECT(INDIRECT("A9")&amp;"!"&amp;'Технический лист'!G448&amp;'Технический лист'!J206))+IF(ISBLANK(INDIRECT("A10")), 0, INDIRECT(INDIRECT("A10")&amp;"!"&amp;'Технический лист'!G448&amp;'Технический лист'!J206))+IF(ISBLANK(INDIRECT("A11")), 0, INDIRECT(INDIRECT("A11")&amp;"!"&amp;'Технический лист'!G448&amp;'Технический лист'!J206))+IF(ISBLANK(INDIRECT("A12")), 0, INDIRECT(INDIRECT("A12")&amp;"!"&amp;'Технический лист'!G448&amp;'Технический лист'!J206))</f>
        <v>0</v>
      </c>
      <c r="H215" s="51">
        <f>IF(ISBLANK(INDIRECT("A3")), 0, INDIRECT(INDIRECT("A3")&amp;"!"&amp;'Технический лист'!H448&amp;'Технический лист'!K206))+IF(ISBLANK(INDIRECT("A4")), 0, INDIRECT(INDIRECT("A4")&amp;"!"&amp;'Технический лист'!H448&amp;'Технический лист'!K206))+IF(ISBLANK(INDIRECT("A5")), 0, INDIRECT(INDIRECT("A5")&amp;"!"&amp;'Технический лист'!H448&amp;'Технический лист'!K206))+IF(ISBLANK(INDIRECT("A6")), 0, INDIRECT(INDIRECT("A6")&amp;"!"&amp;'Технический лист'!H448&amp;'Технический лист'!K206))+IF(ISBLANK(INDIRECT("A7")), 0, INDIRECT(INDIRECT("A7")&amp;"!"&amp;'Технический лист'!H448&amp;'Технический лист'!K206))+IF(ISBLANK(INDIRECT("A8")), 0, INDIRECT(INDIRECT("A8")&amp;"!"&amp;'Технический лист'!H448&amp;'Технический лист'!K206))+IF(ISBLANK(INDIRECT("A9")), 0, INDIRECT(INDIRECT("A9")&amp;"!"&amp;'Технический лист'!H448&amp;'Технический лист'!K206))+IF(ISBLANK(INDIRECT("A10")), 0, INDIRECT(INDIRECT("A10")&amp;"!"&amp;'Технический лист'!H448&amp;'Технический лист'!K206))+IF(ISBLANK(INDIRECT("A11")), 0, INDIRECT(INDIRECT("A11")&amp;"!"&amp;'Технический лист'!H448&amp;'Технический лист'!K206))+IF(ISBLANK(INDIRECT("A12")), 0, INDIRECT(INDIRECT("A12")&amp;"!"&amp;'Технический лист'!H448&amp;'Технический лист'!K206))</f>
        <v>0</v>
      </c>
      <c r="I215" s="51">
        <f>IF(ISBLANK(INDIRECT("A3")), 0, INDIRECT(INDIRECT("A3")&amp;"!"&amp;'Технический лист'!I448&amp;'Технический лист'!L206))+IF(ISBLANK(INDIRECT("A4")), 0, INDIRECT(INDIRECT("A4")&amp;"!"&amp;'Технический лист'!I448&amp;'Технический лист'!L206))+IF(ISBLANK(INDIRECT("A5")), 0, INDIRECT(INDIRECT("A5")&amp;"!"&amp;'Технический лист'!I448&amp;'Технический лист'!L206))+IF(ISBLANK(INDIRECT("A6")), 0, INDIRECT(INDIRECT("A6")&amp;"!"&amp;'Технический лист'!I448&amp;'Технический лист'!L206))+IF(ISBLANK(INDIRECT("A7")), 0, INDIRECT(INDIRECT("A7")&amp;"!"&amp;'Технический лист'!I448&amp;'Технический лист'!L206))+IF(ISBLANK(INDIRECT("A8")), 0, INDIRECT(INDIRECT("A8")&amp;"!"&amp;'Технический лист'!I448&amp;'Технический лист'!L206))+IF(ISBLANK(INDIRECT("A9")), 0, INDIRECT(INDIRECT("A9")&amp;"!"&amp;'Технический лист'!I448&amp;'Технический лист'!L206))+IF(ISBLANK(INDIRECT("A10")), 0, INDIRECT(INDIRECT("A10")&amp;"!"&amp;'Технический лист'!I448&amp;'Технический лист'!L206))+IF(ISBLANK(INDIRECT("A11")), 0, INDIRECT(INDIRECT("A11")&amp;"!"&amp;'Технический лист'!I448&amp;'Технический лист'!L206))+IF(ISBLANK(INDIRECT("A12")), 0, INDIRECT(INDIRECT("A12")&amp;"!"&amp;'Технический лист'!I448&amp;'Технический лист'!L206))</f>
        <v>0</v>
      </c>
      <c r="J215" s="51">
        <f>IF(ISBLANK(INDIRECT("A3")), 0, INDIRECT(INDIRECT("A3")&amp;"!"&amp;'Технический лист'!J448&amp;'Технический лист'!M206))+IF(ISBLANK(INDIRECT("A4")), 0, INDIRECT(INDIRECT("A4")&amp;"!"&amp;'Технический лист'!J448&amp;'Технический лист'!M206))+IF(ISBLANK(INDIRECT("A5")), 0, INDIRECT(INDIRECT("A5")&amp;"!"&amp;'Технический лист'!J448&amp;'Технический лист'!M206))+IF(ISBLANK(INDIRECT("A6")), 0, INDIRECT(INDIRECT("A6")&amp;"!"&amp;'Технический лист'!J448&amp;'Технический лист'!M206))+IF(ISBLANK(INDIRECT("A7")), 0, INDIRECT(INDIRECT("A7")&amp;"!"&amp;'Технический лист'!J448&amp;'Технический лист'!M206))+IF(ISBLANK(INDIRECT("A8")), 0, INDIRECT(INDIRECT("A8")&amp;"!"&amp;'Технический лист'!J448&amp;'Технический лист'!M206))+IF(ISBLANK(INDIRECT("A9")), 0, INDIRECT(INDIRECT("A9")&amp;"!"&amp;'Технический лист'!J448&amp;'Технический лист'!M206))+IF(ISBLANK(INDIRECT("A10")), 0, INDIRECT(INDIRECT("A10")&amp;"!"&amp;'Технический лист'!J448&amp;'Технический лист'!M206))+IF(ISBLANK(INDIRECT("A11")), 0, INDIRECT(INDIRECT("A11")&amp;"!"&amp;'Технический лист'!J448&amp;'Технический лист'!M206))+IF(ISBLANK(INDIRECT("A12")), 0, INDIRECT(INDIRECT("A12")&amp;"!"&amp;'Технический лист'!J448&amp;'Технический лист'!M206))</f>
        <v>0</v>
      </c>
      <c r="K215" s="51">
        <f>IF(ISBLANK(INDIRECT("A3")), 0, INDIRECT(INDIRECT("A3")&amp;"!"&amp;'Технический лист'!K448&amp;'Технический лист'!N206))+IF(ISBLANK(INDIRECT("A4")), 0, INDIRECT(INDIRECT("A4")&amp;"!"&amp;'Технический лист'!K448&amp;'Технический лист'!N206))+IF(ISBLANK(INDIRECT("A5")), 0, INDIRECT(INDIRECT("A5")&amp;"!"&amp;'Технический лист'!K448&amp;'Технический лист'!N206))+IF(ISBLANK(INDIRECT("A6")), 0, INDIRECT(INDIRECT("A6")&amp;"!"&amp;'Технический лист'!K448&amp;'Технический лист'!N206))+IF(ISBLANK(INDIRECT("A7")), 0, INDIRECT(INDIRECT("A7")&amp;"!"&amp;'Технический лист'!K448&amp;'Технический лист'!N206))+IF(ISBLANK(INDIRECT("A8")), 0, INDIRECT(INDIRECT("A8")&amp;"!"&amp;'Технический лист'!K448&amp;'Технический лист'!N206))+IF(ISBLANK(INDIRECT("A9")), 0, INDIRECT(INDIRECT("A9")&amp;"!"&amp;'Технический лист'!K448&amp;'Технический лист'!N206))+IF(ISBLANK(INDIRECT("A10")), 0, INDIRECT(INDIRECT("A10")&amp;"!"&amp;'Технический лист'!K448&amp;'Технический лист'!N206))+IF(ISBLANK(INDIRECT("A11")), 0, INDIRECT(INDIRECT("A11")&amp;"!"&amp;'Технический лист'!K448&amp;'Технический лист'!N206))+IF(ISBLANK(INDIRECT("A12")), 0, INDIRECT(INDIRECT("A12")&amp;"!"&amp;'Технический лист'!K448&amp;'Технический лист'!N206))</f>
        <v>0</v>
      </c>
      <c r="L215" s="51">
        <f>IF(ISBLANK(INDIRECT("A3")), 0, INDIRECT(INDIRECT("A3")&amp;"!"&amp;'Технический лист'!L448&amp;'Технический лист'!O206))+IF(ISBLANK(INDIRECT("A4")), 0, INDIRECT(INDIRECT("A4")&amp;"!"&amp;'Технический лист'!L448&amp;'Технический лист'!O206))+IF(ISBLANK(INDIRECT("A5")), 0, INDIRECT(INDIRECT("A5")&amp;"!"&amp;'Технический лист'!L448&amp;'Технический лист'!O206))+IF(ISBLANK(INDIRECT("A6")), 0, INDIRECT(INDIRECT("A6")&amp;"!"&amp;'Технический лист'!L448&amp;'Технический лист'!O206))+IF(ISBLANK(INDIRECT("A7")), 0, INDIRECT(INDIRECT("A7")&amp;"!"&amp;'Технический лист'!L448&amp;'Технический лист'!O206))+IF(ISBLANK(INDIRECT("A8")), 0, INDIRECT(INDIRECT("A8")&amp;"!"&amp;'Технический лист'!L448&amp;'Технический лист'!O206))+IF(ISBLANK(INDIRECT("A9")), 0, INDIRECT(INDIRECT("A9")&amp;"!"&amp;'Технический лист'!L448&amp;'Технический лист'!O206))+IF(ISBLANK(INDIRECT("A10")), 0, INDIRECT(INDIRECT("A10")&amp;"!"&amp;'Технический лист'!L448&amp;'Технический лист'!O206))+IF(ISBLANK(INDIRECT("A11")), 0, INDIRECT(INDIRECT("A11")&amp;"!"&amp;'Технический лист'!L448&amp;'Технический лист'!O206))+IF(ISBLANK(INDIRECT("A12")), 0, INDIRECT(INDIRECT("A12")&amp;"!"&amp;'Технический лист'!L448&amp;'Технический лист'!O206))</f>
        <v>0</v>
      </c>
      <c r="M215" s="53">
        <f>IF(ISBLANK(INDIRECT("A3")), 0, INDIRECT(INDIRECT("A3")&amp;"!"&amp;'Технический лист'!M448&amp;'Технический лист'!P206))+IF(ISBLANK(INDIRECT("A4")), 0, INDIRECT(INDIRECT("A4")&amp;"!"&amp;'Технический лист'!M448&amp;'Технический лист'!P206))+IF(ISBLANK(INDIRECT("A5")), 0, INDIRECT(INDIRECT("A5")&amp;"!"&amp;'Технический лист'!M448&amp;'Технический лист'!P206))+IF(ISBLANK(INDIRECT("A6")), 0, INDIRECT(INDIRECT("A6")&amp;"!"&amp;'Технический лист'!M448&amp;'Технический лист'!P206))+IF(ISBLANK(INDIRECT("A7")), 0, INDIRECT(INDIRECT("A7")&amp;"!"&amp;'Технический лист'!M448&amp;'Технический лист'!P206))+IF(ISBLANK(INDIRECT("A8")), 0, INDIRECT(INDIRECT("A8")&amp;"!"&amp;'Технический лист'!M448&amp;'Технический лист'!P206))+IF(ISBLANK(INDIRECT("A9")), 0, INDIRECT(INDIRECT("A9")&amp;"!"&amp;'Технический лист'!M448&amp;'Технический лист'!P206))+IF(ISBLANK(INDIRECT("A10")), 0, INDIRECT(INDIRECT("A10")&amp;"!"&amp;'Технический лист'!M448&amp;'Технический лист'!P206))+IF(ISBLANK(INDIRECT("A11")), 0, INDIRECT(INDIRECT("A11")&amp;"!"&amp;'Технический лист'!M448&amp;'Технический лист'!P206))+IF(ISBLANK(INDIRECT("A12")), 0, INDIRECT(INDIRECT("A12")&amp;"!"&amp;'Технический лист'!M448&amp;'Технический лист'!P206))</f>
        <v>0</v>
      </c>
    </row>
    <row r="216">
      <c r="A216" s="107" t="s">
        <v>52</v>
      </c>
      <c r="B216" s="108">
        <f t="shared" ref="B216:M216" si="5">B13+B114+B125</f>
        <v>0</v>
      </c>
      <c r="C216" s="108">
        <f t="shared" si="5"/>
        <v>90000</v>
      </c>
      <c r="D216" s="108">
        <f t="shared" si="5"/>
        <v>0</v>
      </c>
      <c r="E216" s="108">
        <f t="shared" si="5"/>
        <v>0</v>
      </c>
      <c r="F216" s="108">
        <f t="shared" si="5"/>
        <v>140000</v>
      </c>
      <c r="G216" s="108">
        <f t="shared" si="5"/>
        <v>0</v>
      </c>
      <c r="H216" s="108">
        <f t="shared" si="5"/>
        <v>0</v>
      </c>
      <c r="I216" s="108">
        <f t="shared" si="5"/>
        <v>-30000</v>
      </c>
      <c r="J216" s="108">
        <f t="shared" si="5"/>
        <v>0</v>
      </c>
      <c r="K216" s="108">
        <f t="shared" si="5"/>
        <v>-30000</v>
      </c>
      <c r="L216" s="108">
        <f t="shared" si="5"/>
        <v>0</v>
      </c>
      <c r="M216" s="109">
        <f t="shared" si="5"/>
        <v>0</v>
      </c>
    </row>
    <row r="217">
      <c r="A217" s="47" t="s">
        <v>53</v>
      </c>
      <c r="B217" s="48">
        <f t="shared" ref="B217:M217" si="6">B2+B216</f>
        <v>80209</v>
      </c>
      <c r="C217" s="48">
        <f t="shared" si="6"/>
        <v>170209</v>
      </c>
      <c r="D217" s="48">
        <f t="shared" si="6"/>
        <v>150209</v>
      </c>
      <c r="E217" s="48">
        <f t="shared" si="6"/>
        <v>150209</v>
      </c>
      <c r="F217" s="48">
        <f t="shared" si="6"/>
        <v>290209</v>
      </c>
      <c r="G217" s="48">
        <f t="shared" si="6"/>
        <v>330209</v>
      </c>
      <c r="H217" s="48">
        <f t="shared" si="6"/>
        <v>330209</v>
      </c>
      <c r="I217" s="48">
        <f t="shared" si="6"/>
        <v>300209</v>
      </c>
      <c r="J217" s="48">
        <f t="shared" si="6"/>
        <v>300209</v>
      </c>
      <c r="K217" s="48">
        <f t="shared" si="6"/>
        <v>270209</v>
      </c>
      <c r="L217" s="48">
        <f t="shared" si="6"/>
        <v>270209</v>
      </c>
      <c r="M217" s="49">
        <f t="shared" si="6"/>
        <v>270209</v>
      </c>
    </row>
    <row r="218">
      <c r="A218" s="50" t="str">
        <f t="shared" ref="A218:A227" si="7">A3</f>
        <v>Точка</v>
      </c>
      <c r="B218" s="110">
        <f>IF(ISBLANK(INDIRECT("A"&amp;'Технический лист'!G3)), 0, INDIRECT(INDIRECT("A"&amp;'Технический лист'!G3)&amp;"!"&amp;'Технический лист'!B247&amp;"211"))</f>
        <v>5000</v>
      </c>
      <c r="C218" s="110">
        <f>IF(ISBLANK(INDIRECT("A"&amp;'Технический лист'!H3)), 0, INDIRECT(INDIRECT("A"&amp;'Технический лист'!H3)&amp;"!"&amp;'Технический лист'!C247&amp;"211"))</f>
        <v>-15000</v>
      </c>
      <c r="D218" s="110">
        <f>IF(ISBLANK(INDIRECT("A"&amp;'Технический лист'!I3)), 0, INDIRECT(INDIRECT("A"&amp;'Технический лист'!I3)&amp;"!"&amp;'Технический лист'!D247&amp;"211"))</f>
        <v>-15000</v>
      </c>
      <c r="E218" s="110">
        <f>IF(ISBLANK(INDIRECT("A"&amp;'Технический лист'!J3)), 0, INDIRECT(INDIRECT("A"&amp;'Технический лист'!J3)&amp;"!"&amp;'Технический лист'!E247&amp;"211"))</f>
        <v>-15000</v>
      </c>
      <c r="F218" s="110">
        <f>IF(ISBLANK(INDIRECT("A"&amp;'Технический лист'!K3)), 0, INDIRECT(INDIRECT("A"&amp;'Технический лист'!K3)&amp;"!"&amp;'Технический лист'!F247&amp;"211"))</f>
        <v>135000</v>
      </c>
      <c r="G218" s="110">
        <f>IF(ISBLANK(INDIRECT("A"&amp;'Технический лист'!L3)), 0, INDIRECT(INDIRECT("A"&amp;'Технический лист'!L3)&amp;"!"&amp;'Технический лист'!G247&amp;"211"))</f>
        <v>135000</v>
      </c>
      <c r="H218" s="110">
        <f>IF(ISBLANK(INDIRECT("A"&amp;'Технический лист'!M3)), 0, INDIRECT(INDIRECT("A"&amp;'Технический лист'!M3)&amp;"!"&amp;'Технический лист'!H247&amp;"211"))</f>
        <v>135000</v>
      </c>
      <c r="I218" s="110">
        <f>IF(ISBLANK(INDIRECT("A"&amp;'Технический лист'!N3)), 0, INDIRECT(INDIRECT("A"&amp;'Технический лист'!N3)&amp;"!"&amp;'Технический лист'!I247&amp;"211"))</f>
        <v>135000</v>
      </c>
      <c r="J218" s="110">
        <f>IF(ISBLANK(INDIRECT("A"&amp;'Технический лист'!O3)), 0, INDIRECT(INDIRECT("A"&amp;'Технический лист'!O3)&amp;"!"&amp;'Технический лист'!J247&amp;"211"))</f>
        <v>135000</v>
      </c>
      <c r="K218" s="110">
        <f>IF(ISBLANK(INDIRECT("A"&amp;'Технический лист'!P3)), 0, INDIRECT(INDIRECT("A"&amp;'Технический лист'!P3)&amp;"!"&amp;'Технический лист'!K247&amp;"211"))</f>
        <v>105000</v>
      </c>
      <c r="L218" s="110">
        <f>IF(ISBLANK(INDIRECT("A"&amp;'Технический лист'!Q3)), 0, INDIRECT(INDIRECT("A"&amp;'Технический лист'!Q3)&amp;"!"&amp;'Технический лист'!L247&amp;"211"))</f>
        <v>105000</v>
      </c>
      <c r="M218" s="111">
        <f>IF(ISBLANK(INDIRECT("A"&amp;'Технический лист'!R3)), 0, INDIRECT(INDIRECT("A"&amp;'Технический лист'!R3)&amp;"!"&amp;'Технический лист'!M247&amp;"211"))</f>
        <v>105000</v>
      </c>
    </row>
    <row r="219">
      <c r="A219" s="54" t="str">
        <f t="shared" si="7"/>
        <v>Альфа</v>
      </c>
      <c r="B219" s="110">
        <f>IF(ISBLANK(INDIRECT("A"&amp;'Технический лист'!G4)), 0, INDIRECT(INDIRECT("A"&amp;'Технический лист'!G4)&amp;"!"&amp;'Технический лист'!B248&amp;"211"))</f>
        <v>74395</v>
      </c>
      <c r="C219" s="110">
        <f>IF(ISBLANK(INDIRECT("A"&amp;'Технический лист'!H4)), 0, INDIRECT(INDIRECT("A"&amp;'Технический лист'!H4)&amp;"!"&amp;'Технический лист'!C248&amp;"211"))</f>
        <v>174395</v>
      </c>
      <c r="D219" s="110">
        <f>IF(ISBLANK(INDIRECT("A"&amp;'Технический лист'!I4)), 0, INDIRECT(INDIRECT("A"&amp;'Технический лист'!I4)&amp;"!"&amp;'Технический лист'!D248&amp;"211"))</f>
        <v>174395</v>
      </c>
      <c r="E219" s="110">
        <f>IF(ISBLANK(INDIRECT("A"&amp;'Технический лист'!J4)), 0, INDIRECT(INDIRECT("A"&amp;'Технический лист'!J4)&amp;"!"&amp;'Технический лист'!E248&amp;"211"))</f>
        <v>174395</v>
      </c>
      <c r="F219" s="110">
        <f>IF(ISBLANK(INDIRECT("A"&amp;'Технический лист'!K4)), 0, INDIRECT(INDIRECT("A"&amp;'Технический лист'!K4)&amp;"!"&amp;'Технический лист'!F248&amp;"211"))</f>
        <v>164395</v>
      </c>
      <c r="G219" s="110">
        <f>IF(ISBLANK(INDIRECT("A"&amp;'Технический лист'!L4)), 0, INDIRECT(INDIRECT("A"&amp;'Технический лист'!L4)&amp;"!"&amp;'Технический лист'!G248&amp;"211"))</f>
        <v>164395</v>
      </c>
      <c r="H219" s="110">
        <f>IF(ISBLANK(INDIRECT("A"&amp;'Технический лист'!M4)), 0, INDIRECT(INDIRECT("A"&amp;'Технический лист'!M4)&amp;"!"&amp;'Технический лист'!H248&amp;"211"))</f>
        <v>164395</v>
      </c>
      <c r="I219" s="110">
        <f>IF(ISBLANK(INDIRECT("A"&amp;'Технический лист'!N4)), 0, INDIRECT(INDIRECT("A"&amp;'Технический лист'!N4)&amp;"!"&amp;'Технический лист'!I248&amp;"211"))</f>
        <v>134395</v>
      </c>
      <c r="J219" s="110">
        <f>IF(ISBLANK(INDIRECT("A"&amp;'Технический лист'!O4)), 0, INDIRECT(INDIRECT("A"&amp;'Технический лист'!O4)&amp;"!"&amp;'Технический лист'!J248&amp;"211"))</f>
        <v>134395</v>
      </c>
      <c r="K219" s="110">
        <f>IF(ISBLANK(INDIRECT("A"&amp;'Технический лист'!P4)), 0, INDIRECT(INDIRECT("A"&amp;'Технический лист'!P4)&amp;"!"&amp;'Технический лист'!K248&amp;"211"))</f>
        <v>134395</v>
      </c>
      <c r="L219" s="110">
        <f>IF(ISBLANK(INDIRECT("A"&amp;'Технический лист'!Q4)), 0, INDIRECT(INDIRECT("A"&amp;'Технический лист'!Q4)&amp;"!"&amp;'Технический лист'!L248&amp;"211"))</f>
        <v>134395</v>
      </c>
      <c r="M219" s="111">
        <f>IF(ISBLANK(INDIRECT("A"&amp;'Технический лист'!R4)), 0, INDIRECT(INDIRECT("A"&amp;'Технический лист'!R4)&amp;"!"&amp;'Технический лист'!M248&amp;"211"))</f>
        <v>134395</v>
      </c>
    </row>
    <row r="220">
      <c r="A220" s="55" t="str">
        <f t="shared" si="7"/>
        <v>Нал</v>
      </c>
      <c r="B220" s="110">
        <f>IF(ISBLANK(INDIRECT("A"&amp;'Технический лист'!G5)), 0, INDIRECT(INDIRECT("A"&amp;'Технический лист'!G5)&amp;"!"&amp;'Технический лист'!B249&amp;"211"))</f>
        <v>814</v>
      </c>
      <c r="C220" s="110">
        <f>IF(ISBLANK(INDIRECT("A"&amp;'Технический лист'!H5)), 0, INDIRECT(INDIRECT("A"&amp;'Технический лист'!H5)&amp;"!"&amp;'Технический лист'!C249&amp;"211"))</f>
        <v>-9186</v>
      </c>
      <c r="D220" s="110">
        <f>IF(ISBLANK(INDIRECT("A"&amp;'Технический лист'!I5)), 0, INDIRECT(INDIRECT("A"&amp;'Технический лист'!I5)&amp;"!"&amp;'Технический лист'!D249&amp;"211"))</f>
        <v>-9186</v>
      </c>
      <c r="E220" s="110">
        <f>IF(ISBLANK(INDIRECT("A"&amp;'Технический лист'!J5)), 0, INDIRECT(INDIRECT("A"&amp;'Технический лист'!J5)&amp;"!"&amp;'Технический лист'!E249&amp;"211"))</f>
        <v>-9186</v>
      </c>
      <c r="F220" s="110">
        <f>IF(ISBLANK(INDIRECT("A"&amp;'Технический лист'!K5)), 0, INDIRECT(INDIRECT("A"&amp;'Технический лист'!K5)&amp;"!"&amp;'Технический лист'!F249&amp;"211"))</f>
        <v>30814</v>
      </c>
      <c r="G220" s="110">
        <f>IF(ISBLANK(INDIRECT("A"&amp;'Технический лист'!L5)), 0, INDIRECT(INDIRECT("A"&amp;'Технический лист'!L5)&amp;"!"&amp;'Технический лист'!G249&amp;"211"))</f>
        <v>30814</v>
      </c>
      <c r="H220" s="110">
        <f>IF(ISBLANK(INDIRECT("A"&amp;'Технический лист'!M5)), 0, INDIRECT(INDIRECT("A"&amp;'Технический лист'!M5)&amp;"!"&amp;'Технический лист'!H249&amp;"211"))</f>
        <v>30814</v>
      </c>
      <c r="I220" s="110">
        <f>IF(ISBLANK(INDIRECT("A"&amp;'Технический лист'!N5)), 0, INDIRECT(INDIRECT("A"&amp;'Технический лист'!N5)&amp;"!"&amp;'Технический лист'!I249&amp;"211"))</f>
        <v>30814</v>
      </c>
      <c r="J220" s="110">
        <f>IF(ISBLANK(INDIRECT("A"&amp;'Технический лист'!O5)), 0, INDIRECT(INDIRECT("A"&amp;'Технический лист'!O5)&amp;"!"&amp;'Технический лист'!J249&amp;"211"))</f>
        <v>30814</v>
      </c>
      <c r="K220" s="110">
        <f>IF(ISBLANK(INDIRECT("A"&amp;'Технический лист'!P5)), 0, INDIRECT(INDIRECT("A"&amp;'Технический лист'!P5)&amp;"!"&amp;'Технический лист'!K249&amp;"211"))</f>
        <v>30814</v>
      </c>
      <c r="L220" s="110">
        <f>IF(ISBLANK(INDIRECT("A"&amp;'Технический лист'!Q5)), 0, INDIRECT(INDIRECT("A"&amp;'Технический лист'!Q5)&amp;"!"&amp;'Технический лист'!L249&amp;"211"))</f>
        <v>30814</v>
      </c>
      <c r="M220" s="111">
        <f>IF(ISBLANK(INDIRECT("A"&amp;'Технический лист'!R5)), 0, INDIRECT(INDIRECT("A"&amp;'Технический лист'!R5)&amp;"!"&amp;'Технический лист'!M249&amp;"211"))</f>
        <v>30814</v>
      </c>
    </row>
    <row r="221">
      <c r="A221" s="56" t="str">
        <f t="shared" si="7"/>
        <v/>
      </c>
      <c r="B221" s="110">
        <f>IF(ISBLANK(INDIRECT("A"&amp;'Технический лист'!G6)), 0, INDIRECT(INDIRECT("A"&amp;'Технический лист'!G6)&amp;"!"&amp;'Технический лист'!B250&amp;"211"))</f>
        <v>0</v>
      </c>
      <c r="C221" s="110">
        <f>IF(ISBLANK(INDIRECT("A"&amp;'Технический лист'!H6)), 0, INDIRECT(INDIRECT("A"&amp;'Технический лист'!H6)&amp;"!"&amp;'Технический лист'!C250&amp;"211"))</f>
        <v>0</v>
      </c>
      <c r="D221" s="110">
        <f>IF(ISBLANK(INDIRECT("A"&amp;'Технический лист'!I6)), 0, INDIRECT(INDIRECT("A"&amp;'Технический лист'!I6)&amp;"!"&amp;'Технический лист'!D250&amp;"211"))</f>
        <v>0</v>
      </c>
      <c r="E221" s="110">
        <f>IF(ISBLANK(INDIRECT("A"&amp;'Технический лист'!J6)), 0, INDIRECT(INDIRECT("A"&amp;'Технический лист'!J6)&amp;"!"&amp;'Технический лист'!E250&amp;"211"))</f>
        <v>0</v>
      </c>
      <c r="F221" s="110">
        <f>IF(ISBLANK(INDIRECT("A"&amp;'Технический лист'!K6)), 0, INDIRECT(INDIRECT("A"&amp;'Технический лист'!K6)&amp;"!"&amp;'Технический лист'!F250&amp;"211"))</f>
        <v>0</v>
      </c>
      <c r="G221" s="110">
        <f>IF(ISBLANK(INDIRECT("A"&amp;'Технический лист'!L6)), 0, INDIRECT(INDIRECT("A"&amp;'Технический лист'!L6)&amp;"!"&amp;'Технический лист'!G250&amp;"211"))</f>
        <v>0</v>
      </c>
      <c r="H221" s="110">
        <f>IF(ISBLANK(INDIRECT("A"&amp;'Технический лист'!M6)), 0, INDIRECT(INDIRECT("A"&amp;'Технический лист'!M6)&amp;"!"&amp;'Технический лист'!H250&amp;"211"))</f>
        <v>0</v>
      </c>
      <c r="I221" s="110">
        <f>IF(ISBLANK(INDIRECT("A"&amp;'Технический лист'!N6)), 0, INDIRECT(INDIRECT("A"&amp;'Технический лист'!N6)&amp;"!"&amp;'Технический лист'!I250&amp;"211"))</f>
        <v>0</v>
      </c>
      <c r="J221" s="110">
        <f>IF(ISBLANK(INDIRECT("A"&amp;'Технический лист'!O6)), 0, INDIRECT(INDIRECT("A"&amp;'Технический лист'!O6)&amp;"!"&amp;'Технический лист'!J250&amp;"211"))</f>
        <v>0</v>
      </c>
      <c r="K221" s="110">
        <f>IF(ISBLANK(INDIRECT("A"&amp;'Технический лист'!P6)), 0, INDIRECT(INDIRECT("A"&amp;'Технический лист'!P6)&amp;"!"&amp;'Технический лист'!K250&amp;"211"))</f>
        <v>0</v>
      </c>
      <c r="L221" s="110">
        <f>IF(ISBLANK(INDIRECT("A"&amp;'Технический лист'!Q6)), 0, INDIRECT(INDIRECT("A"&amp;'Технический лист'!Q6)&amp;"!"&amp;'Технический лист'!L250&amp;"211"))</f>
        <v>0</v>
      </c>
      <c r="M221" s="111">
        <f>IF(ISBLANK(INDIRECT("A"&amp;'Технический лист'!R6)), 0, INDIRECT(INDIRECT("A"&amp;'Технический лист'!R6)&amp;"!"&amp;'Технический лист'!M250&amp;"211"))</f>
        <v>0</v>
      </c>
    </row>
    <row r="222" hidden="1">
      <c r="A222" s="57" t="str">
        <f t="shared" si="7"/>
        <v/>
      </c>
      <c r="B222" s="110">
        <f>IF(ISBLANK(INDIRECT("A"&amp;'Технический лист'!G7)), 0, INDIRECT(INDIRECT("A"&amp;'Технический лист'!G7)&amp;"!"&amp;'Технический лист'!B251&amp;"211"))</f>
        <v>0</v>
      </c>
      <c r="C222" s="110">
        <f>IF(ISBLANK(INDIRECT("A"&amp;'Технический лист'!H7)), 0, INDIRECT(INDIRECT("A"&amp;'Технический лист'!H7)&amp;"!"&amp;'Технический лист'!C251&amp;"211"))</f>
        <v>0</v>
      </c>
      <c r="D222" s="110">
        <f>IF(ISBLANK(INDIRECT("A"&amp;'Технический лист'!I7)), 0, INDIRECT(INDIRECT("A"&amp;'Технический лист'!I7)&amp;"!"&amp;'Технический лист'!D251&amp;"211"))</f>
        <v>0</v>
      </c>
      <c r="E222" s="110">
        <f>IF(ISBLANK(INDIRECT("A"&amp;'Технический лист'!J7)), 0, INDIRECT(INDIRECT("A"&amp;'Технический лист'!J7)&amp;"!"&amp;'Технический лист'!E251&amp;"211"))</f>
        <v>0</v>
      </c>
      <c r="F222" s="110">
        <f>IF(ISBLANK(INDIRECT("A"&amp;'Технический лист'!K7)), 0, INDIRECT(INDIRECT("A"&amp;'Технический лист'!K7)&amp;"!"&amp;'Технический лист'!F251&amp;"211"))</f>
        <v>0</v>
      </c>
      <c r="G222" s="110">
        <f>IF(ISBLANK(INDIRECT("A"&amp;'Технический лист'!L7)), 0, INDIRECT(INDIRECT("A"&amp;'Технический лист'!L7)&amp;"!"&amp;'Технический лист'!G251&amp;"211"))</f>
        <v>0</v>
      </c>
      <c r="H222" s="110">
        <f>IF(ISBLANK(INDIRECT("A"&amp;'Технический лист'!M7)), 0, INDIRECT(INDIRECT("A"&amp;'Технический лист'!M7)&amp;"!"&amp;'Технический лист'!H251&amp;"211"))</f>
        <v>0</v>
      </c>
      <c r="I222" s="110">
        <f>IF(ISBLANK(INDIRECT("A"&amp;'Технический лист'!N7)), 0, INDIRECT(INDIRECT("A"&amp;'Технический лист'!N7)&amp;"!"&amp;'Технический лист'!I251&amp;"211"))</f>
        <v>0</v>
      </c>
      <c r="J222" s="110">
        <f>IF(ISBLANK(INDIRECT("A"&amp;'Технический лист'!O7)), 0, INDIRECT(INDIRECT("A"&amp;'Технический лист'!O7)&amp;"!"&amp;'Технический лист'!J251&amp;"211"))</f>
        <v>0</v>
      </c>
      <c r="K222" s="110">
        <f>IF(ISBLANK(INDIRECT("A"&amp;'Технический лист'!P7)), 0, INDIRECT(INDIRECT("A"&amp;'Технический лист'!P7)&amp;"!"&amp;'Технический лист'!K251&amp;"211"))</f>
        <v>0</v>
      </c>
      <c r="L222" s="110">
        <f>IF(ISBLANK(INDIRECT("A"&amp;'Технический лист'!Q7)), 0, INDIRECT(INDIRECT("A"&amp;'Технический лист'!Q7)&amp;"!"&amp;'Технический лист'!L251&amp;"211"))</f>
        <v>0</v>
      </c>
      <c r="M222" s="111">
        <f>IF(ISBLANK(INDIRECT("A"&amp;'Технический лист'!R7)), 0, INDIRECT(INDIRECT("A"&amp;'Технический лист'!R7)&amp;"!"&amp;'Технический лист'!M251&amp;"211"))</f>
        <v>0</v>
      </c>
    </row>
    <row r="223" hidden="1">
      <c r="A223" s="58" t="str">
        <f t="shared" si="7"/>
        <v/>
      </c>
      <c r="B223" s="110">
        <f>IF(ISBLANK(INDIRECT("A"&amp;'Технический лист'!G8)), 0, INDIRECT(INDIRECT("A"&amp;'Технический лист'!G8)&amp;"!"&amp;'Технический лист'!B252&amp;"211"))</f>
        <v>0</v>
      </c>
      <c r="C223" s="110">
        <f>IF(ISBLANK(INDIRECT("A"&amp;'Технический лист'!H8)), 0, INDIRECT(INDIRECT("A"&amp;'Технический лист'!H8)&amp;"!"&amp;'Технический лист'!C252&amp;"211"))</f>
        <v>0</v>
      </c>
      <c r="D223" s="110">
        <f>IF(ISBLANK(INDIRECT("A"&amp;'Технический лист'!I8)), 0, INDIRECT(INDIRECT("A"&amp;'Технический лист'!I8)&amp;"!"&amp;'Технический лист'!D252&amp;"211"))</f>
        <v>0</v>
      </c>
      <c r="E223" s="110">
        <f>IF(ISBLANK(INDIRECT("A"&amp;'Технический лист'!J8)), 0, INDIRECT(INDIRECT("A"&amp;'Технический лист'!J8)&amp;"!"&amp;'Технический лист'!E252&amp;"211"))</f>
        <v>0</v>
      </c>
      <c r="F223" s="110">
        <f>IF(ISBLANK(INDIRECT("A"&amp;'Технический лист'!K8)), 0, INDIRECT(INDIRECT("A"&amp;'Технический лист'!K8)&amp;"!"&amp;'Технический лист'!F252&amp;"211"))</f>
        <v>0</v>
      </c>
      <c r="G223" s="110">
        <f>IF(ISBLANK(INDIRECT("A"&amp;'Технический лист'!L8)), 0, INDIRECT(INDIRECT("A"&amp;'Технический лист'!L8)&amp;"!"&amp;'Технический лист'!G252&amp;"211"))</f>
        <v>0</v>
      </c>
      <c r="H223" s="110">
        <f>IF(ISBLANK(INDIRECT("A"&amp;'Технический лист'!M8)), 0, INDIRECT(INDIRECT("A"&amp;'Технический лист'!M8)&amp;"!"&amp;'Технический лист'!H252&amp;"211"))</f>
        <v>0</v>
      </c>
      <c r="I223" s="110">
        <f>IF(ISBLANK(INDIRECT("A"&amp;'Технический лист'!N8)), 0, INDIRECT(INDIRECT("A"&amp;'Технический лист'!N8)&amp;"!"&amp;'Технический лист'!I252&amp;"211"))</f>
        <v>0</v>
      </c>
      <c r="J223" s="110">
        <f>IF(ISBLANK(INDIRECT("A"&amp;'Технический лист'!O8)), 0, INDIRECT(INDIRECT("A"&amp;'Технический лист'!O8)&amp;"!"&amp;'Технический лист'!J252&amp;"211"))</f>
        <v>0</v>
      </c>
      <c r="K223" s="110">
        <f>IF(ISBLANK(INDIRECT("A"&amp;'Технический лист'!P8)), 0, INDIRECT(INDIRECT("A"&amp;'Технический лист'!P8)&amp;"!"&amp;'Технический лист'!K252&amp;"211"))</f>
        <v>0</v>
      </c>
      <c r="L223" s="110">
        <f>IF(ISBLANK(INDIRECT("A"&amp;'Технический лист'!Q8)), 0, INDIRECT(INDIRECT("A"&amp;'Технический лист'!Q8)&amp;"!"&amp;'Технический лист'!L252&amp;"211"))</f>
        <v>0</v>
      </c>
      <c r="M223" s="111">
        <f>IF(ISBLANK(INDIRECT("A"&amp;'Технический лист'!R8)), 0, INDIRECT(INDIRECT("A"&amp;'Технический лист'!R8)&amp;"!"&amp;'Технический лист'!M252&amp;"211"))</f>
        <v>0</v>
      </c>
    </row>
    <row r="224" hidden="1">
      <c r="A224" s="59" t="str">
        <f t="shared" si="7"/>
        <v/>
      </c>
      <c r="B224" s="110">
        <f>IF(ISBLANK(INDIRECT("A"&amp;'Технический лист'!G9)), 0, INDIRECT(INDIRECT("A"&amp;'Технический лист'!G9)&amp;"!"&amp;'Технический лист'!B253&amp;"211"))</f>
        <v>0</v>
      </c>
      <c r="C224" s="110">
        <f>IF(ISBLANK(INDIRECT("A"&amp;'Технический лист'!H9)), 0, INDIRECT(INDIRECT("A"&amp;'Технический лист'!H9)&amp;"!"&amp;'Технический лист'!C253&amp;"211"))</f>
        <v>0</v>
      </c>
      <c r="D224" s="110">
        <f>IF(ISBLANK(INDIRECT("A"&amp;'Технический лист'!I9)), 0, INDIRECT(INDIRECT("A"&amp;'Технический лист'!I9)&amp;"!"&amp;'Технический лист'!D253&amp;"211"))</f>
        <v>0</v>
      </c>
      <c r="E224" s="110">
        <f>IF(ISBLANK(INDIRECT("A"&amp;'Технический лист'!J9)), 0, INDIRECT(INDIRECT("A"&amp;'Технический лист'!J9)&amp;"!"&amp;'Технический лист'!E253&amp;"211"))</f>
        <v>0</v>
      </c>
      <c r="F224" s="110">
        <f>IF(ISBLANK(INDIRECT("A"&amp;'Технический лист'!K9)), 0, INDIRECT(INDIRECT("A"&amp;'Технический лист'!K9)&amp;"!"&amp;'Технический лист'!F253&amp;"211"))</f>
        <v>0</v>
      </c>
      <c r="G224" s="110">
        <f>IF(ISBLANK(INDIRECT("A"&amp;'Технический лист'!L9)), 0, INDIRECT(INDIRECT("A"&amp;'Технический лист'!L9)&amp;"!"&amp;'Технический лист'!G253&amp;"211"))</f>
        <v>0</v>
      </c>
      <c r="H224" s="110">
        <f>IF(ISBLANK(INDIRECT("A"&amp;'Технический лист'!M9)), 0, INDIRECT(INDIRECT("A"&amp;'Технический лист'!M9)&amp;"!"&amp;'Технический лист'!H253&amp;"211"))</f>
        <v>0</v>
      </c>
      <c r="I224" s="110">
        <f>IF(ISBLANK(INDIRECT("A"&amp;'Технический лист'!N9)), 0, INDIRECT(INDIRECT("A"&amp;'Технический лист'!N9)&amp;"!"&amp;'Технический лист'!I253&amp;"211"))</f>
        <v>0</v>
      </c>
      <c r="J224" s="110">
        <f>IF(ISBLANK(INDIRECT("A"&amp;'Технический лист'!O9)), 0, INDIRECT(INDIRECT("A"&amp;'Технический лист'!O9)&amp;"!"&amp;'Технический лист'!J253&amp;"211"))</f>
        <v>0</v>
      </c>
      <c r="K224" s="110">
        <f>IF(ISBLANK(INDIRECT("A"&amp;'Технический лист'!P9)), 0, INDIRECT(INDIRECT("A"&amp;'Технический лист'!P9)&amp;"!"&amp;'Технический лист'!K253&amp;"211"))</f>
        <v>0</v>
      </c>
      <c r="L224" s="110">
        <f>IF(ISBLANK(INDIRECT("A"&amp;'Технический лист'!Q9)), 0, INDIRECT(INDIRECT("A"&amp;'Технический лист'!Q9)&amp;"!"&amp;'Технический лист'!L253&amp;"211"))</f>
        <v>0</v>
      </c>
      <c r="M224" s="111">
        <f>IF(ISBLANK(INDIRECT("A"&amp;'Технический лист'!R9)), 0, INDIRECT(INDIRECT("A"&amp;'Технический лист'!R9)&amp;"!"&amp;'Технический лист'!M253&amp;"211"))</f>
        <v>0</v>
      </c>
    </row>
    <row r="225" hidden="1">
      <c r="A225" s="60" t="str">
        <f t="shared" si="7"/>
        <v/>
      </c>
      <c r="B225" s="110">
        <f>IF(ISBLANK(INDIRECT("A"&amp;'Технический лист'!G10)), 0, INDIRECT(INDIRECT("A"&amp;'Технический лист'!G10)&amp;"!"&amp;'Технический лист'!B254&amp;"211"))</f>
        <v>0</v>
      </c>
      <c r="C225" s="110">
        <f>IF(ISBLANK(INDIRECT("A"&amp;'Технический лист'!H10)), 0, INDIRECT(INDIRECT("A"&amp;'Технический лист'!H10)&amp;"!"&amp;'Технический лист'!C254&amp;"211"))</f>
        <v>0</v>
      </c>
      <c r="D225" s="110">
        <f>IF(ISBLANK(INDIRECT("A"&amp;'Технический лист'!I10)), 0, INDIRECT(INDIRECT("A"&amp;'Технический лист'!I10)&amp;"!"&amp;'Технический лист'!D254&amp;"211"))</f>
        <v>0</v>
      </c>
      <c r="E225" s="110">
        <f>IF(ISBLANK(INDIRECT("A"&amp;'Технический лист'!J10)), 0, INDIRECT(INDIRECT("A"&amp;'Технический лист'!J10)&amp;"!"&amp;'Технический лист'!E254&amp;"211"))</f>
        <v>0</v>
      </c>
      <c r="F225" s="110">
        <f>IF(ISBLANK(INDIRECT("A"&amp;'Технический лист'!K10)), 0, INDIRECT(INDIRECT("A"&amp;'Технический лист'!K10)&amp;"!"&amp;'Технический лист'!F254&amp;"211"))</f>
        <v>0</v>
      </c>
      <c r="G225" s="110">
        <f>IF(ISBLANK(INDIRECT("A"&amp;'Технический лист'!L10)), 0, INDIRECT(INDIRECT("A"&amp;'Технический лист'!L10)&amp;"!"&amp;'Технический лист'!G254&amp;"211"))</f>
        <v>0</v>
      </c>
      <c r="H225" s="110">
        <f>IF(ISBLANK(INDIRECT("A"&amp;'Технический лист'!M10)), 0, INDIRECT(INDIRECT("A"&amp;'Технический лист'!M10)&amp;"!"&amp;'Технический лист'!H254&amp;"211"))</f>
        <v>0</v>
      </c>
      <c r="I225" s="110">
        <f>IF(ISBLANK(INDIRECT("A"&amp;'Технический лист'!N10)), 0, INDIRECT(INDIRECT("A"&amp;'Технический лист'!N10)&amp;"!"&amp;'Технический лист'!I254&amp;"211"))</f>
        <v>0</v>
      </c>
      <c r="J225" s="110">
        <f>IF(ISBLANK(INDIRECT("A"&amp;'Технический лист'!O10)), 0, INDIRECT(INDIRECT("A"&amp;'Технический лист'!O10)&amp;"!"&amp;'Технический лист'!J254&amp;"211"))</f>
        <v>0</v>
      </c>
      <c r="K225" s="110">
        <f>IF(ISBLANK(INDIRECT("A"&amp;'Технический лист'!P10)), 0, INDIRECT(INDIRECT("A"&amp;'Технический лист'!P10)&amp;"!"&amp;'Технический лист'!K254&amp;"211"))</f>
        <v>0</v>
      </c>
      <c r="L225" s="110">
        <f>IF(ISBLANK(INDIRECT("A"&amp;'Технический лист'!Q10)), 0, INDIRECT(INDIRECT("A"&amp;'Технический лист'!Q10)&amp;"!"&amp;'Технический лист'!L254&amp;"211"))</f>
        <v>0</v>
      </c>
      <c r="M225" s="111">
        <f>IF(ISBLANK(INDIRECT("A"&amp;'Технический лист'!R10)), 0, INDIRECT(INDIRECT("A"&amp;'Технический лист'!R10)&amp;"!"&amp;'Технический лист'!M254&amp;"211"))</f>
        <v>0</v>
      </c>
    </row>
    <row r="226" hidden="1">
      <c r="A226" s="61" t="str">
        <f t="shared" si="7"/>
        <v/>
      </c>
      <c r="B226" s="110">
        <f>IF(ISBLANK(INDIRECT("A"&amp;'Технический лист'!G11)), 0, INDIRECT(INDIRECT("A"&amp;'Технический лист'!G11)&amp;"!"&amp;'Технический лист'!B255&amp;"211"))</f>
        <v>0</v>
      </c>
      <c r="C226" s="110">
        <f>IF(ISBLANK(INDIRECT("A"&amp;'Технический лист'!H11)), 0, INDIRECT(INDIRECT("A"&amp;'Технический лист'!H11)&amp;"!"&amp;'Технический лист'!C255&amp;"211"))</f>
        <v>0</v>
      </c>
      <c r="D226" s="110">
        <f>IF(ISBLANK(INDIRECT("A"&amp;'Технический лист'!I11)), 0, INDIRECT(INDIRECT("A"&amp;'Технический лист'!I11)&amp;"!"&amp;'Технический лист'!D255&amp;"211"))</f>
        <v>0</v>
      </c>
      <c r="E226" s="110">
        <f>IF(ISBLANK(INDIRECT("A"&amp;'Технический лист'!J11)), 0, INDIRECT(INDIRECT("A"&amp;'Технический лист'!J11)&amp;"!"&amp;'Технический лист'!E255&amp;"211"))</f>
        <v>0</v>
      </c>
      <c r="F226" s="110">
        <f>IF(ISBLANK(INDIRECT("A"&amp;'Технический лист'!K11)), 0, INDIRECT(INDIRECT("A"&amp;'Технический лист'!K11)&amp;"!"&amp;'Технический лист'!F255&amp;"211"))</f>
        <v>0</v>
      </c>
      <c r="G226" s="110">
        <f>IF(ISBLANK(INDIRECT("A"&amp;'Технический лист'!L11)), 0, INDIRECT(INDIRECT("A"&amp;'Технический лист'!L11)&amp;"!"&amp;'Технический лист'!G255&amp;"211"))</f>
        <v>0</v>
      </c>
      <c r="H226" s="110">
        <f>IF(ISBLANK(INDIRECT("A"&amp;'Технический лист'!M11)), 0, INDIRECT(INDIRECT("A"&amp;'Технический лист'!M11)&amp;"!"&amp;'Технический лист'!H255&amp;"211"))</f>
        <v>0</v>
      </c>
      <c r="I226" s="110">
        <f>IF(ISBLANK(INDIRECT("A"&amp;'Технический лист'!N11)), 0, INDIRECT(INDIRECT("A"&amp;'Технический лист'!N11)&amp;"!"&amp;'Технический лист'!I255&amp;"211"))</f>
        <v>0</v>
      </c>
      <c r="J226" s="110">
        <f>IF(ISBLANK(INDIRECT("A"&amp;'Технический лист'!O11)), 0, INDIRECT(INDIRECT("A"&amp;'Технический лист'!O11)&amp;"!"&amp;'Технический лист'!J255&amp;"211"))</f>
        <v>0</v>
      </c>
      <c r="K226" s="110">
        <f>IF(ISBLANK(INDIRECT("A"&amp;'Технический лист'!P11)), 0, INDIRECT(INDIRECT("A"&amp;'Технический лист'!P11)&amp;"!"&amp;'Технический лист'!K255&amp;"211"))</f>
        <v>0</v>
      </c>
      <c r="L226" s="110">
        <f>IF(ISBLANK(INDIRECT("A"&amp;'Технический лист'!Q11)), 0, INDIRECT(INDIRECT("A"&amp;'Технический лист'!Q11)&amp;"!"&amp;'Технический лист'!L255&amp;"211"))</f>
        <v>0</v>
      </c>
      <c r="M226" s="111">
        <f>IF(ISBLANK(INDIRECT("A"&amp;'Технический лист'!R11)), 0, INDIRECT(INDIRECT("A"&amp;'Технический лист'!R11)&amp;"!"&amp;'Технический лист'!M255&amp;"211"))</f>
        <v>0</v>
      </c>
    </row>
    <row r="227" hidden="1">
      <c r="A227" s="62" t="str">
        <f t="shared" si="7"/>
        <v/>
      </c>
      <c r="B227" s="110">
        <f>IF(ISBLANK(INDIRECT("A"&amp;'Технический лист'!G12)), 0, INDIRECT(INDIRECT("A"&amp;'Технический лист'!G12)&amp;"!"&amp;'Технический лист'!B256&amp;"211"))</f>
        <v>0</v>
      </c>
      <c r="C227" s="110">
        <f>IF(ISBLANK(INDIRECT("A"&amp;'Технический лист'!H12)), 0, INDIRECT(INDIRECT("A"&amp;'Технический лист'!H12)&amp;"!"&amp;'Технический лист'!C256&amp;"211"))</f>
        <v>0</v>
      </c>
      <c r="D227" s="110">
        <f>IF(ISBLANK(INDIRECT("A"&amp;'Технический лист'!I12)), 0, INDIRECT(INDIRECT("A"&amp;'Технический лист'!I12)&amp;"!"&amp;'Технический лист'!D256&amp;"211"))</f>
        <v>0</v>
      </c>
      <c r="E227" s="110">
        <f>IF(ISBLANK(INDIRECT("A"&amp;'Технический лист'!J12)), 0, INDIRECT(INDIRECT("A"&amp;'Технический лист'!J12)&amp;"!"&amp;'Технический лист'!E256&amp;"211"))</f>
        <v>0</v>
      </c>
      <c r="F227" s="110">
        <f>IF(ISBLANK(INDIRECT("A"&amp;'Технический лист'!K12)), 0, INDIRECT(INDIRECT("A"&amp;'Технический лист'!K12)&amp;"!"&amp;'Технический лист'!F256&amp;"211"))</f>
        <v>0</v>
      </c>
      <c r="G227" s="110">
        <f>IF(ISBLANK(INDIRECT("A"&amp;'Технический лист'!L12)), 0, INDIRECT(INDIRECT("A"&amp;'Технический лист'!L12)&amp;"!"&amp;'Технический лист'!G256&amp;"211"))</f>
        <v>0</v>
      </c>
      <c r="H227" s="110">
        <f>IF(ISBLANK(INDIRECT("A"&amp;'Технический лист'!M12)), 0, INDIRECT(INDIRECT("A"&amp;'Технический лист'!M12)&amp;"!"&amp;'Технический лист'!H256&amp;"211"))</f>
        <v>0</v>
      </c>
      <c r="I227" s="110">
        <f>IF(ISBLANK(INDIRECT("A"&amp;'Технический лист'!N12)), 0, INDIRECT(INDIRECT("A"&amp;'Технический лист'!N12)&amp;"!"&amp;'Технический лист'!I256&amp;"211"))</f>
        <v>0</v>
      </c>
      <c r="J227" s="110">
        <f>IF(ISBLANK(INDIRECT("A"&amp;'Технический лист'!O12)), 0, INDIRECT(INDIRECT("A"&amp;'Технический лист'!O12)&amp;"!"&amp;'Технический лист'!J256&amp;"211"))</f>
        <v>0</v>
      </c>
      <c r="K227" s="110">
        <f>IF(ISBLANK(INDIRECT("A"&amp;'Технический лист'!P12)), 0, INDIRECT(INDIRECT("A"&amp;'Технический лист'!P12)&amp;"!"&amp;'Технический лист'!K256&amp;"211"))</f>
        <v>0</v>
      </c>
      <c r="L227" s="110">
        <f>IF(ISBLANK(INDIRECT("A"&amp;'Технический лист'!Q12)), 0, INDIRECT(INDIRECT("A"&amp;'Технический лист'!Q12)&amp;"!"&amp;'Технический лист'!L256&amp;"211"))</f>
        <v>0</v>
      </c>
      <c r="M227" s="111">
        <f>IF(ISBLANK(INDIRECT("A"&amp;'Технический лист'!R12)), 0, INDIRECT(INDIRECT("A"&amp;'Технический лист'!R12)&amp;"!"&amp;'Технический лист'!M256&amp;"211"))</f>
        <v>0</v>
      </c>
    </row>
    <row r="228">
      <c r="A228" s="112" t="s">
        <v>165</v>
      </c>
      <c r="B228" s="113">
        <f t="shared" ref="B228:M228" si="8">SUM(B218:B227)</f>
        <v>80209</v>
      </c>
      <c r="C228" s="113">
        <f t="shared" si="8"/>
        <v>150209</v>
      </c>
      <c r="D228" s="113">
        <f t="shared" si="8"/>
        <v>150209</v>
      </c>
      <c r="E228" s="113">
        <f t="shared" si="8"/>
        <v>150209</v>
      </c>
      <c r="F228" s="113">
        <f t="shared" si="8"/>
        <v>330209</v>
      </c>
      <c r="G228" s="113">
        <f t="shared" si="8"/>
        <v>330209</v>
      </c>
      <c r="H228" s="113">
        <f t="shared" si="8"/>
        <v>330209</v>
      </c>
      <c r="I228" s="113">
        <f t="shared" si="8"/>
        <v>300209</v>
      </c>
      <c r="J228" s="113">
        <f t="shared" si="8"/>
        <v>300209</v>
      </c>
      <c r="K228" s="113">
        <f t="shared" si="8"/>
        <v>270209</v>
      </c>
      <c r="L228" s="113">
        <f t="shared" si="8"/>
        <v>270209</v>
      </c>
      <c r="M228" s="114">
        <f t="shared" si="8"/>
        <v>270209</v>
      </c>
    </row>
    <row r="229">
      <c r="A229" s="115" t="s">
        <v>166</v>
      </c>
      <c r="B229" s="116" t="str">
        <f t="shared" ref="B229:M229" si="9">IF(B217-B228=0, "OK!", B217-B228)</f>
        <v>OK!</v>
      </c>
      <c r="C229" s="116">
        <f t="shared" si="9"/>
        <v>20000</v>
      </c>
      <c r="D229" s="116" t="str">
        <f t="shared" si="9"/>
        <v>OK!</v>
      </c>
      <c r="E229" s="116" t="str">
        <f t="shared" si="9"/>
        <v>OK!</v>
      </c>
      <c r="F229" s="116">
        <f t="shared" si="9"/>
        <v>-40000</v>
      </c>
      <c r="G229" s="116" t="str">
        <f t="shared" si="9"/>
        <v>OK!</v>
      </c>
      <c r="H229" s="116" t="str">
        <f t="shared" si="9"/>
        <v>OK!</v>
      </c>
      <c r="I229" s="116" t="str">
        <f t="shared" si="9"/>
        <v>OK!</v>
      </c>
      <c r="J229" s="116" t="str">
        <f t="shared" si="9"/>
        <v>OK!</v>
      </c>
      <c r="K229" s="116" t="str">
        <f t="shared" si="9"/>
        <v>OK!</v>
      </c>
      <c r="L229" s="116" t="str">
        <f t="shared" si="9"/>
        <v>OK!</v>
      </c>
      <c r="M229" s="117" t="str">
        <f t="shared" si="9"/>
        <v>OK!</v>
      </c>
    </row>
    <row r="230">
      <c r="A230" s="118" t="s">
        <v>32</v>
      </c>
      <c r="B230" s="110">
        <f>IF(ISBLANK(INDIRECT("A3")), 0, INDIRECT(INDIRECT("A3")&amp;"!"&amp;'Технический лист'!B363&amp;'Технический лист'!E208))+IF(ISBLANK(INDIRECT("A4")), 0, INDIRECT(INDIRECT("A4")&amp;"!"&amp;'Технический лист'!B363&amp;'Технический лист'!E208))+IF(ISBLANK(INDIRECT("A5")), 0, INDIRECT(INDIRECT("A5")&amp;"!"&amp;'Технический лист'!B363&amp;'Технический лист'!E208))+IF(ISBLANK(INDIRECT("A6")), 0, INDIRECT(INDIRECT("A6")&amp;"!"&amp;'Технический лист'!B363&amp;'Технический лист'!E208))+IF(ISBLANK(INDIRECT("A7")), 0, INDIRECT(INDIRECT("A7")&amp;"!"&amp;'Технический лист'!B363&amp;'Технический лист'!E208))+IF(ISBLANK(INDIRECT("A8")), 0, INDIRECT(INDIRECT("A8")&amp;"!"&amp;'Технический лист'!B363&amp;'Технический лист'!E208))+IF(ISBLANK(INDIRECT("A9")), 0, INDIRECT(INDIRECT("A9")&amp;"!"&amp;'Технический лист'!B363&amp;'Технический лист'!E208))+IF(ISBLANK(INDIRECT("A10")), 0, INDIRECT(INDIRECT("A10")&amp;"!"&amp;'Технический лист'!B363&amp;'Технический лист'!E208))+IF(ISBLANK(INDIRECT("A11")), 0, INDIRECT(INDIRECT("A11")&amp;"!"&amp;'Технический лист'!B363&amp;'Технический лист'!E208))+IF(ISBLANK(INDIRECT("A12")), 0, INDIRECT(INDIRECT("A12")&amp;"!"&amp;'Технический лист'!B363&amp;'Технический лист'!E208))</f>
        <v>15000</v>
      </c>
      <c r="C230" s="110">
        <f>IF(ISBLANK(INDIRECT("A3")), 0, INDIRECT(INDIRECT("A3")&amp;"!"&amp;'Технический лист'!C363&amp;'Технический лист'!F208))+IF(ISBLANK(INDIRECT("A4")), 0, INDIRECT(INDIRECT("A4")&amp;"!"&amp;'Технический лист'!C363&amp;'Технический лист'!F208))+IF(ISBLANK(INDIRECT("A5")), 0, INDIRECT(INDIRECT("A5")&amp;"!"&amp;'Технический лист'!C363&amp;'Технический лист'!F208))+IF(ISBLANK(INDIRECT("A6")), 0, INDIRECT(INDIRECT("A6")&amp;"!"&amp;'Технический лист'!C363&amp;'Технический лист'!F208))+IF(ISBLANK(INDIRECT("A7")), 0, INDIRECT(INDIRECT("A7")&amp;"!"&amp;'Технический лист'!C363&amp;'Технический лист'!F208))+IF(ISBLANK(INDIRECT("A8")), 0, INDIRECT(INDIRECT("A8")&amp;"!"&amp;'Технический лист'!C363&amp;'Технический лист'!F208))+IF(ISBLANK(INDIRECT("A9")), 0, INDIRECT(INDIRECT("A9")&amp;"!"&amp;'Технический лист'!C363&amp;'Технический лист'!F208))+IF(ISBLANK(INDIRECT("A10")), 0, INDIRECT(INDIRECT("A10")&amp;"!"&amp;'Технический лист'!C363&amp;'Технический лист'!F208))+IF(ISBLANK(INDIRECT("A11")), 0, INDIRECT(INDIRECT("A11")&amp;"!"&amp;'Технический лист'!C363&amp;'Технический лист'!F208))+IF(ISBLANK(INDIRECT("A12")), 0, INDIRECT(INDIRECT("A12")&amp;"!"&amp;'Технический лист'!C363&amp;'Технический лист'!F208))</f>
        <v>0</v>
      </c>
      <c r="D230" s="110">
        <f>IF(ISBLANK(INDIRECT("A3")), 0, INDIRECT(INDIRECT("A3")&amp;"!"&amp;'Технический лист'!D363&amp;'Технический лист'!G208))+IF(ISBLANK(INDIRECT("A4")), 0, INDIRECT(INDIRECT("A4")&amp;"!"&amp;'Технический лист'!D363&amp;'Технический лист'!G208))+IF(ISBLANK(INDIRECT("A5")), 0, INDIRECT(INDIRECT("A5")&amp;"!"&amp;'Технический лист'!D363&amp;'Технический лист'!G208))+IF(ISBLANK(INDIRECT("A6")), 0, INDIRECT(INDIRECT("A6")&amp;"!"&amp;'Технический лист'!D363&amp;'Технический лист'!G208))+IF(ISBLANK(INDIRECT("A7")), 0, INDIRECT(INDIRECT("A7")&amp;"!"&amp;'Технический лист'!D363&amp;'Технический лист'!G208))+IF(ISBLANK(INDIRECT("A8")), 0, INDIRECT(INDIRECT("A8")&amp;"!"&amp;'Технический лист'!D363&amp;'Технический лист'!G208))+IF(ISBLANK(INDIRECT("A9")), 0, INDIRECT(INDIRECT("A9")&amp;"!"&amp;'Технический лист'!D363&amp;'Технический лист'!G208))+IF(ISBLANK(INDIRECT("A10")), 0, INDIRECT(INDIRECT("A10")&amp;"!"&amp;'Технический лист'!D363&amp;'Технический лист'!G208))+IF(ISBLANK(INDIRECT("A11")), 0, INDIRECT(INDIRECT("A11")&amp;"!"&amp;'Технический лист'!D363&amp;'Технический лист'!G208))+IF(ISBLANK(INDIRECT("A12")), 0, INDIRECT(INDIRECT("A12")&amp;"!"&amp;'Технический лист'!D363&amp;'Технический лист'!G208))</f>
        <v>0</v>
      </c>
      <c r="E230" s="110">
        <f>IF(ISBLANK(INDIRECT("A3")), 0, INDIRECT(INDIRECT("A3")&amp;"!"&amp;'Технический лист'!E363&amp;'Технический лист'!H208))+IF(ISBLANK(INDIRECT("A4")), 0, INDIRECT(INDIRECT("A4")&amp;"!"&amp;'Технический лист'!E363&amp;'Технический лист'!H208))+IF(ISBLANK(INDIRECT("A5")), 0, INDIRECT(INDIRECT("A5")&amp;"!"&amp;'Технический лист'!E363&amp;'Технический лист'!H208))+IF(ISBLANK(INDIRECT("A6")), 0, INDIRECT(INDIRECT("A6")&amp;"!"&amp;'Технический лист'!E363&amp;'Технический лист'!H208))+IF(ISBLANK(INDIRECT("A7")), 0, INDIRECT(INDIRECT("A7")&amp;"!"&amp;'Технический лист'!E363&amp;'Технический лист'!H208))+IF(ISBLANK(INDIRECT("A8")), 0, INDIRECT(INDIRECT("A8")&amp;"!"&amp;'Технический лист'!E363&amp;'Технический лист'!H208))+IF(ISBLANK(INDIRECT("A9")), 0, INDIRECT(INDIRECT("A9")&amp;"!"&amp;'Технический лист'!E363&amp;'Технический лист'!H208))+IF(ISBLANK(INDIRECT("A10")), 0, INDIRECT(INDIRECT("A10")&amp;"!"&amp;'Технический лист'!E363&amp;'Технический лист'!H208))+IF(ISBLANK(INDIRECT("A11")), 0, INDIRECT(INDIRECT("A11")&amp;"!"&amp;'Технический лист'!E363&amp;'Технический лист'!H208))+IF(ISBLANK(INDIRECT("A12")), 0, INDIRECT(INDIRECT("A12")&amp;"!"&amp;'Технический лист'!E363&amp;'Технический лист'!H208))</f>
        <v>0</v>
      </c>
      <c r="F230" s="110">
        <f>IF(ISBLANK(INDIRECT("A3")), 0, INDIRECT(INDIRECT("A3")&amp;"!"&amp;'Технический лист'!F363&amp;'Технический лист'!I208))+IF(ISBLANK(INDIRECT("A4")), 0, INDIRECT(INDIRECT("A4")&amp;"!"&amp;'Технический лист'!F363&amp;'Технический лист'!I208))+IF(ISBLANK(INDIRECT("A5")), 0, INDIRECT(INDIRECT("A5")&amp;"!"&amp;'Технический лист'!F363&amp;'Технический лист'!I208))+IF(ISBLANK(INDIRECT("A6")), 0, INDIRECT(INDIRECT("A6")&amp;"!"&amp;'Технический лист'!F363&amp;'Технический лист'!I208))+IF(ISBLANK(INDIRECT("A7")), 0, INDIRECT(INDIRECT("A7")&amp;"!"&amp;'Технический лист'!F363&amp;'Технический лист'!I208))+IF(ISBLANK(INDIRECT("A8")), 0, INDIRECT(INDIRECT("A8")&amp;"!"&amp;'Технический лист'!F363&amp;'Технический лист'!I208))+IF(ISBLANK(INDIRECT("A9")), 0, INDIRECT(INDIRECT("A9")&amp;"!"&amp;'Технический лист'!F363&amp;'Технический лист'!I208))+IF(ISBLANK(INDIRECT("A10")), 0, INDIRECT(INDIRECT("A10")&amp;"!"&amp;'Технический лист'!F363&amp;'Технический лист'!I208))+IF(ISBLANK(INDIRECT("A11")), 0, INDIRECT(INDIRECT("A11")&amp;"!"&amp;'Технический лист'!F363&amp;'Технический лист'!I208))+IF(ISBLANK(INDIRECT("A12")), 0, INDIRECT(INDIRECT("A12")&amp;"!"&amp;'Технический лист'!F363&amp;'Технический лист'!I208))</f>
        <v>0</v>
      </c>
      <c r="G230" s="110">
        <f>IF(ISBLANK(INDIRECT("A3")), 0, INDIRECT(INDIRECT("A3")&amp;"!"&amp;'Технический лист'!G363&amp;'Технический лист'!J208))+IF(ISBLANK(INDIRECT("A4")), 0, INDIRECT(INDIRECT("A4")&amp;"!"&amp;'Технический лист'!G363&amp;'Технический лист'!J208))+IF(ISBLANK(INDIRECT("A5")), 0, INDIRECT(INDIRECT("A5")&amp;"!"&amp;'Технический лист'!G363&amp;'Технический лист'!J208))+IF(ISBLANK(INDIRECT("A6")), 0, INDIRECT(INDIRECT("A6")&amp;"!"&amp;'Технический лист'!G363&amp;'Технический лист'!J208))+IF(ISBLANK(INDIRECT("A7")), 0, INDIRECT(INDIRECT("A7")&amp;"!"&amp;'Технический лист'!G363&amp;'Технический лист'!J208))+IF(ISBLANK(INDIRECT("A8")), 0, INDIRECT(INDIRECT("A8")&amp;"!"&amp;'Технический лист'!G363&amp;'Технический лист'!J208))+IF(ISBLANK(INDIRECT("A9")), 0, INDIRECT(INDIRECT("A9")&amp;"!"&amp;'Технический лист'!G363&amp;'Технический лист'!J208))+IF(ISBLANK(INDIRECT("A10")), 0, INDIRECT(INDIRECT("A10")&amp;"!"&amp;'Технический лист'!G363&amp;'Технический лист'!J208))+IF(ISBLANK(INDIRECT("A11")), 0, INDIRECT(INDIRECT("A11")&amp;"!"&amp;'Технический лист'!G363&amp;'Технический лист'!J208))+IF(ISBLANK(INDIRECT("A12")), 0, INDIRECT(INDIRECT("A12")&amp;"!"&amp;'Технический лист'!G363&amp;'Технический лист'!J208))</f>
        <v>0</v>
      </c>
      <c r="H230" s="110">
        <f>IF(ISBLANK(INDIRECT("A3")), 0, INDIRECT(INDIRECT("A3")&amp;"!"&amp;'Технический лист'!H363&amp;'Технический лист'!K208))+IF(ISBLANK(INDIRECT("A4")), 0, INDIRECT(INDIRECT("A4")&amp;"!"&amp;'Технический лист'!H363&amp;'Технический лист'!K208))+IF(ISBLANK(INDIRECT("A5")), 0, INDIRECT(INDIRECT("A5")&amp;"!"&amp;'Технический лист'!H363&amp;'Технический лист'!K208))+IF(ISBLANK(INDIRECT("A6")), 0, INDIRECT(INDIRECT("A6")&amp;"!"&amp;'Технический лист'!H363&amp;'Технический лист'!K208))+IF(ISBLANK(INDIRECT("A7")), 0, INDIRECT(INDIRECT("A7")&amp;"!"&amp;'Технический лист'!H363&amp;'Технический лист'!K208))+IF(ISBLANK(INDIRECT("A8")), 0, INDIRECT(INDIRECT("A8")&amp;"!"&amp;'Технический лист'!H363&amp;'Технический лист'!K208))+IF(ISBLANK(INDIRECT("A9")), 0, INDIRECT(INDIRECT("A9")&amp;"!"&amp;'Технический лист'!H363&amp;'Технический лист'!K208))+IF(ISBLANK(INDIRECT("A10")), 0, INDIRECT(INDIRECT("A10")&amp;"!"&amp;'Технический лист'!H363&amp;'Технический лист'!K208))+IF(ISBLANK(INDIRECT("A11")), 0, INDIRECT(INDIRECT("A11")&amp;"!"&amp;'Технический лист'!H363&amp;'Технический лист'!K208))+IF(ISBLANK(INDIRECT("A12")), 0, INDIRECT(INDIRECT("A12")&amp;"!"&amp;'Технический лист'!H363&amp;'Технический лист'!K208))</f>
        <v>0</v>
      </c>
      <c r="I230" s="110">
        <f>IF(ISBLANK(INDIRECT("A3")), 0, INDIRECT(INDIRECT("A3")&amp;"!"&amp;'Технический лист'!I363&amp;'Технический лист'!L208))+IF(ISBLANK(INDIRECT("A4")), 0, INDIRECT(INDIRECT("A4")&amp;"!"&amp;'Технический лист'!I363&amp;'Технический лист'!L208))+IF(ISBLANK(INDIRECT("A5")), 0, INDIRECT(INDIRECT("A5")&amp;"!"&amp;'Технический лист'!I363&amp;'Технический лист'!L208))+IF(ISBLANK(INDIRECT("A6")), 0, INDIRECT(INDIRECT("A6")&amp;"!"&amp;'Технический лист'!I363&amp;'Технический лист'!L208))+IF(ISBLANK(INDIRECT("A7")), 0, INDIRECT(INDIRECT("A7")&amp;"!"&amp;'Технический лист'!I363&amp;'Технический лист'!L208))+IF(ISBLANK(INDIRECT("A8")), 0, INDIRECT(INDIRECT("A8")&amp;"!"&amp;'Технический лист'!I363&amp;'Технический лист'!L208))+IF(ISBLANK(INDIRECT("A9")), 0, INDIRECT(INDIRECT("A9")&amp;"!"&amp;'Технический лист'!I363&amp;'Технический лист'!L208))+IF(ISBLANK(INDIRECT("A10")), 0, INDIRECT(INDIRECT("A10")&amp;"!"&amp;'Технический лист'!I363&amp;'Технический лист'!L208))+IF(ISBLANK(INDIRECT("A11")), 0, INDIRECT(INDIRECT("A11")&amp;"!"&amp;'Технический лист'!I363&amp;'Технический лист'!L208))+IF(ISBLANK(INDIRECT("A12")), 0, INDIRECT(INDIRECT("A12")&amp;"!"&amp;'Технический лист'!I363&amp;'Технический лист'!L208))</f>
        <v>0</v>
      </c>
      <c r="J230" s="110">
        <f>IF(ISBLANK(INDIRECT("A3")), 0, INDIRECT(INDIRECT("A3")&amp;"!"&amp;'Технический лист'!J363&amp;'Технический лист'!M208))+IF(ISBLANK(INDIRECT("A4")), 0, INDIRECT(INDIRECT("A4")&amp;"!"&amp;'Технический лист'!J363&amp;'Технический лист'!M208))+IF(ISBLANK(INDIRECT("A5")), 0, INDIRECT(INDIRECT("A5")&amp;"!"&amp;'Технический лист'!J363&amp;'Технический лист'!M208))+IF(ISBLANK(INDIRECT("A6")), 0, INDIRECT(INDIRECT("A6")&amp;"!"&amp;'Технический лист'!J363&amp;'Технический лист'!M208))+IF(ISBLANK(INDIRECT("A7")), 0, INDIRECT(INDIRECT("A7")&amp;"!"&amp;'Технический лист'!J363&amp;'Технический лист'!M208))+IF(ISBLANK(INDIRECT("A8")), 0, INDIRECT(INDIRECT("A8")&amp;"!"&amp;'Технический лист'!J363&amp;'Технический лист'!M208))+IF(ISBLANK(INDIRECT("A9")), 0, INDIRECT(INDIRECT("A9")&amp;"!"&amp;'Технический лист'!J363&amp;'Технический лист'!M208))+IF(ISBLANK(INDIRECT("A10")), 0, INDIRECT(INDIRECT("A10")&amp;"!"&amp;'Технический лист'!J363&amp;'Технический лист'!M208))+IF(ISBLANK(INDIRECT("A11")), 0, INDIRECT(INDIRECT("A11")&amp;"!"&amp;'Технический лист'!J363&amp;'Технический лист'!M208))+IF(ISBLANK(INDIRECT("A12")), 0, INDIRECT(INDIRECT("A12")&amp;"!"&amp;'Технический лист'!J363&amp;'Технический лист'!M208))</f>
        <v>0</v>
      </c>
      <c r="K230" s="110">
        <f>IF(ISBLANK(INDIRECT("A3")), 0, INDIRECT(INDIRECT("A3")&amp;"!"&amp;'Технический лист'!K363&amp;'Технический лист'!N208))+IF(ISBLANK(INDIRECT("A4")), 0, INDIRECT(INDIRECT("A4")&amp;"!"&amp;'Технический лист'!K363&amp;'Технический лист'!N208))+IF(ISBLANK(INDIRECT("A5")), 0, INDIRECT(INDIRECT("A5")&amp;"!"&amp;'Технический лист'!K363&amp;'Технический лист'!N208))+IF(ISBLANK(INDIRECT("A6")), 0, INDIRECT(INDIRECT("A6")&amp;"!"&amp;'Технический лист'!K363&amp;'Технический лист'!N208))+IF(ISBLANK(INDIRECT("A7")), 0, INDIRECT(INDIRECT("A7")&amp;"!"&amp;'Технический лист'!K363&amp;'Технический лист'!N208))+IF(ISBLANK(INDIRECT("A8")), 0, INDIRECT(INDIRECT("A8")&amp;"!"&amp;'Технический лист'!K363&amp;'Технический лист'!N208))+IF(ISBLANK(INDIRECT("A9")), 0, INDIRECT(INDIRECT("A9")&amp;"!"&amp;'Технический лист'!K363&amp;'Технический лист'!N208))+IF(ISBLANK(INDIRECT("A10")), 0, INDIRECT(INDIRECT("A10")&amp;"!"&amp;'Технический лист'!K363&amp;'Технический лист'!N208))+IF(ISBLANK(INDIRECT("A11")), 0, INDIRECT(INDIRECT("A11")&amp;"!"&amp;'Технический лист'!K363&amp;'Технический лист'!N208))+IF(ISBLANK(INDIRECT("A12")), 0, INDIRECT(INDIRECT("A12")&amp;"!"&amp;'Технический лист'!K363&amp;'Технический лист'!N208))</f>
        <v>0</v>
      </c>
      <c r="L230" s="110">
        <f>IF(ISBLANK(INDIRECT("A3")), 0, INDIRECT(INDIRECT("A3")&amp;"!"&amp;'Технический лист'!L363&amp;'Технический лист'!O208))+IF(ISBLANK(INDIRECT("A4")), 0, INDIRECT(INDIRECT("A4")&amp;"!"&amp;'Технический лист'!L363&amp;'Технический лист'!O208))+IF(ISBLANK(INDIRECT("A5")), 0, INDIRECT(INDIRECT("A5")&amp;"!"&amp;'Технический лист'!L363&amp;'Технический лист'!O208))+IF(ISBLANK(INDIRECT("A6")), 0, INDIRECT(INDIRECT("A6")&amp;"!"&amp;'Технический лист'!L363&amp;'Технический лист'!O208))+IF(ISBLANK(INDIRECT("A7")), 0, INDIRECT(INDIRECT("A7")&amp;"!"&amp;'Технический лист'!L363&amp;'Технический лист'!O208))+IF(ISBLANK(INDIRECT("A8")), 0, INDIRECT(INDIRECT("A8")&amp;"!"&amp;'Технический лист'!L363&amp;'Технический лист'!O208))+IF(ISBLANK(INDIRECT("A9")), 0, INDIRECT(INDIRECT("A9")&amp;"!"&amp;'Технический лист'!L363&amp;'Технический лист'!O208))+IF(ISBLANK(INDIRECT("A10")), 0, INDIRECT(INDIRECT("A10")&amp;"!"&amp;'Технический лист'!L363&amp;'Технический лист'!O208))+IF(ISBLANK(INDIRECT("A11")), 0, INDIRECT(INDIRECT("A11")&amp;"!"&amp;'Технический лист'!L363&amp;'Технический лист'!O208))+IF(ISBLANK(INDIRECT("A12")), 0, INDIRECT(INDIRECT("A12")&amp;"!"&amp;'Технический лист'!L363&amp;'Технический лист'!O208))</f>
        <v>0</v>
      </c>
      <c r="M230" s="111">
        <f>IF(ISBLANK(INDIRECT("A3")), 0, INDIRECT(INDIRECT("A3")&amp;"!"&amp;'Технический лист'!M363&amp;'Технический лист'!P208))+IF(ISBLANK(INDIRECT("A4")), 0, INDIRECT(INDIRECT("A4")&amp;"!"&amp;'Технический лист'!M363&amp;'Технический лист'!P208))+IF(ISBLANK(INDIRECT("A5")), 0, INDIRECT(INDIRECT("A5")&amp;"!"&amp;'Технический лист'!M363&amp;'Технический лист'!P208))+IF(ISBLANK(INDIRECT("A6")), 0, INDIRECT(INDIRECT("A6")&amp;"!"&amp;'Технический лист'!M363&amp;'Технический лист'!P208))+IF(ISBLANK(INDIRECT("A7")), 0, INDIRECT(INDIRECT("A7")&amp;"!"&amp;'Технический лист'!M363&amp;'Технический лист'!P208))+IF(ISBLANK(INDIRECT("A8")), 0, INDIRECT(INDIRECT("A8")&amp;"!"&amp;'Технический лист'!M363&amp;'Технический лист'!P208))+IF(ISBLANK(INDIRECT("A9")), 0, INDIRECT(INDIRECT("A9")&amp;"!"&amp;'Технический лист'!M363&amp;'Технический лист'!P208))+IF(ISBLANK(INDIRECT("A10")), 0, INDIRECT(INDIRECT("A10")&amp;"!"&amp;'Технический лист'!M363&amp;'Технический лист'!P208))+IF(ISBLANK(INDIRECT("A11")), 0, INDIRECT(INDIRECT("A11")&amp;"!"&amp;'Технический лист'!M363&amp;'Технический лист'!P208))+IF(ISBLANK(INDIRECT("A12")), 0, INDIRECT(INDIRECT("A12")&amp;"!"&amp;'Технический лист'!M363&amp;'Технический лист'!P208))</f>
        <v>0</v>
      </c>
    </row>
    <row r="231">
      <c r="A231" s="118" t="s">
        <v>29</v>
      </c>
      <c r="B231" s="110">
        <f>IF(ISBLANK(INDIRECT("A3")), 0, INDIRECT(INDIRECT("A3")&amp;"!"&amp;'Технический лист'!B364&amp;'Технический лист'!E209))+IF(ISBLANK(INDIRECT("A4")), 0, INDIRECT(INDIRECT("A4")&amp;"!"&amp;'Технический лист'!B364&amp;'Технический лист'!E209))+IF(ISBLANK(INDIRECT("A5")), 0, INDIRECT(INDIRECT("A5")&amp;"!"&amp;'Технический лист'!B364&amp;'Технический лист'!E209))+IF(ISBLANK(INDIRECT("A6")), 0, INDIRECT(INDIRECT("A6")&amp;"!"&amp;'Технический лист'!B364&amp;'Технический лист'!E209))+IF(ISBLANK(INDIRECT("A7")), 0, INDIRECT(INDIRECT("A7")&amp;"!"&amp;'Технический лист'!B364&amp;'Технический лист'!E209))+IF(ISBLANK(INDIRECT("A8")), 0, INDIRECT(INDIRECT("A8")&amp;"!"&amp;'Технический лист'!B364&amp;'Технический лист'!E209))+IF(ISBLANK(INDIRECT("A9")), 0, INDIRECT(INDIRECT("A9")&amp;"!"&amp;'Технический лист'!B364&amp;'Технический лист'!E209))+IF(ISBLANK(INDIRECT("A10")), 0, INDIRECT(INDIRECT("A10")&amp;"!"&amp;'Технический лист'!B364&amp;'Технический лист'!E209))+IF(ISBLANK(INDIRECT("A11")), 0, INDIRECT(INDIRECT("A11")&amp;"!"&amp;'Технический лист'!B364&amp;'Технический лист'!E209))+IF(ISBLANK(INDIRECT("A12")), 0, INDIRECT(INDIRECT("A12")&amp;"!"&amp;'Технический лист'!B364&amp;'Технический лист'!E209))</f>
        <v>-15000</v>
      </c>
      <c r="C231" s="110">
        <f>IF(ISBLANK(INDIRECT("A3")), 0, INDIRECT(INDIRECT("A3")&amp;"!"&amp;'Технический лист'!C364&amp;'Технический лист'!F209))+IF(ISBLANK(INDIRECT("A4")), 0, INDIRECT(INDIRECT("A4")&amp;"!"&amp;'Технический лист'!C364&amp;'Технический лист'!F209))+IF(ISBLANK(INDIRECT("A5")), 0, INDIRECT(INDIRECT("A5")&amp;"!"&amp;'Технический лист'!C364&amp;'Технический лист'!F209))+IF(ISBLANK(INDIRECT("A6")), 0, INDIRECT(INDIRECT("A6")&amp;"!"&amp;'Технический лист'!C364&amp;'Технический лист'!F209))+IF(ISBLANK(INDIRECT("A7")), 0, INDIRECT(INDIRECT("A7")&amp;"!"&amp;'Технический лист'!C364&amp;'Технический лист'!F209))+IF(ISBLANK(INDIRECT("A8")), 0, INDIRECT(INDIRECT("A8")&amp;"!"&amp;'Технический лист'!C364&amp;'Технический лист'!F209))+IF(ISBLANK(INDIRECT("A9")), 0, INDIRECT(INDIRECT("A9")&amp;"!"&amp;'Технический лист'!C364&amp;'Технический лист'!F209))+IF(ISBLANK(INDIRECT("A10")), 0, INDIRECT(INDIRECT("A10")&amp;"!"&amp;'Технический лист'!C364&amp;'Технический лист'!F209))+IF(ISBLANK(INDIRECT("A11")), 0, INDIRECT(INDIRECT("A11")&amp;"!"&amp;'Технический лист'!C364&amp;'Технический лист'!F209))+IF(ISBLANK(INDIRECT("A12")), 0, INDIRECT(INDIRECT("A12")&amp;"!"&amp;'Технический лист'!C364&amp;'Технический лист'!F209))</f>
        <v>-20000</v>
      </c>
      <c r="D231" s="110">
        <f>IF(ISBLANK(INDIRECT("A3")), 0, INDIRECT(INDIRECT("A3")&amp;"!"&amp;'Технический лист'!D364&amp;'Технический лист'!G209))+IF(ISBLANK(INDIRECT("A4")), 0, INDIRECT(INDIRECT("A4")&amp;"!"&amp;'Технический лист'!D364&amp;'Технический лист'!G209))+IF(ISBLANK(INDIRECT("A5")), 0, INDIRECT(INDIRECT("A5")&amp;"!"&amp;'Технический лист'!D364&amp;'Технический лист'!G209))+IF(ISBLANK(INDIRECT("A6")), 0, INDIRECT(INDIRECT("A6")&amp;"!"&amp;'Технический лист'!D364&amp;'Технический лист'!G209))+IF(ISBLANK(INDIRECT("A7")), 0, INDIRECT(INDIRECT("A7")&amp;"!"&amp;'Технический лист'!D364&amp;'Технический лист'!G209))+IF(ISBLANK(INDIRECT("A8")), 0, INDIRECT(INDIRECT("A8")&amp;"!"&amp;'Технический лист'!D364&amp;'Технический лист'!G209))+IF(ISBLANK(INDIRECT("A9")), 0, INDIRECT(INDIRECT("A9")&amp;"!"&amp;'Технический лист'!D364&amp;'Технический лист'!G209))+IF(ISBLANK(INDIRECT("A10")), 0, INDIRECT(INDIRECT("A10")&amp;"!"&amp;'Технический лист'!D364&amp;'Технический лист'!G209))+IF(ISBLANK(INDIRECT("A11")), 0, INDIRECT(INDIRECT("A11")&amp;"!"&amp;'Технический лист'!D364&amp;'Технический лист'!G209))+IF(ISBLANK(INDIRECT("A12")), 0, INDIRECT(INDIRECT("A12")&amp;"!"&amp;'Технический лист'!D364&amp;'Технический лист'!G209))</f>
        <v>0</v>
      </c>
      <c r="E231" s="110">
        <f>IF(ISBLANK(INDIRECT("A3")), 0, INDIRECT(INDIRECT("A3")&amp;"!"&amp;'Технический лист'!E364&amp;'Технический лист'!H209))+IF(ISBLANK(INDIRECT("A4")), 0, INDIRECT(INDIRECT("A4")&amp;"!"&amp;'Технический лист'!E364&amp;'Технический лист'!H209))+IF(ISBLANK(INDIRECT("A5")), 0, INDIRECT(INDIRECT("A5")&amp;"!"&amp;'Технический лист'!E364&amp;'Технический лист'!H209))+IF(ISBLANK(INDIRECT("A6")), 0, INDIRECT(INDIRECT("A6")&amp;"!"&amp;'Технический лист'!E364&amp;'Технический лист'!H209))+IF(ISBLANK(INDIRECT("A7")), 0, INDIRECT(INDIRECT("A7")&amp;"!"&amp;'Технический лист'!E364&amp;'Технический лист'!H209))+IF(ISBLANK(INDIRECT("A8")), 0, INDIRECT(INDIRECT("A8")&amp;"!"&amp;'Технический лист'!E364&amp;'Технический лист'!H209))+IF(ISBLANK(INDIRECT("A9")), 0, INDIRECT(INDIRECT("A9")&amp;"!"&amp;'Технический лист'!E364&amp;'Технический лист'!H209))+IF(ISBLANK(INDIRECT("A10")), 0, INDIRECT(INDIRECT("A10")&amp;"!"&amp;'Технический лист'!E364&amp;'Технический лист'!H209))+IF(ISBLANK(INDIRECT("A11")), 0, INDIRECT(INDIRECT("A11")&amp;"!"&amp;'Технический лист'!E364&amp;'Технический лист'!H209))+IF(ISBLANK(INDIRECT("A12")), 0, INDIRECT(INDIRECT("A12")&amp;"!"&amp;'Технический лист'!E364&amp;'Технический лист'!H209))</f>
        <v>0</v>
      </c>
      <c r="F231" s="110">
        <f>IF(ISBLANK(INDIRECT("A3")), 0, INDIRECT(INDIRECT("A3")&amp;"!"&amp;'Технический лист'!F364&amp;'Технический лист'!I209))+IF(ISBLANK(INDIRECT("A4")), 0, INDIRECT(INDIRECT("A4")&amp;"!"&amp;'Технический лист'!F364&amp;'Технический лист'!I209))+IF(ISBLANK(INDIRECT("A5")), 0, INDIRECT(INDIRECT("A5")&amp;"!"&amp;'Технический лист'!F364&amp;'Технический лист'!I209))+IF(ISBLANK(INDIRECT("A6")), 0, INDIRECT(INDIRECT("A6")&amp;"!"&amp;'Технический лист'!F364&amp;'Технический лист'!I209))+IF(ISBLANK(INDIRECT("A7")), 0, INDIRECT(INDIRECT("A7")&amp;"!"&amp;'Технический лист'!F364&amp;'Технический лист'!I209))+IF(ISBLANK(INDIRECT("A8")), 0, INDIRECT(INDIRECT("A8")&amp;"!"&amp;'Технический лист'!F364&amp;'Технический лист'!I209))+IF(ISBLANK(INDIRECT("A9")), 0, INDIRECT(INDIRECT("A9")&amp;"!"&amp;'Технический лист'!F364&amp;'Технический лист'!I209))+IF(ISBLANK(INDIRECT("A10")), 0, INDIRECT(INDIRECT("A10")&amp;"!"&amp;'Технический лист'!F364&amp;'Технический лист'!I209))+IF(ISBLANK(INDIRECT("A11")), 0, INDIRECT(INDIRECT("A11")&amp;"!"&amp;'Технический лист'!F364&amp;'Технический лист'!I209))+IF(ISBLANK(INDIRECT("A12")), 0, INDIRECT(INDIRECT("A12")&amp;"!"&amp;'Технический лист'!F364&amp;'Технический лист'!I209))</f>
        <v>40000</v>
      </c>
      <c r="G231" s="110">
        <f>IF(ISBLANK(INDIRECT("A3")), 0, INDIRECT(INDIRECT("A3")&amp;"!"&amp;'Технический лист'!G364&amp;'Технический лист'!J209))+IF(ISBLANK(INDIRECT("A4")), 0, INDIRECT(INDIRECT("A4")&amp;"!"&amp;'Технический лист'!G364&amp;'Технический лист'!J209))+IF(ISBLANK(INDIRECT("A5")), 0, INDIRECT(INDIRECT("A5")&amp;"!"&amp;'Технический лист'!G364&amp;'Технический лист'!J209))+IF(ISBLANK(INDIRECT("A6")), 0, INDIRECT(INDIRECT("A6")&amp;"!"&amp;'Технический лист'!G364&amp;'Технический лист'!J209))+IF(ISBLANK(INDIRECT("A7")), 0, INDIRECT(INDIRECT("A7")&amp;"!"&amp;'Технический лист'!G364&amp;'Технический лист'!J209))+IF(ISBLANK(INDIRECT("A8")), 0, INDIRECT(INDIRECT("A8")&amp;"!"&amp;'Технический лист'!G364&amp;'Технический лист'!J209))+IF(ISBLANK(INDIRECT("A9")), 0, INDIRECT(INDIRECT("A9")&amp;"!"&amp;'Технический лист'!G364&amp;'Технический лист'!J209))+IF(ISBLANK(INDIRECT("A10")), 0, INDIRECT(INDIRECT("A10")&amp;"!"&amp;'Технический лист'!G364&amp;'Технический лист'!J209))+IF(ISBLANK(INDIRECT("A11")), 0, INDIRECT(INDIRECT("A11")&amp;"!"&amp;'Технический лист'!G364&amp;'Технический лист'!J209))+IF(ISBLANK(INDIRECT("A12")), 0, INDIRECT(INDIRECT("A12")&amp;"!"&amp;'Технический лист'!G364&amp;'Технический лист'!J209))</f>
        <v>0</v>
      </c>
      <c r="H231" s="110">
        <f>IF(ISBLANK(INDIRECT("A3")), 0, INDIRECT(INDIRECT("A3")&amp;"!"&amp;'Технический лист'!H364&amp;'Технический лист'!K209))+IF(ISBLANK(INDIRECT("A4")), 0, INDIRECT(INDIRECT("A4")&amp;"!"&amp;'Технический лист'!H364&amp;'Технический лист'!K209))+IF(ISBLANK(INDIRECT("A5")), 0, INDIRECT(INDIRECT("A5")&amp;"!"&amp;'Технический лист'!H364&amp;'Технический лист'!K209))+IF(ISBLANK(INDIRECT("A6")), 0, INDIRECT(INDIRECT("A6")&amp;"!"&amp;'Технический лист'!H364&amp;'Технический лист'!K209))+IF(ISBLANK(INDIRECT("A7")), 0, INDIRECT(INDIRECT("A7")&amp;"!"&amp;'Технический лист'!H364&amp;'Технический лист'!K209))+IF(ISBLANK(INDIRECT("A8")), 0, INDIRECT(INDIRECT("A8")&amp;"!"&amp;'Технический лист'!H364&amp;'Технический лист'!K209))+IF(ISBLANK(INDIRECT("A9")), 0, INDIRECT(INDIRECT("A9")&amp;"!"&amp;'Технический лист'!H364&amp;'Технический лист'!K209))+IF(ISBLANK(INDIRECT("A10")), 0, INDIRECT(INDIRECT("A10")&amp;"!"&amp;'Технический лист'!H364&amp;'Технический лист'!K209))+IF(ISBLANK(INDIRECT("A11")), 0, INDIRECT(INDIRECT("A11")&amp;"!"&amp;'Технический лист'!H364&amp;'Технический лист'!K209))+IF(ISBLANK(INDIRECT("A12")), 0, INDIRECT(INDIRECT("A12")&amp;"!"&amp;'Технический лист'!H364&amp;'Технический лист'!K209))</f>
        <v>0</v>
      </c>
      <c r="I231" s="110">
        <f>IF(ISBLANK(INDIRECT("A3")), 0, INDIRECT(INDIRECT("A3")&amp;"!"&amp;'Технический лист'!I364&amp;'Технический лист'!L209))+IF(ISBLANK(INDIRECT("A4")), 0, INDIRECT(INDIRECT("A4")&amp;"!"&amp;'Технический лист'!I364&amp;'Технический лист'!L209))+IF(ISBLANK(INDIRECT("A5")), 0, INDIRECT(INDIRECT("A5")&amp;"!"&amp;'Технический лист'!I364&amp;'Технический лист'!L209))+IF(ISBLANK(INDIRECT("A6")), 0, INDIRECT(INDIRECT("A6")&amp;"!"&amp;'Технический лист'!I364&amp;'Технический лист'!L209))+IF(ISBLANK(INDIRECT("A7")), 0, INDIRECT(INDIRECT("A7")&amp;"!"&amp;'Технический лист'!I364&amp;'Технический лист'!L209))+IF(ISBLANK(INDIRECT("A8")), 0, INDIRECT(INDIRECT("A8")&amp;"!"&amp;'Технический лист'!I364&amp;'Технический лист'!L209))+IF(ISBLANK(INDIRECT("A9")), 0, INDIRECT(INDIRECT("A9")&amp;"!"&amp;'Технический лист'!I364&amp;'Технический лист'!L209))+IF(ISBLANK(INDIRECT("A10")), 0, INDIRECT(INDIRECT("A10")&amp;"!"&amp;'Технический лист'!I364&amp;'Технический лист'!L209))+IF(ISBLANK(INDIRECT("A11")), 0, INDIRECT(INDIRECT("A11")&amp;"!"&amp;'Технический лист'!I364&amp;'Технический лист'!L209))+IF(ISBLANK(INDIRECT("A12")), 0, INDIRECT(INDIRECT("A12")&amp;"!"&amp;'Технический лист'!I364&amp;'Технический лист'!L209))</f>
        <v>0</v>
      </c>
      <c r="J231" s="110">
        <f>IF(ISBLANK(INDIRECT("A3")), 0, INDIRECT(INDIRECT("A3")&amp;"!"&amp;'Технический лист'!J364&amp;'Технический лист'!M209))+IF(ISBLANK(INDIRECT("A4")), 0, INDIRECT(INDIRECT("A4")&amp;"!"&amp;'Технический лист'!J364&amp;'Технический лист'!M209))+IF(ISBLANK(INDIRECT("A5")), 0, INDIRECT(INDIRECT("A5")&amp;"!"&amp;'Технический лист'!J364&amp;'Технический лист'!M209))+IF(ISBLANK(INDIRECT("A6")), 0, INDIRECT(INDIRECT("A6")&amp;"!"&amp;'Технический лист'!J364&amp;'Технический лист'!M209))+IF(ISBLANK(INDIRECT("A7")), 0, INDIRECT(INDIRECT("A7")&amp;"!"&amp;'Технический лист'!J364&amp;'Технический лист'!M209))+IF(ISBLANK(INDIRECT("A8")), 0, INDIRECT(INDIRECT("A8")&amp;"!"&amp;'Технический лист'!J364&amp;'Технический лист'!M209))+IF(ISBLANK(INDIRECT("A9")), 0, INDIRECT(INDIRECT("A9")&amp;"!"&amp;'Технический лист'!J364&amp;'Технический лист'!M209))+IF(ISBLANK(INDIRECT("A10")), 0, INDIRECT(INDIRECT("A10")&amp;"!"&amp;'Технический лист'!J364&amp;'Технический лист'!M209))+IF(ISBLANK(INDIRECT("A11")), 0, INDIRECT(INDIRECT("A11")&amp;"!"&amp;'Технический лист'!J364&amp;'Технический лист'!M209))+IF(ISBLANK(INDIRECT("A12")), 0, INDIRECT(INDIRECT("A12")&amp;"!"&amp;'Технический лист'!J364&amp;'Технический лист'!M209))</f>
        <v>0</v>
      </c>
      <c r="K231" s="110">
        <f>IF(ISBLANK(INDIRECT("A3")), 0, INDIRECT(INDIRECT("A3")&amp;"!"&amp;'Технический лист'!K364&amp;'Технический лист'!N209))+IF(ISBLANK(INDIRECT("A4")), 0, INDIRECT(INDIRECT("A4")&amp;"!"&amp;'Технический лист'!K364&amp;'Технический лист'!N209))+IF(ISBLANK(INDIRECT("A5")), 0, INDIRECT(INDIRECT("A5")&amp;"!"&amp;'Технический лист'!K364&amp;'Технический лист'!N209))+IF(ISBLANK(INDIRECT("A6")), 0, INDIRECT(INDIRECT("A6")&amp;"!"&amp;'Технический лист'!K364&amp;'Технический лист'!N209))+IF(ISBLANK(INDIRECT("A7")), 0, INDIRECT(INDIRECT("A7")&amp;"!"&amp;'Технический лист'!K364&amp;'Технический лист'!N209))+IF(ISBLANK(INDIRECT("A8")), 0, INDIRECT(INDIRECT("A8")&amp;"!"&amp;'Технический лист'!K364&amp;'Технический лист'!N209))+IF(ISBLANK(INDIRECT("A9")), 0, INDIRECT(INDIRECT("A9")&amp;"!"&amp;'Технический лист'!K364&amp;'Технический лист'!N209))+IF(ISBLANK(INDIRECT("A10")), 0, INDIRECT(INDIRECT("A10")&amp;"!"&amp;'Технический лист'!K364&amp;'Технический лист'!N209))+IF(ISBLANK(INDIRECT("A11")), 0, INDIRECT(INDIRECT("A11")&amp;"!"&amp;'Технический лист'!K364&amp;'Технический лист'!N209))+IF(ISBLANK(INDIRECT("A12")), 0, INDIRECT(INDIRECT("A12")&amp;"!"&amp;'Технический лист'!K364&amp;'Технический лист'!N209))</f>
        <v>0</v>
      </c>
      <c r="L231" s="110">
        <f>IF(ISBLANK(INDIRECT("A3")), 0, INDIRECT(INDIRECT("A3")&amp;"!"&amp;'Технический лист'!L364&amp;'Технический лист'!O209))+IF(ISBLANK(INDIRECT("A4")), 0, INDIRECT(INDIRECT("A4")&amp;"!"&amp;'Технический лист'!L364&amp;'Технический лист'!O209))+IF(ISBLANK(INDIRECT("A5")), 0, INDIRECT(INDIRECT("A5")&amp;"!"&amp;'Технический лист'!L364&amp;'Технический лист'!O209))+IF(ISBLANK(INDIRECT("A6")), 0, INDIRECT(INDIRECT("A6")&amp;"!"&amp;'Технический лист'!L364&amp;'Технический лист'!O209))+IF(ISBLANK(INDIRECT("A7")), 0, INDIRECT(INDIRECT("A7")&amp;"!"&amp;'Технический лист'!L364&amp;'Технический лист'!O209))+IF(ISBLANK(INDIRECT("A8")), 0, INDIRECT(INDIRECT("A8")&amp;"!"&amp;'Технический лист'!L364&amp;'Технический лист'!O209))+IF(ISBLANK(INDIRECT("A9")), 0, INDIRECT(INDIRECT("A9")&amp;"!"&amp;'Технический лист'!L364&amp;'Технический лист'!O209))+IF(ISBLANK(INDIRECT("A10")), 0, INDIRECT(INDIRECT("A10")&amp;"!"&amp;'Технический лист'!L364&amp;'Технический лист'!O209))+IF(ISBLANK(INDIRECT("A11")), 0, INDIRECT(INDIRECT("A11")&amp;"!"&amp;'Технический лист'!L364&amp;'Технический лист'!O209))+IF(ISBLANK(INDIRECT("A12")), 0, INDIRECT(INDIRECT("A12")&amp;"!"&amp;'Технический лист'!L364&amp;'Технический лист'!O209))</f>
        <v>0</v>
      </c>
      <c r="M231" s="111">
        <f>IF(ISBLANK(INDIRECT("A3")), 0, INDIRECT(INDIRECT("A3")&amp;"!"&amp;'Технический лист'!M364&amp;'Технический лист'!P209))+IF(ISBLANK(INDIRECT("A4")), 0, INDIRECT(INDIRECT("A4")&amp;"!"&amp;'Технический лист'!M364&amp;'Технический лист'!P209))+IF(ISBLANK(INDIRECT("A5")), 0, INDIRECT(INDIRECT("A5")&amp;"!"&amp;'Технический лист'!M364&amp;'Технический лист'!P209))+IF(ISBLANK(INDIRECT("A6")), 0, INDIRECT(INDIRECT("A6")&amp;"!"&amp;'Технический лист'!M364&amp;'Технический лист'!P209))+IF(ISBLANK(INDIRECT("A7")), 0, INDIRECT(INDIRECT("A7")&amp;"!"&amp;'Технический лист'!M364&amp;'Технический лист'!P209))+IF(ISBLANK(INDIRECT("A8")), 0, INDIRECT(INDIRECT("A8")&amp;"!"&amp;'Технический лист'!M364&amp;'Технический лист'!P209))+IF(ISBLANK(INDIRECT("A9")), 0, INDIRECT(INDIRECT("A9")&amp;"!"&amp;'Технический лист'!M364&amp;'Технический лист'!P209))+IF(ISBLANK(INDIRECT("A10")), 0, INDIRECT(INDIRECT("A10")&amp;"!"&amp;'Технический лист'!M364&amp;'Технический лист'!P209))+IF(ISBLANK(INDIRECT("A11")), 0, INDIRECT(INDIRECT("A11")&amp;"!"&amp;'Технический лист'!M364&amp;'Технический лист'!P209))+IF(ISBLANK(INDIRECT("A12")), 0, INDIRECT(INDIRECT("A12")&amp;"!"&amp;'Технический лист'!M364&amp;'Технический лист'!P209))</f>
        <v>0</v>
      </c>
    </row>
    <row r="232">
      <c r="A232" s="119" t="s">
        <v>167</v>
      </c>
      <c r="B232" s="116" t="str">
        <f t="shared" ref="B232:M232" si="10">IF(B231+B230=0, "OK!", B231+B230)</f>
        <v>OK!</v>
      </c>
      <c r="C232" s="116">
        <f t="shared" si="10"/>
        <v>-20000</v>
      </c>
      <c r="D232" s="116" t="str">
        <f t="shared" si="10"/>
        <v>OK!</v>
      </c>
      <c r="E232" s="116" t="str">
        <f t="shared" si="10"/>
        <v>OK!</v>
      </c>
      <c r="F232" s="116">
        <f t="shared" si="10"/>
        <v>40000</v>
      </c>
      <c r="G232" s="116" t="str">
        <f t="shared" si="10"/>
        <v>OK!</v>
      </c>
      <c r="H232" s="116" t="str">
        <f t="shared" si="10"/>
        <v>OK!</v>
      </c>
      <c r="I232" s="116" t="str">
        <f t="shared" si="10"/>
        <v>OK!</v>
      </c>
      <c r="J232" s="116" t="str">
        <f t="shared" si="10"/>
        <v>OK!</v>
      </c>
      <c r="K232" s="116" t="str">
        <f t="shared" si="10"/>
        <v>OK!</v>
      </c>
      <c r="L232" s="116" t="str">
        <f t="shared" si="10"/>
        <v>OK!</v>
      </c>
      <c r="M232" s="117" t="str">
        <f t="shared" si="10"/>
        <v>OK!</v>
      </c>
    </row>
  </sheetData>
  <conditionalFormatting sqref="B229:M229">
    <cfRule type="cellIs" dxfId="10" priority="1" operator="greaterThan">
      <formula>0</formula>
    </cfRule>
  </conditionalFormatting>
  <conditionalFormatting sqref="B229:M229">
    <cfRule type="cellIs" dxfId="10" priority="2" operator="lessThan">
      <formula>0</formula>
    </cfRule>
  </conditionalFormatting>
  <conditionalFormatting sqref="B2:M2">
    <cfRule type="cellIs" dxfId="11" priority="3" operator="lessThan">
      <formula>0</formula>
    </cfRule>
  </conditionalFormatting>
  <conditionalFormatting sqref="B2:M2">
    <cfRule type="cellIs" dxfId="12" priority="4" operator="equal">
      <formula>0</formula>
    </cfRule>
  </conditionalFormatting>
  <conditionalFormatting sqref="B3:M12">
    <cfRule type="cellIs" dxfId="0" priority="5" operator="equal">
      <formula>0</formula>
    </cfRule>
  </conditionalFormatting>
  <conditionalFormatting sqref="B3:M12">
    <cfRule type="cellIs" dxfId="2" priority="6" operator="lessThan">
      <formula>0</formula>
    </cfRule>
  </conditionalFormatting>
  <conditionalFormatting sqref="B3:M12">
    <cfRule type="cellIs" dxfId="1" priority="7" operator="greaterThan">
      <formula>0</formula>
    </cfRule>
  </conditionalFormatting>
  <conditionalFormatting sqref="B13:M13">
    <cfRule type="cellIs" dxfId="3" priority="8" operator="equal">
      <formula>0</formula>
    </cfRule>
  </conditionalFormatting>
  <conditionalFormatting sqref="B13:M13">
    <cfRule type="cellIs" dxfId="13" priority="9" operator="lessThan">
      <formula>0</formula>
    </cfRule>
  </conditionalFormatting>
  <conditionalFormatting sqref="B14:M113">
    <cfRule type="cellIs" dxfId="0" priority="10" operator="equal">
      <formula>0</formula>
    </cfRule>
  </conditionalFormatting>
  <conditionalFormatting sqref="B14:M113">
    <cfRule type="cellIs" dxfId="1" priority="11" operator="greaterThan">
      <formula>0</formula>
    </cfRule>
  </conditionalFormatting>
  <conditionalFormatting sqref="B14:M113">
    <cfRule type="cellIs" dxfId="2" priority="12" operator="lessThan">
      <formula>0</formula>
    </cfRule>
  </conditionalFormatting>
  <conditionalFormatting sqref="B114:M114">
    <cfRule type="cellIs" dxfId="3" priority="13" operator="equal">
      <formula>0</formula>
    </cfRule>
  </conditionalFormatting>
  <conditionalFormatting sqref="B114:M114">
    <cfRule type="cellIs" dxfId="14" priority="14" operator="lessThan">
      <formula>0</formula>
    </cfRule>
  </conditionalFormatting>
  <conditionalFormatting sqref="B115:M124">
    <cfRule type="cellIs" dxfId="0" priority="15" operator="equal">
      <formula>0</formula>
    </cfRule>
  </conditionalFormatting>
  <conditionalFormatting sqref="B115:M124">
    <cfRule type="cellIs" dxfId="2" priority="16" operator="greaterThan">
      <formula>0</formula>
    </cfRule>
  </conditionalFormatting>
  <conditionalFormatting sqref="B115:M124">
    <cfRule type="cellIs" dxfId="1" priority="17" operator="lessThan">
      <formula>0</formula>
    </cfRule>
  </conditionalFormatting>
  <conditionalFormatting sqref="B125:M125">
    <cfRule type="cellIs" dxfId="3" priority="18" operator="equal">
      <formula>0</formula>
    </cfRule>
  </conditionalFormatting>
  <conditionalFormatting sqref="B125:M125">
    <cfRule type="cellIs" dxfId="4" priority="19" operator="lessThan">
      <formula>0</formula>
    </cfRule>
  </conditionalFormatting>
  <conditionalFormatting sqref="B126:M215">
    <cfRule type="cellIs" dxfId="0" priority="20" operator="equal">
      <formula>0</formula>
    </cfRule>
  </conditionalFormatting>
  <conditionalFormatting sqref="B126:M215">
    <cfRule type="cellIs" dxfId="1" priority="21" operator="greaterThan">
      <formula>0</formula>
    </cfRule>
  </conditionalFormatting>
  <conditionalFormatting sqref="B126:M215">
    <cfRule type="cellIs" dxfId="2" priority="22" operator="lessThan">
      <formula>0</formula>
    </cfRule>
  </conditionalFormatting>
  <conditionalFormatting sqref="B218:M227">
    <cfRule type="cellIs" dxfId="0" priority="23" operator="equal">
      <formula>0</formula>
    </cfRule>
  </conditionalFormatting>
  <conditionalFormatting sqref="B218:M227">
    <cfRule type="cellIs" dxfId="1" priority="24" operator="greaterThan">
      <formula>0</formula>
    </cfRule>
  </conditionalFormatting>
  <conditionalFormatting sqref="B218:M227">
    <cfRule type="cellIs" dxfId="2" priority="25" operator="lessThan">
      <formula>0</formula>
    </cfRule>
  </conditionalFormatting>
  <conditionalFormatting sqref="B230:M231">
    <cfRule type="cellIs" dxfId="0" priority="26" operator="equal">
      <formula>0</formula>
    </cfRule>
  </conditionalFormatting>
  <conditionalFormatting sqref="B232:M232">
    <cfRule type="cellIs" dxfId="15" priority="27" operator="greaterThan">
      <formula>0</formula>
    </cfRule>
  </conditionalFormatting>
  <conditionalFormatting sqref="B232:M232">
    <cfRule type="cellIs" dxfId="15" priority="28" operator="lessThan">
      <formula>0</formula>
    </cfRule>
  </conditionalFormatting>
  <dataValidations>
    <dataValidation type="list" allowBlank="1" sqref="A3:A12">
      <formula1>'ДДС настройки (для ввода сальдо'!$A$3:$A$12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2.57"/>
    <col customWidth="1" min="2" max="2" width="18.57"/>
    <col customWidth="1" min="3" max="3" width="17.71"/>
    <col customWidth="1" min="4" max="4" width="19.29"/>
    <col customWidth="1" min="5" max="5" width="40.0"/>
  </cols>
  <sheetData>
    <row r="1" ht="27.75" customHeight="1">
      <c r="A1" s="67" t="s">
        <v>54</v>
      </c>
      <c r="B1" s="67" t="s">
        <v>12</v>
      </c>
      <c r="C1" s="67" t="s">
        <v>55</v>
      </c>
      <c r="D1" s="67" t="s">
        <v>56</v>
      </c>
      <c r="E1" s="67" t="s">
        <v>57</v>
      </c>
    </row>
    <row r="2">
      <c r="A2" s="68" t="s">
        <v>32</v>
      </c>
      <c r="B2" s="69" t="s">
        <v>58</v>
      </c>
      <c r="C2" s="68" t="s">
        <v>59</v>
      </c>
      <c r="D2" s="68" t="s">
        <v>60</v>
      </c>
      <c r="E2" s="68" t="s">
        <v>61</v>
      </c>
    </row>
    <row r="3">
      <c r="A3" s="68" t="s">
        <v>29</v>
      </c>
      <c r="B3" s="69" t="s">
        <v>58</v>
      </c>
      <c r="C3" s="68" t="s">
        <v>62</v>
      </c>
      <c r="D3" s="68" t="s">
        <v>60</v>
      </c>
      <c r="E3" s="68" t="s">
        <v>63</v>
      </c>
    </row>
    <row r="4">
      <c r="A4" s="70" t="s">
        <v>35</v>
      </c>
      <c r="B4" s="71" t="s">
        <v>64</v>
      </c>
      <c r="C4" s="71" t="s">
        <v>59</v>
      </c>
      <c r="D4" s="71" t="s">
        <v>65</v>
      </c>
      <c r="E4" s="71" t="s">
        <v>66</v>
      </c>
    </row>
    <row r="5">
      <c r="A5" s="72" t="s">
        <v>42</v>
      </c>
      <c r="B5" s="71" t="s">
        <v>64</v>
      </c>
      <c r="C5" s="71" t="s">
        <v>59</v>
      </c>
      <c r="D5" s="71" t="s">
        <v>65</v>
      </c>
      <c r="E5" s="73" t="s">
        <v>42</v>
      </c>
    </row>
    <row r="6">
      <c r="A6" s="68" t="s">
        <v>67</v>
      </c>
      <c r="B6" s="68" t="s">
        <v>68</v>
      </c>
      <c r="C6" s="68" t="s">
        <v>62</v>
      </c>
      <c r="D6" s="68" t="s">
        <v>65</v>
      </c>
      <c r="E6" s="68" t="s">
        <v>67</v>
      </c>
    </row>
    <row r="7">
      <c r="A7" s="74" t="s">
        <v>44</v>
      </c>
      <c r="B7" s="71" t="s">
        <v>68</v>
      </c>
      <c r="C7" s="71" t="s">
        <v>62</v>
      </c>
      <c r="D7" s="71" t="s">
        <v>65</v>
      </c>
      <c r="E7" s="75" t="s">
        <v>69</v>
      </c>
    </row>
    <row r="8">
      <c r="A8" s="74" t="s">
        <v>70</v>
      </c>
      <c r="B8" s="71" t="s">
        <v>68</v>
      </c>
      <c r="C8" s="71" t="s">
        <v>62</v>
      </c>
      <c r="D8" s="71" t="s">
        <v>65</v>
      </c>
      <c r="E8" s="75" t="s">
        <v>71</v>
      </c>
    </row>
    <row r="9">
      <c r="A9" s="74" t="s">
        <v>25</v>
      </c>
      <c r="B9" s="73" t="s">
        <v>68</v>
      </c>
      <c r="C9" s="71" t="s">
        <v>62</v>
      </c>
      <c r="D9" s="71" t="s">
        <v>65</v>
      </c>
      <c r="E9" s="73" t="s">
        <v>72</v>
      </c>
    </row>
    <row r="10">
      <c r="A10" s="74" t="s">
        <v>37</v>
      </c>
      <c r="B10" s="71" t="s">
        <v>68</v>
      </c>
      <c r="C10" s="71" t="s">
        <v>62</v>
      </c>
      <c r="D10" s="71" t="s">
        <v>65</v>
      </c>
      <c r="E10" s="75" t="s">
        <v>37</v>
      </c>
    </row>
    <row r="11">
      <c r="A11" s="72" t="s">
        <v>73</v>
      </c>
      <c r="B11" s="73" t="s">
        <v>68</v>
      </c>
      <c r="C11" s="71" t="s">
        <v>62</v>
      </c>
      <c r="D11" s="71" t="s">
        <v>65</v>
      </c>
      <c r="E11" s="73" t="s">
        <v>74</v>
      </c>
    </row>
    <row r="12">
      <c r="A12" s="72" t="s">
        <v>75</v>
      </c>
      <c r="B12" s="73" t="s">
        <v>76</v>
      </c>
      <c r="C12" s="71" t="s">
        <v>62</v>
      </c>
      <c r="D12" s="71" t="s">
        <v>65</v>
      </c>
      <c r="E12" s="73" t="s">
        <v>77</v>
      </c>
    </row>
    <row r="13">
      <c r="A13" s="74" t="s">
        <v>78</v>
      </c>
      <c r="B13" s="73" t="s">
        <v>76</v>
      </c>
      <c r="C13" s="71" t="s">
        <v>62</v>
      </c>
      <c r="D13" s="71" t="s">
        <v>65</v>
      </c>
      <c r="E13" s="73" t="s">
        <v>79</v>
      </c>
    </row>
    <row r="14">
      <c r="A14" s="72" t="s">
        <v>80</v>
      </c>
      <c r="B14" s="73" t="s">
        <v>76</v>
      </c>
      <c r="C14" s="71" t="s">
        <v>62</v>
      </c>
      <c r="D14" s="71" t="s">
        <v>65</v>
      </c>
      <c r="E14" s="76" t="s">
        <v>81</v>
      </c>
    </row>
    <row r="15">
      <c r="A15" s="72" t="s">
        <v>82</v>
      </c>
      <c r="B15" s="73" t="s">
        <v>76</v>
      </c>
      <c r="C15" s="71" t="s">
        <v>62</v>
      </c>
      <c r="D15" s="71" t="s">
        <v>65</v>
      </c>
      <c r="E15" s="73" t="s">
        <v>83</v>
      </c>
    </row>
    <row r="16">
      <c r="A16" s="72" t="s">
        <v>84</v>
      </c>
      <c r="B16" s="73" t="s">
        <v>76</v>
      </c>
      <c r="C16" s="71" t="s">
        <v>62</v>
      </c>
      <c r="D16" s="71" t="s">
        <v>65</v>
      </c>
      <c r="E16" s="71" t="s">
        <v>85</v>
      </c>
    </row>
    <row r="17">
      <c r="A17" s="72" t="s">
        <v>86</v>
      </c>
      <c r="B17" s="73" t="s">
        <v>76</v>
      </c>
      <c r="C17" s="71" t="s">
        <v>62</v>
      </c>
      <c r="D17" s="71" t="s">
        <v>65</v>
      </c>
      <c r="E17" s="71" t="s">
        <v>87</v>
      </c>
    </row>
    <row r="18">
      <c r="A18" s="72" t="s">
        <v>88</v>
      </c>
      <c r="B18" s="73" t="s">
        <v>76</v>
      </c>
      <c r="C18" s="71" t="s">
        <v>62</v>
      </c>
      <c r="D18" s="71" t="s">
        <v>65</v>
      </c>
      <c r="E18" s="73" t="s">
        <v>89</v>
      </c>
    </row>
    <row r="19">
      <c r="A19" s="77" t="s">
        <v>90</v>
      </c>
      <c r="B19" s="73" t="s">
        <v>76</v>
      </c>
      <c r="C19" s="71" t="s">
        <v>62</v>
      </c>
      <c r="D19" s="71" t="s">
        <v>65</v>
      </c>
      <c r="E19" s="73" t="s">
        <v>91</v>
      </c>
    </row>
    <row r="20">
      <c r="A20" s="77" t="s">
        <v>92</v>
      </c>
      <c r="B20" s="73" t="s">
        <v>76</v>
      </c>
      <c r="C20" s="71" t="s">
        <v>62</v>
      </c>
      <c r="D20" s="71" t="s">
        <v>65</v>
      </c>
      <c r="E20" s="73" t="s">
        <v>93</v>
      </c>
    </row>
    <row r="21">
      <c r="A21" s="77" t="s">
        <v>94</v>
      </c>
      <c r="B21" s="73" t="s">
        <v>76</v>
      </c>
      <c r="C21" s="71" t="s">
        <v>62</v>
      </c>
      <c r="D21" s="71" t="s">
        <v>65</v>
      </c>
      <c r="E21" s="73" t="s">
        <v>95</v>
      </c>
    </row>
    <row r="22">
      <c r="A22" s="77" t="s">
        <v>96</v>
      </c>
      <c r="B22" s="73" t="s">
        <v>76</v>
      </c>
      <c r="C22" s="71" t="s">
        <v>62</v>
      </c>
      <c r="D22" s="71" t="s">
        <v>65</v>
      </c>
      <c r="E22" s="73" t="s">
        <v>97</v>
      </c>
    </row>
    <row r="23">
      <c r="A23" s="72" t="s">
        <v>98</v>
      </c>
      <c r="B23" s="71" t="s">
        <v>99</v>
      </c>
      <c r="C23" s="71" t="s">
        <v>62</v>
      </c>
      <c r="D23" s="71" t="s">
        <v>65</v>
      </c>
      <c r="E23" s="71" t="s">
        <v>100</v>
      </c>
    </row>
    <row r="24">
      <c r="A24" s="72" t="s">
        <v>101</v>
      </c>
      <c r="B24" s="71" t="s">
        <v>99</v>
      </c>
      <c r="C24" s="71" t="s">
        <v>62</v>
      </c>
      <c r="D24" s="71" t="s">
        <v>65</v>
      </c>
      <c r="E24" s="71" t="s">
        <v>102</v>
      </c>
    </row>
    <row r="25">
      <c r="A25" s="72" t="s">
        <v>103</v>
      </c>
      <c r="B25" s="71" t="s">
        <v>99</v>
      </c>
      <c r="C25" s="71" t="s">
        <v>62</v>
      </c>
      <c r="D25" s="71" t="s">
        <v>65</v>
      </c>
      <c r="E25" s="73" t="s">
        <v>103</v>
      </c>
    </row>
    <row r="26">
      <c r="A26" s="77" t="s">
        <v>104</v>
      </c>
      <c r="B26" s="71" t="s">
        <v>99</v>
      </c>
      <c r="C26" s="71" t="s">
        <v>62</v>
      </c>
      <c r="D26" s="71" t="s">
        <v>65</v>
      </c>
      <c r="E26" s="73" t="s">
        <v>105</v>
      </c>
    </row>
    <row r="27">
      <c r="A27" s="77" t="s">
        <v>106</v>
      </c>
      <c r="B27" s="71" t="s">
        <v>99</v>
      </c>
      <c r="C27" s="71" t="s">
        <v>62</v>
      </c>
      <c r="D27" s="71" t="s">
        <v>65</v>
      </c>
      <c r="E27" s="71" t="s">
        <v>107</v>
      </c>
    </row>
    <row r="28">
      <c r="A28" s="72" t="s">
        <v>108</v>
      </c>
      <c r="B28" s="73" t="s">
        <v>109</v>
      </c>
      <c r="C28" s="71" t="s">
        <v>62</v>
      </c>
      <c r="D28" s="71" t="s">
        <v>65</v>
      </c>
      <c r="E28" s="73" t="s">
        <v>108</v>
      </c>
    </row>
    <row r="29">
      <c r="A29" s="72" t="s">
        <v>110</v>
      </c>
      <c r="B29" s="73" t="s">
        <v>109</v>
      </c>
      <c r="C29" s="71" t="s">
        <v>62</v>
      </c>
      <c r="D29" s="71" t="s">
        <v>65</v>
      </c>
      <c r="E29" s="73" t="s">
        <v>110</v>
      </c>
    </row>
    <row r="30">
      <c r="A30" s="77" t="s">
        <v>111</v>
      </c>
      <c r="B30" s="73" t="s">
        <v>112</v>
      </c>
      <c r="C30" s="71" t="s">
        <v>59</v>
      </c>
      <c r="D30" s="71" t="s">
        <v>113</v>
      </c>
      <c r="E30" s="76" t="s">
        <v>111</v>
      </c>
    </row>
    <row r="31">
      <c r="A31" s="78" t="s">
        <v>114</v>
      </c>
      <c r="B31" s="73" t="s">
        <v>112</v>
      </c>
      <c r="C31" s="71" t="s">
        <v>59</v>
      </c>
      <c r="D31" s="71" t="s">
        <v>113</v>
      </c>
      <c r="E31" s="75" t="s">
        <v>114</v>
      </c>
    </row>
    <row r="32">
      <c r="A32" s="78" t="s">
        <v>115</v>
      </c>
      <c r="B32" s="73" t="s">
        <v>112</v>
      </c>
      <c r="C32" s="71" t="s">
        <v>59</v>
      </c>
      <c r="D32" s="71" t="s">
        <v>113</v>
      </c>
      <c r="E32" s="75" t="s">
        <v>116</v>
      </c>
    </row>
    <row r="33">
      <c r="A33" s="78" t="s">
        <v>117</v>
      </c>
      <c r="B33" s="71" t="s">
        <v>118</v>
      </c>
      <c r="C33" s="71" t="s">
        <v>62</v>
      </c>
      <c r="D33" s="71" t="s">
        <v>113</v>
      </c>
      <c r="E33" s="78" t="s">
        <v>117</v>
      </c>
    </row>
    <row r="34">
      <c r="A34" s="78" t="s">
        <v>119</v>
      </c>
      <c r="B34" s="73" t="s">
        <v>118</v>
      </c>
      <c r="C34" s="71" t="s">
        <v>62</v>
      </c>
      <c r="D34" s="71" t="s">
        <v>113</v>
      </c>
      <c r="E34" s="75" t="s">
        <v>119</v>
      </c>
    </row>
    <row r="35">
      <c r="A35" s="78" t="s">
        <v>120</v>
      </c>
      <c r="B35" s="71" t="s">
        <v>121</v>
      </c>
      <c r="C35" s="71" t="s">
        <v>59</v>
      </c>
      <c r="D35" s="71" t="s">
        <v>122</v>
      </c>
      <c r="E35" s="75" t="s">
        <v>123</v>
      </c>
    </row>
    <row r="36">
      <c r="A36" s="78" t="s">
        <v>124</v>
      </c>
      <c r="B36" s="71" t="s">
        <v>121</v>
      </c>
      <c r="C36" s="71" t="s">
        <v>62</v>
      </c>
      <c r="D36" s="71" t="s">
        <v>122</v>
      </c>
      <c r="E36" s="75" t="s">
        <v>125</v>
      </c>
    </row>
    <row r="37">
      <c r="A37" s="78" t="s">
        <v>126</v>
      </c>
      <c r="B37" s="71" t="s">
        <v>121</v>
      </c>
      <c r="C37" s="71" t="s">
        <v>62</v>
      </c>
      <c r="D37" s="71" t="s">
        <v>122</v>
      </c>
      <c r="E37" s="75" t="s">
        <v>127</v>
      </c>
    </row>
    <row r="38">
      <c r="A38" s="68"/>
      <c r="B38" s="69"/>
      <c r="C38" s="68"/>
      <c r="D38" s="68"/>
      <c r="E38" s="68"/>
    </row>
    <row r="39">
      <c r="A39" s="68"/>
      <c r="B39" s="69"/>
      <c r="C39" s="68"/>
      <c r="D39" s="68"/>
      <c r="E39" s="68"/>
    </row>
    <row r="40">
      <c r="A40" s="68"/>
      <c r="B40" s="69"/>
      <c r="C40" s="68"/>
      <c r="D40" s="68"/>
      <c r="E40" s="68"/>
    </row>
    <row r="41">
      <c r="A41" s="68"/>
      <c r="B41" s="69"/>
      <c r="C41" s="68"/>
      <c r="D41" s="68"/>
      <c r="E41" s="68"/>
    </row>
    <row r="42">
      <c r="A42" s="68"/>
      <c r="B42" s="69"/>
      <c r="C42" s="68"/>
      <c r="D42" s="68"/>
      <c r="E42" s="68"/>
    </row>
    <row r="43">
      <c r="A43" s="68"/>
      <c r="B43" s="69"/>
      <c r="C43" s="68"/>
      <c r="D43" s="68"/>
      <c r="E43" s="68"/>
    </row>
    <row r="44">
      <c r="A44" s="68"/>
      <c r="B44" s="69"/>
      <c r="C44" s="68"/>
      <c r="D44" s="68"/>
      <c r="E44" s="68"/>
    </row>
    <row r="45">
      <c r="A45" s="72"/>
      <c r="B45" s="73"/>
      <c r="C45" s="71"/>
      <c r="D45" s="71"/>
      <c r="E45" s="73"/>
    </row>
    <row r="46">
      <c r="A46" s="72"/>
      <c r="B46" s="73"/>
      <c r="C46" s="71"/>
      <c r="D46" s="71"/>
      <c r="E46" s="73"/>
    </row>
    <row r="47">
      <c r="A47" s="72"/>
      <c r="B47" s="73"/>
      <c r="C47" s="71"/>
      <c r="D47" s="71"/>
      <c r="E47" s="73"/>
    </row>
    <row r="48">
      <c r="A48" s="72"/>
      <c r="B48" s="73"/>
      <c r="C48" s="71"/>
      <c r="D48" s="71"/>
      <c r="E48" s="73"/>
    </row>
    <row r="49">
      <c r="A49" s="72"/>
      <c r="B49" s="73"/>
      <c r="C49" s="71"/>
      <c r="D49" s="71"/>
      <c r="E49" s="73"/>
    </row>
    <row r="50">
      <c r="A50" s="72"/>
      <c r="B50" s="73"/>
      <c r="C50" s="71"/>
      <c r="D50" s="71"/>
      <c r="E50" s="73"/>
    </row>
    <row r="51">
      <c r="A51" s="72"/>
      <c r="B51" s="73"/>
      <c r="C51" s="71"/>
      <c r="D51" s="71"/>
      <c r="E51" s="73"/>
    </row>
    <row r="52">
      <c r="A52" s="72"/>
      <c r="B52" s="73"/>
      <c r="C52" s="71"/>
      <c r="D52" s="71"/>
      <c r="E52" s="73"/>
    </row>
    <row r="53">
      <c r="A53" s="72"/>
      <c r="B53" s="73"/>
      <c r="C53" s="71"/>
      <c r="D53" s="71"/>
      <c r="E53" s="73"/>
    </row>
    <row r="54">
      <c r="A54" s="72"/>
      <c r="B54" s="73"/>
      <c r="C54" s="71"/>
      <c r="D54" s="71"/>
      <c r="E54" s="73"/>
    </row>
    <row r="55">
      <c r="A55" s="72"/>
      <c r="B55" s="73"/>
      <c r="C55" s="71"/>
      <c r="D55" s="71"/>
      <c r="E55" s="73"/>
    </row>
    <row r="56">
      <c r="A56" s="72"/>
      <c r="B56" s="73"/>
      <c r="C56" s="71"/>
      <c r="D56" s="71"/>
      <c r="E56" s="73"/>
    </row>
    <row r="57">
      <c r="A57" s="72"/>
      <c r="B57" s="73"/>
      <c r="C57" s="71"/>
      <c r="D57" s="71"/>
      <c r="E57" s="73"/>
    </row>
    <row r="58">
      <c r="A58" s="72"/>
      <c r="B58" s="73"/>
      <c r="C58" s="71"/>
      <c r="D58" s="71"/>
      <c r="E58" s="73"/>
    </row>
    <row r="59">
      <c r="A59" s="72"/>
      <c r="B59" s="73"/>
      <c r="C59" s="71"/>
      <c r="D59" s="71"/>
      <c r="E59" s="73"/>
    </row>
    <row r="60">
      <c r="A60" s="72"/>
      <c r="B60" s="73"/>
      <c r="C60" s="71"/>
      <c r="D60" s="71"/>
      <c r="E60" s="73"/>
    </row>
    <row r="61">
      <c r="A61" s="72"/>
      <c r="B61" s="73"/>
      <c r="C61" s="71"/>
      <c r="D61" s="71"/>
      <c r="E61" s="73"/>
    </row>
    <row r="62">
      <c r="A62" s="72"/>
      <c r="B62" s="73"/>
      <c r="C62" s="71"/>
      <c r="D62" s="71"/>
      <c r="E62" s="73"/>
    </row>
    <row r="63">
      <c r="A63" s="72"/>
      <c r="B63" s="73"/>
      <c r="C63" s="71"/>
      <c r="D63" s="71"/>
      <c r="E63" s="73"/>
    </row>
    <row r="64">
      <c r="A64" s="72"/>
      <c r="B64" s="73"/>
      <c r="C64" s="71"/>
      <c r="D64" s="71"/>
      <c r="E64" s="73"/>
    </row>
    <row r="65">
      <c r="A65" s="72"/>
      <c r="B65" s="73"/>
      <c r="C65" s="71"/>
      <c r="D65" s="71"/>
      <c r="E65" s="73"/>
    </row>
    <row r="66">
      <c r="A66" s="72"/>
      <c r="B66" s="73"/>
      <c r="C66" s="71"/>
      <c r="D66" s="71"/>
      <c r="E66" s="73"/>
    </row>
    <row r="67">
      <c r="A67" s="72"/>
      <c r="B67" s="73"/>
      <c r="C67" s="71"/>
      <c r="D67" s="71"/>
      <c r="E67" s="73"/>
    </row>
    <row r="68">
      <c r="A68" s="72"/>
      <c r="B68" s="73"/>
      <c r="C68" s="71"/>
      <c r="D68" s="71"/>
      <c r="E68" s="73"/>
    </row>
    <row r="69">
      <c r="A69" s="72"/>
      <c r="B69" s="73"/>
      <c r="C69" s="71"/>
      <c r="D69" s="71"/>
      <c r="E69" s="73"/>
    </row>
    <row r="70">
      <c r="A70" s="72"/>
      <c r="B70" s="73"/>
      <c r="C70" s="71"/>
      <c r="D70" s="71"/>
      <c r="E70" s="73"/>
    </row>
    <row r="71">
      <c r="A71" s="72"/>
      <c r="B71" s="73"/>
      <c r="C71" s="71"/>
      <c r="D71" s="71"/>
      <c r="E71" s="73"/>
    </row>
    <row r="72">
      <c r="A72" s="72"/>
      <c r="B72" s="73"/>
      <c r="C72" s="71"/>
      <c r="D72" s="71"/>
      <c r="E72" s="73"/>
    </row>
    <row r="73">
      <c r="A73" s="72"/>
      <c r="B73" s="73"/>
      <c r="C73" s="71"/>
      <c r="D73" s="71"/>
      <c r="E73" s="73"/>
    </row>
    <row r="74">
      <c r="A74" s="72"/>
      <c r="B74" s="73"/>
      <c r="C74" s="71"/>
      <c r="D74" s="71"/>
      <c r="E74" s="73"/>
    </row>
    <row r="75">
      <c r="A75" s="72"/>
      <c r="B75" s="73"/>
      <c r="C75" s="71"/>
      <c r="D75" s="71"/>
      <c r="E75" s="73"/>
    </row>
    <row r="76">
      <c r="A76" s="72"/>
      <c r="B76" s="73"/>
      <c r="C76" s="71"/>
      <c r="D76" s="71"/>
      <c r="E76" s="73"/>
    </row>
    <row r="77">
      <c r="A77" s="72"/>
      <c r="B77" s="73"/>
      <c r="C77" s="71"/>
      <c r="D77" s="71"/>
      <c r="E77" s="73"/>
    </row>
    <row r="78">
      <c r="A78" s="72"/>
      <c r="B78" s="73"/>
      <c r="C78" s="71"/>
      <c r="D78" s="71"/>
      <c r="E78" s="73"/>
    </row>
    <row r="79">
      <c r="A79" s="72"/>
      <c r="B79" s="73"/>
      <c r="C79" s="71"/>
      <c r="D79" s="71"/>
      <c r="E79" s="73"/>
    </row>
    <row r="80">
      <c r="A80" s="72"/>
      <c r="B80" s="73"/>
      <c r="C80" s="71"/>
      <c r="D80" s="71"/>
      <c r="E80" s="73"/>
    </row>
    <row r="81">
      <c r="A81" s="72"/>
      <c r="B81" s="73"/>
      <c r="C81" s="71"/>
      <c r="D81" s="71"/>
      <c r="E81" s="73"/>
    </row>
    <row r="82">
      <c r="A82" s="72"/>
      <c r="B82" s="73"/>
      <c r="C82" s="71"/>
      <c r="D82" s="71"/>
      <c r="E82" s="73"/>
    </row>
    <row r="83">
      <c r="A83" s="72"/>
      <c r="B83" s="73"/>
      <c r="C83" s="71"/>
      <c r="D83" s="71"/>
      <c r="E83" s="73"/>
    </row>
    <row r="84">
      <c r="A84" s="72"/>
      <c r="B84" s="73"/>
      <c r="C84" s="71"/>
      <c r="D84" s="71"/>
      <c r="E84" s="73"/>
    </row>
    <row r="85">
      <c r="A85" s="72"/>
      <c r="B85" s="73"/>
      <c r="C85" s="71"/>
      <c r="D85" s="71"/>
      <c r="E85" s="73"/>
    </row>
    <row r="86">
      <c r="A86" s="72"/>
      <c r="B86" s="73"/>
      <c r="C86" s="71"/>
      <c r="D86" s="71"/>
      <c r="E86" s="73"/>
    </row>
    <row r="87">
      <c r="A87" s="72"/>
      <c r="B87" s="73"/>
      <c r="C87" s="71"/>
      <c r="D87" s="71"/>
      <c r="E87" s="73"/>
    </row>
    <row r="88">
      <c r="A88" s="72"/>
      <c r="B88" s="73"/>
      <c r="C88" s="71"/>
      <c r="D88" s="71"/>
      <c r="E88" s="73"/>
    </row>
    <row r="89">
      <c r="A89" s="72"/>
      <c r="B89" s="73"/>
      <c r="C89" s="71"/>
      <c r="D89" s="71"/>
      <c r="E89" s="73"/>
    </row>
    <row r="90">
      <c r="A90" s="72"/>
      <c r="B90" s="73"/>
      <c r="C90" s="71"/>
      <c r="D90" s="71"/>
      <c r="E90" s="73"/>
    </row>
    <row r="91">
      <c r="A91" s="72"/>
      <c r="B91" s="73"/>
      <c r="C91" s="71"/>
      <c r="D91" s="71"/>
      <c r="E91" s="73"/>
    </row>
    <row r="92">
      <c r="A92" s="72"/>
      <c r="B92" s="73"/>
      <c r="C92" s="71"/>
      <c r="D92" s="71"/>
      <c r="E92" s="73"/>
    </row>
    <row r="93">
      <c r="A93" s="72"/>
      <c r="B93" s="73"/>
      <c r="C93" s="71"/>
      <c r="D93" s="71"/>
      <c r="E93" s="73"/>
    </row>
    <row r="94">
      <c r="A94" s="72"/>
      <c r="B94" s="73"/>
      <c r="C94" s="71"/>
      <c r="D94" s="71"/>
      <c r="E94" s="73"/>
    </row>
    <row r="95">
      <c r="A95" s="72"/>
      <c r="B95" s="73"/>
      <c r="C95" s="71"/>
      <c r="D95" s="71"/>
      <c r="E95" s="73"/>
    </row>
    <row r="96">
      <c r="A96" s="72"/>
      <c r="B96" s="73"/>
      <c r="C96" s="71"/>
      <c r="D96" s="71"/>
      <c r="E96" s="73"/>
    </row>
    <row r="97">
      <c r="A97" s="72"/>
      <c r="B97" s="73"/>
      <c r="C97" s="71"/>
      <c r="D97" s="71"/>
      <c r="E97" s="73"/>
    </row>
    <row r="98">
      <c r="A98" s="72"/>
      <c r="B98" s="73"/>
      <c r="C98" s="71"/>
      <c r="D98" s="71"/>
      <c r="E98" s="73"/>
    </row>
    <row r="99">
      <c r="A99" s="72"/>
      <c r="B99" s="73"/>
      <c r="C99" s="71"/>
      <c r="D99" s="71"/>
      <c r="E99" s="73"/>
    </row>
    <row r="100">
      <c r="A100" s="72"/>
      <c r="B100" s="73"/>
      <c r="C100" s="71"/>
      <c r="D100" s="71"/>
      <c r="E100" s="73"/>
    </row>
    <row r="101">
      <c r="A101" s="72"/>
      <c r="B101" s="73"/>
      <c r="C101" s="71"/>
      <c r="D101" s="71"/>
      <c r="E101" s="73"/>
    </row>
    <row r="102">
      <c r="A102" s="72"/>
      <c r="B102" s="73"/>
      <c r="C102" s="71"/>
      <c r="D102" s="71"/>
      <c r="E102" s="73"/>
    </row>
    <row r="103">
      <c r="A103" s="72"/>
      <c r="B103" s="73"/>
      <c r="C103" s="71"/>
      <c r="D103" s="71"/>
      <c r="E103" s="73"/>
    </row>
    <row r="104">
      <c r="A104" s="72"/>
      <c r="B104" s="73"/>
      <c r="C104" s="71"/>
      <c r="D104" s="71"/>
      <c r="E104" s="73"/>
    </row>
    <row r="105">
      <c r="A105" s="72"/>
      <c r="B105" s="73"/>
      <c r="C105" s="71"/>
      <c r="D105" s="71"/>
      <c r="E105" s="73"/>
    </row>
    <row r="106">
      <c r="A106" s="72"/>
      <c r="B106" s="73"/>
      <c r="C106" s="71"/>
      <c r="D106" s="71"/>
      <c r="E106" s="73"/>
    </row>
    <row r="107">
      <c r="A107" s="72"/>
      <c r="B107" s="73"/>
      <c r="C107" s="71"/>
      <c r="D107" s="71"/>
      <c r="E107" s="73"/>
    </row>
    <row r="108">
      <c r="A108" s="72"/>
      <c r="B108" s="73"/>
      <c r="C108" s="71"/>
      <c r="D108" s="71"/>
      <c r="E108" s="73"/>
    </row>
    <row r="109">
      <c r="A109" s="72"/>
      <c r="B109" s="73"/>
      <c r="C109" s="71"/>
      <c r="D109" s="71"/>
      <c r="E109" s="73"/>
    </row>
    <row r="110">
      <c r="A110" s="72"/>
      <c r="B110" s="73"/>
      <c r="C110" s="71"/>
      <c r="D110" s="71"/>
      <c r="E110" s="73"/>
    </row>
    <row r="111">
      <c r="A111" s="72"/>
      <c r="B111" s="73"/>
      <c r="C111" s="71"/>
      <c r="D111" s="71"/>
      <c r="E111" s="73"/>
    </row>
    <row r="112">
      <c r="A112" s="72"/>
      <c r="B112" s="73"/>
      <c r="C112" s="71"/>
      <c r="D112" s="71"/>
      <c r="E112" s="73"/>
    </row>
    <row r="113">
      <c r="A113" s="72"/>
      <c r="B113" s="73"/>
      <c r="C113" s="71"/>
      <c r="D113" s="71"/>
      <c r="E113" s="73"/>
    </row>
    <row r="114">
      <c r="A114" s="72"/>
      <c r="B114" s="73"/>
      <c r="C114" s="71"/>
      <c r="D114" s="71"/>
      <c r="E114" s="73"/>
    </row>
    <row r="115">
      <c r="A115" s="72"/>
      <c r="B115" s="73"/>
      <c r="C115" s="71"/>
      <c r="D115" s="71"/>
      <c r="E115" s="73"/>
    </row>
    <row r="116">
      <c r="A116" s="72"/>
      <c r="B116" s="73"/>
      <c r="C116" s="71"/>
      <c r="D116" s="71"/>
      <c r="E116" s="73"/>
    </row>
    <row r="117">
      <c r="A117" s="72"/>
      <c r="B117" s="73"/>
      <c r="C117" s="71"/>
      <c r="D117" s="71"/>
      <c r="E117" s="73"/>
    </row>
    <row r="118">
      <c r="A118" s="72"/>
      <c r="B118" s="73"/>
      <c r="C118" s="71"/>
      <c r="D118" s="71"/>
      <c r="E118" s="73"/>
    </row>
    <row r="119">
      <c r="A119" s="72"/>
      <c r="B119" s="73"/>
      <c r="C119" s="71"/>
      <c r="D119" s="71"/>
      <c r="E119" s="73"/>
    </row>
    <row r="120">
      <c r="A120" s="72"/>
      <c r="B120" s="73"/>
      <c r="C120" s="71"/>
      <c r="D120" s="71"/>
      <c r="E120" s="73"/>
    </row>
    <row r="121">
      <c r="A121" s="78"/>
      <c r="B121" s="73"/>
      <c r="C121" s="71"/>
      <c r="D121" s="71"/>
      <c r="E121" s="75"/>
    </row>
    <row r="122">
      <c r="A122" s="78"/>
      <c r="B122" s="73"/>
      <c r="C122" s="71"/>
      <c r="D122" s="71"/>
      <c r="E122" s="75"/>
    </row>
    <row r="123">
      <c r="A123" s="78"/>
      <c r="B123" s="73"/>
      <c r="C123" s="71"/>
      <c r="D123" s="71"/>
      <c r="E123" s="75"/>
    </row>
    <row r="124">
      <c r="A124" s="78"/>
      <c r="B124" s="73"/>
      <c r="C124" s="71"/>
      <c r="D124" s="71"/>
      <c r="E124" s="75"/>
    </row>
    <row r="125">
      <c r="A125" s="78"/>
      <c r="B125" s="73"/>
      <c r="C125" s="71"/>
      <c r="D125" s="71"/>
      <c r="E125" s="75"/>
    </row>
    <row r="126">
      <c r="A126" s="78"/>
      <c r="B126" s="73"/>
      <c r="C126" s="71"/>
      <c r="D126" s="71"/>
      <c r="E126" s="75"/>
    </row>
    <row r="127">
      <c r="A127" s="78"/>
      <c r="B127" s="73"/>
      <c r="C127" s="71"/>
      <c r="D127" s="71"/>
      <c r="E127" s="75"/>
    </row>
    <row r="128">
      <c r="A128" s="78"/>
      <c r="B128" s="73"/>
      <c r="C128" s="71"/>
      <c r="D128" s="71"/>
      <c r="E128" s="75"/>
    </row>
    <row r="129">
      <c r="A129" s="78"/>
      <c r="B129" s="73"/>
      <c r="C129" s="71"/>
      <c r="D129" s="71"/>
      <c r="E129" s="75"/>
    </row>
    <row r="130">
      <c r="A130" s="78"/>
      <c r="B130" s="73"/>
      <c r="C130" s="71"/>
      <c r="D130" s="71"/>
      <c r="E130" s="75"/>
    </row>
    <row r="131">
      <c r="A131" s="78"/>
      <c r="B131" s="73"/>
      <c r="C131" s="71"/>
      <c r="D131" s="71"/>
      <c r="E131" s="75"/>
    </row>
    <row r="132">
      <c r="A132" s="78"/>
      <c r="B132" s="73"/>
      <c r="C132" s="71"/>
      <c r="D132" s="71"/>
      <c r="E132" s="75"/>
    </row>
    <row r="133">
      <c r="A133" s="78"/>
      <c r="B133" s="73"/>
      <c r="C133" s="71"/>
      <c r="D133" s="71"/>
      <c r="E133" s="75"/>
    </row>
    <row r="134">
      <c r="A134" s="78"/>
      <c r="B134" s="73"/>
      <c r="C134" s="71"/>
      <c r="D134" s="71"/>
      <c r="E134" s="75"/>
    </row>
    <row r="135">
      <c r="A135" s="78"/>
      <c r="B135" s="73"/>
      <c r="C135" s="71"/>
      <c r="D135" s="71"/>
      <c r="E135" s="75"/>
    </row>
    <row r="136">
      <c r="A136" s="78"/>
      <c r="B136" s="73"/>
      <c r="C136" s="71"/>
      <c r="D136" s="71"/>
      <c r="E136" s="75"/>
    </row>
    <row r="137">
      <c r="A137" s="78"/>
      <c r="B137" s="73"/>
      <c r="C137" s="71"/>
      <c r="D137" s="71"/>
      <c r="E137" s="75"/>
    </row>
    <row r="138">
      <c r="A138" s="78"/>
      <c r="B138" s="73"/>
      <c r="C138" s="71"/>
      <c r="D138" s="71"/>
      <c r="E138" s="75"/>
    </row>
    <row r="139">
      <c r="A139" s="78"/>
      <c r="B139" s="73"/>
      <c r="C139" s="71"/>
      <c r="D139" s="71"/>
      <c r="E139" s="75"/>
    </row>
    <row r="140">
      <c r="A140" s="78"/>
      <c r="B140" s="73"/>
      <c r="C140" s="71"/>
      <c r="D140" s="71"/>
      <c r="E140" s="75"/>
    </row>
    <row r="141">
      <c r="A141" s="78"/>
      <c r="B141" s="73"/>
      <c r="C141" s="71"/>
      <c r="D141" s="71"/>
      <c r="E141" s="75"/>
    </row>
    <row r="142">
      <c r="A142" s="78"/>
      <c r="B142" s="73"/>
      <c r="C142" s="71"/>
      <c r="D142" s="71"/>
      <c r="E142" s="75"/>
    </row>
    <row r="143">
      <c r="A143" s="78"/>
      <c r="B143" s="73"/>
      <c r="C143" s="71"/>
      <c r="D143" s="71"/>
      <c r="E143" s="75"/>
    </row>
    <row r="144">
      <c r="A144" s="78"/>
      <c r="B144" s="73"/>
      <c r="C144" s="71"/>
      <c r="D144" s="71"/>
      <c r="E144" s="75"/>
    </row>
    <row r="145">
      <c r="A145" s="78"/>
      <c r="B145" s="73"/>
      <c r="C145" s="71"/>
      <c r="D145" s="71"/>
      <c r="E145" s="75"/>
    </row>
    <row r="146">
      <c r="A146" s="78"/>
      <c r="B146" s="73"/>
      <c r="C146" s="71"/>
      <c r="D146" s="71"/>
      <c r="E146" s="75"/>
    </row>
    <row r="147">
      <c r="A147" s="78"/>
      <c r="B147" s="73"/>
      <c r="C147" s="71"/>
      <c r="D147" s="71"/>
      <c r="E147" s="75"/>
    </row>
    <row r="148">
      <c r="A148" s="78"/>
      <c r="B148" s="73"/>
      <c r="C148" s="71"/>
      <c r="D148" s="71"/>
      <c r="E148" s="75"/>
    </row>
    <row r="149">
      <c r="A149" s="78"/>
      <c r="B149" s="73"/>
      <c r="C149" s="71"/>
      <c r="D149" s="71"/>
      <c r="E149" s="75"/>
    </row>
    <row r="150">
      <c r="A150" s="78"/>
      <c r="B150" s="73"/>
      <c r="C150" s="71"/>
      <c r="D150" s="71"/>
      <c r="E150" s="75"/>
    </row>
    <row r="151">
      <c r="A151" s="78"/>
      <c r="B151" s="73"/>
      <c r="C151" s="71"/>
      <c r="D151" s="71"/>
      <c r="E151" s="75"/>
    </row>
    <row r="152">
      <c r="A152" s="78"/>
      <c r="B152" s="73"/>
      <c r="C152" s="71"/>
      <c r="D152" s="71"/>
      <c r="E152" s="75"/>
    </row>
    <row r="153">
      <c r="A153" s="78"/>
      <c r="B153" s="73"/>
      <c r="C153" s="71"/>
      <c r="D153" s="71"/>
      <c r="E153" s="75"/>
    </row>
    <row r="154">
      <c r="A154" s="78"/>
      <c r="B154" s="73"/>
      <c r="C154" s="71"/>
      <c r="D154" s="71"/>
      <c r="E154" s="75"/>
    </row>
    <row r="155">
      <c r="A155" s="78"/>
      <c r="B155" s="73"/>
      <c r="C155" s="71"/>
      <c r="D155" s="71"/>
      <c r="E155" s="75"/>
    </row>
    <row r="156">
      <c r="A156" s="78"/>
      <c r="B156" s="73"/>
      <c r="C156" s="71"/>
      <c r="D156" s="71"/>
      <c r="E156" s="75"/>
    </row>
    <row r="157">
      <c r="A157" s="78"/>
      <c r="B157" s="73"/>
      <c r="C157" s="71"/>
      <c r="D157" s="71"/>
      <c r="E157" s="75"/>
    </row>
    <row r="158">
      <c r="A158" s="78"/>
      <c r="B158" s="73"/>
      <c r="C158" s="71"/>
      <c r="D158" s="71"/>
      <c r="E158" s="75"/>
    </row>
    <row r="159">
      <c r="A159" s="78"/>
      <c r="B159" s="73"/>
      <c r="C159" s="71"/>
      <c r="D159" s="71"/>
      <c r="E159" s="75"/>
    </row>
    <row r="160">
      <c r="A160" s="78"/>
      <c r="B160" s="73"/>
      <c r="C160" s="71"/>
      <c r="D160" s="71"/>
      <c r="E160" s="75"/>
    </row>
    <row r="161">
      <c r="A161" s="78"/>
      <c r="B161" s="73"/>
      <c r="C161" s="71"/>
      <c r="D161" s="71"/>
      <c r="E161" s="75"/>
    </row>
    <row r="162">
      <c r="A162" s="78"/>
      <c r="B162" s="73"/>
      <c r="C162" s="71"/>
      <c r="D162" s="71"/>
      <c r="E162" s="75"/>
    </row>
    <row r="163">
      <c r="A163" s="78"/>
      <c r="B163" s="73"/>
      <c r="C163" s="71"/>
      <c r="D163" s="71"/>
      <c r="E163" s="75"/>
    </row>
    <row r="164">
      <c r="A164" s="78"/>
      <c r="B164" s="73"/>
      <c r="C164" s="71"/>
      <c r="D164" s="71"/>
      <c r="E164" s="75"/>
    </row>
    <row r="165">
      <c r="A165" s="78"/>
      <c r="B165" s="73"/>
      <c r="C165" s="71"/>
      <c r="D165" s="71"/>
      <c r="E165" s="75"/>
    </row>
    <row r="166">
      <c r="A166" s="78"/>
      <c r="B166" s="73"/>
      <c r="C166" s="71"/>
      <c r="D166" s="71"/>
      <c r="E166" s="75"/>
    </row>
    <row r="167">
      <c r="A167" s="78"/>
      <c r="B167" s="73"/>
      <c r="C167" s="71"/>
      <c r="D167" s="71"/>
      <c r="E167" s="75"/>
    </row>
    <row r="168">
      <c r="A168" s="78"/>
      <c r="B168" s="73"/>
      <c r="C168" s="71"/>
      <c r="D168" s="71"/>
      <c r="E168" s="75"/>
    </row>
    <row r="169">
      <c r="A169" s="78"/>
      <c r="B169" s="73"/>
      <c r="C169" s="71"/>
      <c r="D169" s="71"/>
      <c r="E169" s="75"/>
    </row>
    <row r="170">
      <c r="A170" s="78"/>
      <c r="B170" s="73"/>
      <c r="C170" s="71"/>
      <c r="D170" s="71"/>
      <c r="E170" s="75"/>
    </row>
    <row r="171">
      <c r="A171" s="78"/>
      <c r="B171" s="73"/>
      <c r="C171" s="71"/>
      <c r="D171" s="71"/>
      <c r="E171" s="75"/>
    </row>
    <row r="172">
      <c r="A172" s="78"/>
      <c r="B172" s="73"/>
      <c r="C172" s="71"/>
      <c r="D172" s="71"/>
      <c r="E172" s="75"/>
    </row>
    <row r="173">
      <c r="A173" s="78"/>
      <c r="B173" s="73"/>
      <c r="C173" s="71"/>
      <c r="D173" s="71"/>
      <c r="E173" s="75"/>
    </row>
    <row r="174">
      <c r="A174" s="78"/>
      <c r="B174" s="73"/>
      <c r="C174" s="71"/>
      <c r="D174" s="71"/>
      <c r="E174" s="75"/>
    </row>
    <row r="175">
      <c r="A175" s="78"/>
      <c r="B175" s="73"/>
      <c r="C175" s="71"/>
      <c r="D175" s="71"/>
      <c r="E175" s="75"/>
    </row>
    <row r="176">
      <c r="A176" s="78"/>
      <c r="B176" s="73"/>
      <c r="C176" s="71"/>
      <c r="D176" s="71"/>
      <c r="E176" s="75"/>
    </row>
    <row r="177">
      <c r="A177" s="78"/>
      <c r="B177" s="73"/>
      <c r="C177" s="71"/>
      <c r="D177" s="71"/>
      <c r="E177" s="75"/>
    </row>
    <row r="178">
      <c r="A178" s="78"/>
      <c r="B178" s="73"/>
      <c r="C178" s="71"/>
      <c r="D178" s="71"/>
      <c r="E178" s="75"/>
    </row>
    <row r="179">
      <c r="A179" s="78"/>
      <c r="B179" s="73"/>
      <c r="C179" s="71"/>
      <c r="D179" s="71"/>
      <c r="E179" s="75"/>
    </row>
    <row r="180">
      <c r="A180" s="78"/>
      <c r="B180" s="73"/>
      <c r="C180" s="71"/>
      <c r="D180" s="71"/>
      <c r="E180" s="75"/>
    </row>
    <row r="181">
      <c r="A181" s="78"/>
      <c r="B181" s="73"/>
      <c r="C181" s="71"/>
      <c r="D181" s="71"/>
      <c r="E181" s="75"/>
    </row>
    <row r="182">
      <c r="A182" s="78"/>
      <c r="B182" s="73"/>
      <c r="C182" s="71"/>
      <c r="D182" s="71"/>
      <c r="E182" s="75"/>
    </row>
    <row r="183">
      <c r="A183" s="78"/>
      <c r="B183" s="73"/>
      <c r="C183" s="71"/>
      <c r="D183" s="71"/>
      <c r="E183" s="75"/>
    </row>
    <row r="184">
      <c r="A184" s="78"/>
      <c r="B184" s="73"/>
      <c r="C184" s="71"/>
      <c r="D184" s="71"/>
      <c r="E184" s="75"/>
    </row>
    <row r="185">
      <c r="A185" s="78"/>
      <c r="B185" s="73"/>
      <c r="C185" s="71"/>
      <c r="D185" s="71"/>
      <c r="E185" s="75"/>
    </row>
    <row r="186">
      <c r="A186" s="78"/>
      <c r="B186" s="73"/>
      <c r="C186" s="71"/>
      <c r="D186" s="71"/>
      <c r="E186" s="75"/>
    </row>
    <row r="187">
      <c r="A187" s="78"/>
      <c r="B187" s="73"/>
      <c r="C187" s="71"/>
      <c r="D187" s="71"/>
      <c r="E187" s="75"/>
    </row>
    <row r="188">
      <c r="A188" s="78"/>
      <c r="B188" s="73"/>
      <c r="C188" s="71"/>
      <c r="D188" s="71"/>
      <c r="E188" s="75"/>
    </row>
    <row r="189">
      <c r="A189" s="78"/>
      <c r="B189" s="73"/>
      <c r="C189" s="71"/>
      <c r="D189" s="71"/>
      <c r="E189" s="75"/>
    </row>
    <row r="190">
      <c r="A190" s="78"/>
      <c r="B190" s="73"/>
      <c r="C190" s="71"/>
      <c r="D190" s="71"/>
      <c r="E190" s="75"/>
    </row>
    <row r="191">
      <c r="A191" s="78"/>
      <c r="B191" s="73"/>
      <c r="C191" s="71"/>
      <c r="D191" s="71"/>
      <c r="E191" s="75"/>
    </row>
    <row r="192">
      <c r="A192" s="78"/>
      <c r="B192" s="73"/>
      <c r="C192" s="71"/>
      <c r="D192" s="71"/>
      <c r="E192" s="75"/>
    </row>
    <row r="193">
      <c r="A193" s="78"/>
      <c r="B193" s="73"/>
      <c r="C193" s="71"/>
      <c r="D193" s="71"/>
      <c r="E193" s="75"/>
    </row>
    <row r="194">
      <c r="A194" s="78"/>
      <c r="B194" s="73"/>
      <c r="C194" s="71"/>
      <c r="D194" s="71"/>
      <c r="E194" s="75"/>
    </row>
    <row r="195">
      <c r="A195" s="78"/>
      <c r="B195" s="73"/>
      <c r="C195" s="71"/>
      <c r="D195" s="71"/>
      <c r="E195" s="75"/>
    </row>
    <row r="196">
      <c r="A196" s="78"/>
      <c r="B196" s="73"/>
      <c r="C196" s="71"/>
      <c r="D196" s="71"/>
      <c r="E196" s="75"/>
    </row>
    <row r="197">
      <c r="A197" s="78"/>
      <c r="B197" s="73"/>
      <c r="C197" s="71"/>
      <c r="D197" s="71"/>
      <c r="E197" s="75"/>
    </row>
    <row r="198">
      <c r="A198" s="78"/>
      <c r="B198" s="73"/>
      <c r="C198" s="71"/>
      <c r="D198" s="71"/>
      <c r="E198" s="75"/>
    </row>
    <row r="199">
      <c r="A199" s="78"/>
      <c r="B199" s="73"/>
      <c r="C199" s="71"/>
      <c r="D199" s="71"/>
      <c r="E199" s="75"/>
    </row>
    <row r="200">
      <c r="A200" s="78"/>
      <c r="B200" s="73"/>
      <c r="C200" s="71"/>
      <c r="D200" s="71"/>
      <c r="E200" s="75"/>
    </row>
    <row r="201">
      <c r="A201" s="78"/>
      <c r="B201" s="73"/>
      <c r="C201" s="71"/>
      <c r="D201" s="71"/>
      <c r="E201" s="75"/>
    </row>
    <row r="202">
      <c r="A202" s="78"/>
      <c r="B202" s="73"/>
      <c r="C202" s="71"/>
      <c r="D202" s="71"/>
      <c r="E202" s="75"/>
    </row>
    <row r="203">
      <c r="A203" s="78"/>
      <c r="B203" s="73"/>
      <c r="C203" s="71"/>
      <c r="D203" s="71"/>
      <c r="E203" s="75"/>
    </row>
    <row r="204">
      <c r="A204" s="78"/>
      <c r="B204" s="73"/>
      <c r="C204" s="71"/>
      <c r="D204" s="71"/>
      <c r="E204" s="75"/>
    </row>
    <row r="205">
      <c r="A205" s="78"/>
      <c r="B205" s="73"/>
      <c r="C205" s="71"/>
      <c r="D205" s="71"/>
      <c r="E205" s="75"/>
    </row>
    <row r="206">
      <c r="A206" s="78"/>
      <c r="B206" s="71"/>
      <c r="C206" s="71"/>
      <c r="D206" s="71"/>
      <c r="E206" s="75"/>
    </row>
    <row r="207">
      <c r="A207" s="78"/>
      <c r="B207" s="71"/>
      <c r="C207" s="71"/>
      <c r="D207" s="71"/>
      <c r="E207" s="75"/>
    </row>
    <row r="208">
      <c r="A208" s="78"/>
      <c r="B208" s="71"/>
      <c r="C208" s="71"/>
      <c r="D208" s="71"/>
      <c r="E208" s="75"/>
    </row>
    <row r="209">
      <c r="A209" s="78"/>
      <c r="B209" s="71"/>
      <c r="C209" s="71"/>
      <c r="D209" s="71"/>
      <c r="E209" s="75"/>
    </row>
    <row r="210">
      <c r="A210" s="78"/>
      <c r="B210" s="71"/>
      <c r="C210" s="71"/>
      <c r="D210" s="71"/>
      <c r="E210" s="75"/>
    </row>
  </sheetData>
  <conditionalFormatting sqref="A1:E3 A4:E210">
    <cfRule type="expression" dxfId="6" priority="1">
      <formula> $D1 = "Операционная"</formula>
    </cfRule>
  </conditionalFormatting>
  <conditionalFormatting sqref="A1:E3 A4:E210">
    <cfRule type="expression" dxfId="7" priority="2">
      <formula> $D1 = "Финансовая"</formula>
    </cfRule>
  </conditionalFormatting>
  <conditionalFormatting sqref="A1:E3 A4:E210">
    <cfRule type="expression" dxfId="8" priority="3">
      <formula> $D1 = "Инвестиционная"</formula>
    </cfRule>
  </conditionalFormatting>
  <conditionalFormatting sqref="A1:E3 A4:E210">
    <cfRule type="expression" dxfId="9" priority="4">
      <formula> $D1 = "Техническая операция"</formula>
    </cfRule>
  </conditionalFormatting>
  <dataValidations>
    <dataValidation type="list" allowBlank="1" sqref="B2:B210">
      <formula1>'Справочники'!$A$2:$A$1000</formula1>
    </dataValidation>
    <dataValidation type="list" allowBlank="1" sqref="C2:C210">
      <formula1>'Справочники'!$D$2:$D$3</formula1>
    </dataValidation>
    <dataValidation type="list" allowBlank="1" sqref="D2:D210">
      <formula1>'Справочники'!$C$2:$C$5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/>
  </sheetViews>
  <sheetFormatPr customHeight="1" defaultColWidth="14.43" defaultRowHeight="15.75"/>
  <cols>
    <col customWidth="1" min="1" max="1" width="18.14"/>
    <col customWidth="1" min="2" max="2" width="23.0"/>
    <col customWidth="1" min="3" max="3" width="23.29"/>
    <col hidden="1" min="8" max="26" width="14.43"/>
  </cols>
  <sheetData>
    <row r="1">
      <c r="A1" s="79" t="s">
        <v>128</v>
      </c>
      <c r="B1" s="79" t="s">
        <v>129</v>
      </c>
      <c r="C1" s="80" t="s">
        <v>56</v>
      </c>
      <c r="D1" s="81" t="s">
        <v>55</v>
      </c>
      <c r="E1" s="82"/>
      <c r="F1" s="82"/>
      <c r="G1" s="82"/>
      <c r="H1" s="82"/>
      <c r="I1" s="82"/>
      <c r="J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>
      <c r="A2" s="83" t="s">
        <v>64</v>
      </c>
      <c r="B2" s="24" t="s">
        <v>26</v>
      </c>
      <c r="C2" s="84" t="s">
        <v>65</v>
      </c>
      <c r="D2" s="84" t="s">
        <v>59</v>
      </c>
      <c r="E2" s="82"/>
      <c r="F2" s="82"/>
      <c r="G2" s="82"/>
      <c r="H2" s="82"/>
      <c r="I2" s="82"/>
      <c r="J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>
      <c r="A3" s="85" t="s">
        <v>76</v>
      </c>
      <c r="B3" s="24" t="s">
        <v>22</v>
      </c>
      <c r="C3" s="84" t="s">
        <v>122</v>
      </c>
      <c r="D3" s="84" t="s">
        <v>62</v>
      </c>
      <c r="E3" s="82"/>
      <c r="F3" s="82"/>
      <c r="G3" s="82"/>
      <c r="H3" s="82"/>
      <c r="I3" s="82"/>
      <c r="J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>
      <c r="A4" s="83" t="s">
        <v>99</v>
      </c>
      <c r="B4" s="24" t="s">
        <v>33</v>
      </c>
      <c r="C4" s="84" t="s">
        <v>113</v>
      </c>
      <c r="D4" s="84"/>
      <c r="E4" s="82"/>
      <c r="F4" s="82"/>
      <c r="G4" s="82"/>
      <c r="H4" s="82"/>
      <c r="I4" s="82"/>
      <c r="J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>
      <c r="A5" s="85" t="s">
        <v>109</v>
      </c>
      <c r="B5" s="24"/>
      <c r="C5" s="84" t="s">
        <v>60</v>
      </c>
      <c r="D5" s="84"/>
      <c r="E5" s="82"/>
      <c r="F5" s="82"/>
      <c r="G5" s="82"/>
      <c r="H5" s="82"/>
      <c r="I5" s="82"/>
      <c r="J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</row>
    <row r="6">
      <c r="A6" s="85" t="s">
        <v>68</v>
      </c>
      <c r="B6" s="85"/>
      <c r="C6" s="82"/>
      <c r="D6" s="82"/>
      <c r="E6" s="82"/>
      <c r="F6" s="82"/>
      <c r="G6" s="82"/>
      <c r="H6" s="82"/>
      <c r="I6" s="82"/>
      <c r="J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</row>
    <row r="7">
      <c r="A7" s="85" t="s">
        <v>112</v>
      </c>
      <c r="B7" s="85"/>
      <c r="C7" s="82"/>
      <c r="D7" s="82"/>
      <c r="E7" s="82"/>
      <c r="F7" s="82"/>
      <c r="G7" s="82"/>
      <c r="H7" s="82"/>
      <c r="I7" s="82"/>
      <c r="J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>
      <c r="A8" s="85" t="s">
        <v>118</v>
      </c>
      <c r="B8" s="85"/>
      <c r="C8" s="82"/>
      <c r="D8" s="82"/>
      <c r="E8" s="82"/>
      <c r="F8" s="82"/>
      <c r="G8" s="82"/>
      <c r="H8" s="82"/>
      <c r="I8" s="82"/>
      <c r="J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>
      <c r="A9" s="85" t="s">
        <v>58</v>
      </c>
      <c r="B9" s="85"/>
      <c r="C9" s="82"/>
      <c r="D9" s="82"/>
      <c r="E9" s="82"/>
      <c r="F9" s="82"/>
      <c r="G9" s="82"/>
      <c r="H9" s="82"/>
      <c r="I9" s="82"/>
      <c r="J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>
      <c r="A10" s="83" t="s">
        <v>121</v>
      </c>
      <c r="B10" s="83"/>
      <c r="C10" s="82"/>
      <c r="D10" s="82"/>
      <c r="E10" s="82"/>
      <c r="F10" s="82"/>
      <c r="G10" s="82"/>
      <c r="H10" s="82"/>
      <c r="I10" s="82"/>
      <c r="J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>
      <c r="A11" s="82"/>
      <c r="B11" s="82"/>
      <c r="C11" s="82"/>
      <c r="D11" s="82"/>
      <c r="E11" s="82"/>
      <c r="F11" s="82"/>
      <c r="G11" s="82"/>
      <c r="H11" s="82"/>
      <c r="I11" s="82"/>
      <c r="J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>
      <c r="A12" s="82"/>
      <c r="B12" s="82"/>
      <c r="C12" s="82"/>
      <c r="D12" s="82"/>
      <c r="E12" s="82"/>
      <c r="F12" s="82"/>
      <c r="G12" s="82"/>
      <c r="H12" s="82"/>
      <c r="I12" s="82"/>
      <c r="J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>
      <c r="A13" s="82"/>
      <c r="B13" s="82"/>
      <c r="C13" s="82"/>
      <c r="D13" s="82"/>
      <c r="E13" s="82"/>
      <c r="F13" s="82"/>
      <c r="G13" s="82"/>
      <c r="H13" s="82"/>
      <c r="I13" s="82"/>
      <c r="J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>
      <c r="A14" s="82"/>
      <c r="B14" s="82"/>
      <c r="C14" s="82"/>
      <c r="D14" s="82"/>
      <c r="E14" s="82"/>
      <c r="F14" s="82"/>
      <c r="G14" s="82"/>
      <c r="H14" s="82"/>
      <c r="I14" s="82"/>
      <c r="J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</sheetPr>
  <sheetViews>
    <sheetView workbookViewId="0"/>
  </sheetViews>
  <sheetFormatPr customHeight="1" defaultColWidth="14.43" defaultRowHeight="15.75"/>
  <cols>
    <col customWidth="1" min="1" max="1" width="18.0"/>
    <col customWidth="1" min="2" max="2" width="24.14"/>
  </cols>
  <sheetData>
    <row r="1" ht="18.75" customHeight="1">
      <c r="A1" s="86" t="s">
        <v>130</v>
      </c>
      <c r="B1" s="87">
        <v>1.0</v>
      </c>
    </row>
    <row r="2" ht="30.75" customHeight="1">
      <c r="A2" s="88" t="s">
        <v>11</v>
      </c>
      <c r="B2" s="89" t="s">
        <v>131</v>
      </c>
    </row>
    <row r="3">
      <c r="A3" s="90" t="s">
        <v>1</v>
      </c>
      <c r="B3" s="91">
        <v>40000.0</v>
      </c>
    </row>
    <row r="4">
      <c r="A4" s="90" t="s">
        <v>2</v>
      </c>
      <c r="B4" s="91">
        <f>1000+1000+975+7000+800+3820+24800</f>
        <v>39395</v>
      </c>
    </row>
    <row r="5">
      <c r="A5" s="90" t="s">
        <v>4</v>
      </c>
      <c r="B5" s="91">
        <v>814.0</v>
      </c>
    </row>
    <row r="6">
      <c r="A6" s="90"/>
      <c r="B6" s="91"/>
    </row>
    <row r="7">
      <c r="A7" s="92"/>
      <c r="B7" s="93"/>
    </row>
    <row r="8">
      <c r="A8" s="92"/>
      <c r="B8" s="93"/>
    </row>
    <row r="9">
      <c r="A9" s="92"/>
      <c r="B9" s="93"/>
    </row>
    <row r="10">
      <c r="A10" s="92"/>
      <c r="B10" s="93"/>
    </row>
    <row r="11">
      <c r="A11" s="92"/>
      <c r="B11" s="93"/>
    </row>
    <row r="12">
      <c r="A12" s="92"/>
      <c r="B12" s="93"/>
    </row>
  </sheetData>
  <dataValidations>
    <dataValidation type="list" allowBlank="1" sqref="B1">
      <formula1>'Технический лист'!$A$3:$A$14</formula1>
    </dataValidation>
  </dataValidation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4" width="4.29"/>
  </cols>
  <sheetData>
    <row r="1">
      <c r="A1" s="94" t="s">
        <v>132</v>
      </c>
      <c r="B1" s="82"/>
      <c r="D1" s="95" t="s">
        <v>133</v>
      </c>
      <c r="E1" s="96">
        <v>1.0</v>
      </c>
      <c r="F1" s="96">
        <v>1.0</v>
      </c>
      <c r="G1" s="96">
        <v>1.0</v>
      </c>
      <c r="H1" s="96">
        <v>1.0</v>
      </c>
      <c r="I1" s="96">
        <v>1.0</v>
      </c>
      <c r="J1" s="96">
        <v>1.0</v>
      </c>
      <c r="K1" s="96">
        <v>1.0</v>
      </c>
      <c r="L1" s="96">
        <v>1.0</v>
      </c>
      <c r="M1" s="96">
        <v>1.0</v>
      </c>
      <c r="N1" s="96">
        <v>1.0</v>
      </c>
      <c r="O1" s="96">
        <v>1.0</v>
      </c>
      <c r="P1" s="96">
        <v>1.0</v>
      </c>
      <c r="Q1" s="96">
        <v>1.0</v>
      </c>
      <c r="R1" s="96">
        <v>1.0</v>
      </c>
      <c r="S1" s="96">
        <v>1.0</v>
      </c>
      <c r="T1" s="96">
        <v>1.0</v>
      </c>
      <c r="U1" s="96">
        <v>1.0</v>
      </c>
      <c r="V1" s="96">
        <v>1.0</v>
      </c>
      <c r="W1" s="96">
        <v>1.0</v>
      </c>
      <c r="X1" s="96">
        <v>1.0</v>
      </c>
      <c r="Y1" s="96">
        <v>1.0</v>
      </c>
      <c r="Z1" s="96">
        <v>1.0</v>
      </c>
      <c r="AA1" s="96">
        <v>1.0</v>
      </c>
      <c r="AB1" s="96">
        <v>1.0</v>
      </c>
      <c r="AC1" s="96">
        <v>1.0</v>
      </c>
      <c r="AD1" s="96">
        <v>1.0</v>
      </c>
    </row>
    <row r="2">
      <c r="A2" s="82" t="s">
        <v>134</v>
      </c>
      <c r="B2" s="82" t="s">
        <v>6</v>
      </c>
      <c r="E2" s="96">
        <v>2.0</v>
      </c>
      <c r="F2" s="96">
        <v>2.0</v>
      </c>
      <c r="G2" s="96">
        <v>2.0</v>
      </c>
      <c r="H2" s="96">
        <v>2.0</v>
      </c>
      <c r="I2" s="96">
        <v>2.0</v>
      </c>
      <c r="J2" s="96">
        <v>2.0</v>
      </c>
      <c r="K2" s="96">
        <v>2.0</v>
      </c>
      <c r="L2" s="96">
        <v>2.0</v>
      </c>
      <c r="M2" s="96">
        <v>2.0</v>
      </c>
      <c r="N2" s="96">
        <v>2.0</v>
      </c>
      <c r="O2" s="96">
        <v>2.0</v>
      </c>
      <c r="P2" s="96">
        <v>2.0</v>
      </c>
      <c r="Q2" s="96">
        <v>2.0</v>
      </c>
      <c r="R2" s="96">
        <v>2.0</v>
      </c>
      <c r="S2" s="96">
        <v>2.0</v>
      </c>
      <c r="T2" s="96">
        <v>2.0</v>
      </c>
      <c r="U2" s="96">
        <v>2.0</v>
      </c>
      <c r="V2" s="96">
        <v>2.0</v>
      </c>
      <c r="W2" s="96">
        <v>2.0</v>
      </c>
      <c r="X2" s="96">
        <v>2.0</v>
      </c>
      <c r="Y2" s="96">
        <v>2.0</v>
      </c>
      <c r="Z2" s="96">
        <v>2.0</v>
      </c>
      <c r="AA2" s="96">
        <v>2.0</v>
      </c>
      <c r="AB2" s="96">
        <v>2.0</v>
      </c>
      <c r="AC2" s="96">
        <v>2.0</v>
      </c>
      <c r="AD2" s="96">
        <v>2.0</v>
      </c>
      <c r="AE2" s="96"/>
    </row>
    <row r="3">
      <c r="A3" s="97">
        <v>1.0</v>
      </c>
      <c r="B3" s="82" t="s">
        <v>135</v>
      </c>
      <c r="E3" s="96">
        <v>3.0</v>
      </c>
      <c r="F3" s="96">
        <v>3.0</v>
      </c>
      <c r="G3" s="96">
        <v>3.0</v>
      </c>
      <c r="H3" s="96">
        <v>3.0</v>
      </c>
      <c r="I3" s="96">
        <v>3.0</v>
      </c>
      <c r="J3" s="96">
        <v>3.0</v>
      </c>
      <c r="K3" s="96">
        <v>3.0</v>
      </c>
      <c r="L3" s="96">
        <v>3.0</v>
      </c>
      <c r="M3" s="96">
        <v>3.0</v>
      </c>
      <c r="N3" s="96">
        <v>3.0</v>
      </c>
      <c r="O3" s="96">
        <v>3.0</v>
      </c>
      <c r="P3" s="96">
        <v>3.0</v>
      </c>
      <c r="Q3" s="96">
        <v>3.0</v>
      </c>
      <c r="R3" s="96">
        <v>3.0</v>
      </c>
      <c r="S3" s="96">
        <v>3.0</v>
      </c>
      <c r="T3" s="96">
        <v>3.0</v>
      </c>
      <c r="U3" s="96">
        <v>3.0</v>
      </c>
      <c r="V3" s="96">
        <v>3.0</v>
      </c>
      <c r="W3" s="96">
        <v>3.0</v>
      </c>
      <c r="X3" s="96">
        <v>3.0</v>
      </c>
      <c r="Y3" s="96">
        <v>3.0</v>
      </c>
      <c r="Z3" s="96">
        <v>3.0</v>
      </c>
      <c r="AA3" s="96">
        <v>3.0</v>
      </c>
      <c r="AB3" s="96">
        <v>3.0</v>
      </c>
      <c r="AC3" s="96">
        <v>3.0</v>
      </c>
      <c r="AD3" s="96">
        <v>3.0</v>
      </c>
      <c r="AE3" s="96"/>
    </row>
    <row r="4">
      <c r="A4" s="97">
        <v>2.0</v>
      </c>
      <c r="B4" s="82" t="s">
        <v>136</v>
      </c>
      <c r="E4" s="96">
        <v>4.0</v>
      </c>
      <c r="F4" s="96">
        <v>4.0</v>
      </c>
      <c r="G4" s="96">
        <v>4.0</v>
      </c>
      <c r="H4" s="96">
        <v>4.0</v>
      </c>
      <c r="I4" s="96">
        <v>4.0</v>
      </c>
      <c r="J4" s="96">
        <v>4.0</v>
      </c>
      <c r="K4" s="96">
        <v>4.0</v>
      </c>
      <c r="L4" s="96">
        <v>4.0</v>
      </c>
      <c r="M4" s="96">
        <v>4.0</v>
      </c>
      <c r="N4" s="96">
        <v>4.0</v>
      </c>
      <c r="O4" s="96">
        <v>4.0</v>
      </c>
      <c r="P4" s="96">
        <v>4.0</v>
      </c>
      <c r="Q4" s="96">
        <v>4.0</v>
      </c>
      <c r="R4" s="96">
        <v>4.0</v>
      </c>
      <c r="S4" s="96">
        <v>4.0</v>
      </c>
      <c r="T4" s="96">
        <v>4.0</v>
      </c>
      <c r="U4" s="96">
        <v>4.0</v>
      </c>
      <c r="V4" s="96">
        <v>4.0</v>
      </c>
      <c r="W4" s="96">
        <v>4.0</v>
      </c>
      <c r="X4" s="96">
        <v>4.0</v>
      </c>
      <c r="Y4" s="96">
        <v>4.0</v>
      </c>
      <c r="Z4" s="96">
        <v>4.0</v>
      </c>
      <c r="AA4" s="96">
        <v>4.0</v>
      </c>
      <c r="AB4" s="96">
        <v>4.0</v>
      </c>
      <c r="AC4" s="96">
        <v>4.0</v>
      </c>
      <c r="AD4" s="96">
        <v>4.0</v>
      </c>
      <c r="AE4" s="96"/>
    </row>
    <row r="5">
      <c r="A5" s="97">
        <v>3.0</v>
      </c>
      <c r="B5" s="82" t="s">
        <v>137</v>
      </c>
      <c r="E5" s="96">
        <v>5.0</v>
      </c>
      <c r="F5" s="96">
        <v>5.0</v>
      </c>
      <c r="G5" s="96">
        <v>5.0</v>
      </c>
      <c r="H5" s="96">
        <v>5.0</v>
      </c>
      <c r="I5" s="96">
        <v>5.0</v>
      </c>
      <c r="J5" s="96">
        <v>5.0</v>
      </c>
      <c r="K5" s="96">
        <v>5.0</v>
      </c>
      <c r="L5" s="96">
        <v>5.0</v>
      </c>
      <c r="M5" s="96">
        <v>5.0</v>
      </c>
      <c r="N5" s="96">
        <v>5.0</v>
      </c>
      <c r="O5" s="96">
        <v>5.0</v>
      </c>
      <c r="P5" s="96">
        <v>5.0</v>
      </c>
      <c r="Q5" s="96">
        <v>5.0</v>
      </c>
      <c r="R5" s="96">
        <v>5.0</v>
      </c>
      <c r="S5" s="96">
        <v>5.0</v>
      </c>
      <c r="T5" s="96">
        <v>5.0</v>
      </c>
      <c r="U5" s="96">
        <v>5.0</v>
      </c>
      <c r="V5" s="96">
        <v>5.0</v>
      </c>
      <c r="W5" s="96">
        <v>5.0</v>
      </c>
      <c r="X5" s="96">
        <v>5.0</v>
      </c>
      <c r="Y5" s="96">
        <v>5.0</v>
      </c>
      <c r="Z5" s="96">
        <v>5.0</v>
      </c>
      <c r="AA5" s="96">
        <v>5.0</v>
      </c>
      <c r="AB5" s="96">
        <v>5.0</v>
      </c>
      <c r="AC5" s="96">
        <v>5.0</v>
      </c>
      <c r="AD5" s="96">
        <v>5.0</v>
      </c>
      <c r="AE5" s="96"/>
    </row>
    <row r="6">
      <c r="A6" s="97">
        <v>4.0</v>
      </c>
      <c r="B6" s="82" t="s">
        <v>138</v>
      </c>
      <c r="E6" s="96">
        <v>6.0</v>
      </c>
      <c r="F6" s="96">
        <v>6.0</v>
      </c>
      <c r="G6" s="96">
        <v>6.0</v>
      </c>
      <c r="H6" s="96">
        <v>6.0</v>
      </c>
      <c r="I6" s="96">
        <v>6.0</v>
      </c>
      <c r="J6" s="96">
        <v>6.0</v>
      </c>
      <c r="K6" s="96">
        <v>6.0</v>
      </c>
      <c r="L6" s="96">
        <v>6.0</v>
      </c>
      <c r="M6" s="96">
        <v>6.0</v>
      </c>
      <c r="N6" s="96">
        <v>6.0</v>
      </c>
      <c r="O6" s="96">
        <v>6.0</v>
      </c>
      <c r="P6" s="96">
        <v>6.0</v>
      </c>
      <c r="Q6" s="96">
        <v>6.0</v>
      </c>
      <c r="R6" s="96">
        <v>6.0</v>
      </c>
      <c r="S6" s="96">
        <v>6.0</v>
      </c>
      <c r="T6" s="96">
        <v>6.0</v>
      </c>
      <c r="U6" s="96">
        <v>6.0</v>
      </c>
      <c r="V6" s="96">
        <v>6.0</v>
      </c>
      <c r="W6" s="96">
        <v>6.0</v>
      </c>
      <c r="X6" s="96">
        <v>6.0</v>
      </c>
      <c r="Y6" s="96">
        <v>6.0</v>
      </c>
      <c r="Z6" s="96">
        <v>6.0</v>
      </c>
      <c r="AA6" s="96">
        <v>6.0</v>
      </c>
      <c r="AB6" s="96">
        <v>6.0</v>
      </c>
      <c r="AC6" s="96">
        <v>6.0</v>
      </c>
      <c r="AD6" s="96">
        <v>6.0</v>
      </c>
      <c r="AE6" s="96"/>
    </row>
    <row r="7">
      <c r="A7" s="97">
        <v>5.0</v>
      </c>
      <c r="B7" s="82" t="s">
        <v>139</v>
      </c>
      <c r="E7" s="96">
        <v>7.0</v>
      </c>
      <c r="F7" s="96">
        <v>7.0</v>
      </c>
      <c r="G7" s="96">
        <v>7.0</v>
      </c>
      <c r="H7" s="96">
        <v>7.0</v>
      </c>
      <c r="I7" s="96">
        <v>7.0</v>
      </c>
      <c r="J7" s="96">
        <v>7.0</v>
      </c>
      <c r="K7" s="96">
        <v>7.0</v>
      </c>
      <c r="L7" s="96">
        <v>7.0</v>
      </c>
      <c r="M7" s="96">
        <v>7.0</v>
      </c>
      <c r="N7" s="96">
        <v>7.0</v>
      </c>
      <c r="O7" s="96">
        <v>7.0</v>
      </c>
      <c r="P7" s="96">
        <v>7.0</v>
      </c>
      <c r="Q7" s="96">
        <v>7.0</v>
      </c>
      <c r="R7" s="96">
        <v>7.0</v>
      </c>
      <c r="S7" s="96">
        <v>7.0</v>
      </c>
      <c r="T7" s="96">
        <v>7.0</v>
      </c>
      <c r="U7" s="96">
        <v>7.0</v>
      </c>
      <c r="V7" s="96">
        <v>7.0</v>
      </c>
      <c r="W7" s="96">
        <v>7.0</v>
      </c>
      <c r="X7" s="96">
        <v>7.0</v>
      </c>
      <c r="Y7" s="96">
        <v>7.0</v>
      </c>
      <c r="Z7" s="96">
        <v>7.0</v>
      </c>
      <c r="AA7" s="96">
        <v>7.0</v>
      </c>
      <c r="AB7" s="96">
        <v>7.0</v>
      </c>
      <c r="AC7" s="96">
        <v>7.0</v>
      </c>
      <c r="AD7" s="96">
        <v>7.0</v>
      </c>
      <c r="AE7" s="96"/>
    </row>
    <row r="8">
      <c r="A8" s="97">
        <v>6.0</v>
      </c>
      <c r="B8" s="82" t="s">
        <v>140</v>
      </c>
      <c r="E8" s="96">
        <v>8.0</v>
      </c>
      <c r="F8" s="96">
        <v>8.0</v>
      </c>
      <c r="G8" s="96">
        <v>8.0</v>
      </c>
      <c r="H8" s="96">
        <v>8.0</v>
      </c>
      <c r="I8" s="96">
        <v>8.0</v>
      </c>
      <c r="J8" s="96">
        <v>8.0</v>
      </c>
      <c r="K8" s="96">
        <v>8.0</v>
      </c>
      <c r="L8" s="96">
        <v>8.0</v>
      </c>
      <c r="M8" s="96">
        <v>8.0</v>
      </c>
      <c r="N8" s="96">
        <v>8.0</v>
      </c>
      <c r="O8" s="96">
        <v>8.0</v>
      </c>
      <c r="P8" s="96">
        <v>8.0</v>
      </c>
      <c r="Q8" s="96">
        <v>8.0</v>
      </c>
      <c r="R8" s="96">
        <v>8.0</v>
      </c>
      <c r="S8" s="96">
        <v>8.0</v>
      </c>
      <c r="T8" s="96">
        <v>8.0</v>
      </c>
      <c r="U8" s="96">
        <v>8.0</v>
      </c>
      <c r="V8" s="96">
        <v>8.0</v>
      </c>
      <c r="W8" s="96">
        <v>8.0</v>
      </c>
      <c r="X8" s="96">
        <v>8.0</v>
      </c>
      <c r="Y8" s="96">
        <v>8.0</v>
      </c>
      <c r="Z8" s="96">
        <v>8.0</v>
      </c>
      <c r="AA8" s="96">
        <v>8.0</v>
      </c>
      <c r="AB8" s="96">
        <v>8.0</v>
      </c>
      <c r="AC8" s="96">
        <v>8.0</v>
      </c>
      <c r="AD8" s="96">
        <v>8.0</v>
      </c>
      <c r="AE8" s="96"/>
    </row>
    <row r="9">
      <c r="A9" s="97">
        <v>7.0</v>
      </c>
      <c r="B9" s="82" t="s">
        <v>141</v>
      </c>
      <c r="E9" s="96">
        <v>9.0</v>
      </c>
      <c r="F9" s="96">
        <v>9.0</v>
      </c>
      <c r="G9" s="96">
        <v>9.0</v>
      </c>
      <c r="H9" s="96">
        <v>9.0</v>
      </c>
      <c r="I9" s="96">
        <v>9.0</v>
      </c>
      <c r="J9" s="96">
        <v>9.0</v>
      </c>
      <c r="K9" s="96">
        <v>9.0</v>
      </c>
      <c r="L9" s="96">
        <v>9.0</v>
      </c>
      <c r="M9" s="96">
        <v>9.0</v>
      </c>
      <c r="N9" s="96">
        <v>9.0</v>
      </c>
      <c r="O9" s="96">
        <v>9.0</v>
      </c>
      <c r="P9" s="96">
        <v>9.0</v>
      </c>
      <c r="Q9" s="96">
        <v>9.0</v>
      </c>
      <c r="R9" s="96">
        <v>9.0</v>
      </c>
      <c r="S9" s="96">
        <v>9.0</v>
      </c>
      <c r="T9" s="96">
        <v>9.0</v>
      </c>
      <c r="U9" s="96">
        <v>9.0</v>
      </c>
      <c r="V9" s="96">
        <v>9.0</v>
      </c>
      <c r="W9" s="96">
        <v>9.0</v>
      </c>
      <c r="X9" s="96">
        <v>9.0</v>
      </c>
      <c r="Y9" s="96">
        <v>9.0</v>
      </c>
      <c r="Z9" s="96">
        <v>9.0</v>
      </c>
      <c r="AA9" s="96">
        <v>9.0</v>
      </c>
      <c r="AB9" s="96">
        <v>9.0</v>
      </c>
      <c r="AC9" s="96">
        <v>9.0</v>
      </c>
      <c r="AD9" s="96">
        <v>9.0</v>
      </c>
      <c r="AE9" s="96"/>
    </row>
    <row r="10">
      <c r="A10" s="97">
        <v>8.0</v>
      </c>
      <c r="B10" s="82" t="s">
        <v>142</v>
      </c>
      <c r="E10" s="96">
        <v>10.0</v>
      </c>
      <c r="F10" s="96">
        <v>10.0</v>
      </c>
      <c r="G10" s="96">
        <v>10.0</v>
      </c>
      <c r="H10" s="96">
        <v>10.0</v>
      </c>
      <c r="I10" s="96">
        <v>10.0</v>
      </c>
      <c r="J10" s="96">
        <v>10.0</v>
      </c>
      <c r="K10" s="96">
        <v>10.0</v>
      </c>
      <c r="L10" s="96">
        <v>10.0</v>
      </c>
      <c r="M10" s="96">
        <v>10.0</v>
      </c>
      <c r="N10" s="96">
        <v>10.0</v>
      </c>
      <c r="O10" s="96">
        <v>10.0</v>
      </c>
      <c r="P10" s="96">
        <v>10.0</v>
      </c>
      <c r="Q10" s="96">
        <v>10.0</v>
      </c>
      <c r="R10" s="96">
        <v>10.0</v>
      </c>
      <c r="S10" s="96">
        <v>10.0</v>
      </c>
      <c r="T10" s="96">
        <v>10.0</v>
      </c>
      <c r="U10" s="96">
        <v>10.0</v>
      </c>
      <c r="V10" s="96">
        <v>10.0</v>
      </c>
      <c r="W10" s="96">
        <v>10.0</v>
      </c>
      <c r="X10" s="96">
        <v>10.0</v>
      </c>
      <c r="Y10" s="96">
        <v>10.0</v>
      </c>
      <c r="Z10" s="96">
        <v>10.0</v>
      </c>
      <c r="AA10" s="96">
        <v>10.0</v>
      </c>
      <c r="AB10" s="96">
        <v>10.0</v>
      </c>
      <c r="AC10" s="96">
        <v>10.0</v>
      </c>
      <c r="AD10" s="96">
        <v>10.0</v>
      </c>
      <c r="AE10" s="96"/>
    </row>
    <row r="11">
      <c r="A11" s="97">
        <v>9.0</v>
      </c>
      <c r="B11" s="82" t="s">
        <v>143</v>
      </c>
      <c r="E11" s="96">
        <v>11.0</v>
      </c>
      <c r="F11" s="96">
        <v>11.0</v>
      </c>
      <c r="G11" s="96">
        <v>11.0</v>
      </c>
      <c r="H11" s="96">
        <v>11.0</v>
      </c>
      <c r="I11" s="96">
        <v>11.0</v>
      </c>
      <c r="J11" s="96">
        <v>11.0</v>
      </c>
      <c r="K11" s="96">
        <v>11.0</v>
      </c>
      <c r="L11" s="96">
        <v>11.0</v>
      </c>
      <c r="M11" s="96">
        <v>11.0</v>
      </c>
      <c r="N11" s="96">
        <v>11.0</v>
      </c>
      <c r="O11" s="96">
        <v>11.0</v>
      </c>
      <c r="P11" s="96">
        <v>11.0</v>
      </c>
      <c r="Q11" s="96">
        <v>11.0</v>
      </c>
      <c r="R11" s="96">
        <v>11.0</v>
      </c>
      <c r="S11" s="96">
        <v>11.0</v>
      </c>
      <c r="T11" s="96">
        <v>11.0</v>
      </c>
      <c r="U11" s="96">
        <v>11.0</v>
      </c>
      <c r="V11" s="96">
        <v>11.0</v>
      </c>
      <c r="W11" s="96">
        <v>11.0</v>
      </c>
      <c r="X11" s="96">
        <v>11.0</v>
      </c>
      <c r="Y11" s="96">
        <v>11.0</v>
      </c>
      <c r="Z11" s="96">
        <v>11.0</v>
      </c>
      <c r="AA11" s="96">
        <v>11.0</v>
      </c>
      <c r="AB11" s="96">
        <v>11.0</v>
      </c>
      <c r="AC11" s="96">
        <v>11.0</v>
      </c>
      <c r="AD11" s="96">
        <v>11.0</v>
      </c>
      <c r="AE11" s="96"/>
    </row>
    <row r="12">
      <c r="A12" s="97">
        <v>10.0</v>
      </c>
      <c r="B12" s="82" t="s">
        <v>144</v>
      </c>
      <c r="E12" s="96">
        <v>12.0</v>
      </c>
      <c r="F12" s="96">
        <v>12.0</v>
      </c>
      <c r="G12" s="96">
        <v>12.0</v>
      </c>
      <c r="H12" s="96">
        <v>12.0</v>
      </c>
      <c r="I12" s="96">
        <v>12.0</v>
      </c>
      <c r="J12" s="96">
        <v>12.0</v>
      </c>
      <c r="K12" s="96">
        <v>12.0</v>
      </c>
      <c r="L12" s="96">
        <v>12.0</v>
      </c>
      <c r="M12" s="96">
        <v>12.0</v>
      </c>
      <c r="N12" s="96">
        <v>12.0</v>
      </c>
      <c r="O12" s="96">
        <v>12.0</v>
      </c>
      <c r="P12" s="96">
        <v>12.0</v>
      </c>
      <c r="Q12" s="96">
        <v>12.0</v>
      </c>
      <c r="R12" s="96">
        <v>12.0</v>
      </c>
      <c r="S12" s="96">
        <v>12.0</v>
      </c>
      <c r="T12" s="96">
        <v>12.0</v>
      </c>
      <c r="U12" s="96">
        <v>12.0</v>
      </c>
      <c r="V12" s="96">
        <v>12.0</v>
      </c>
      <c r="W12" s="96">
        <v>12.0</v>
      </c>
      <c r="X12" s="96">
        <v>12.0</v>
      </c>
      <c r="Y12" s="96">
        <v>12.0</v>
      </c>
      <c r="Z12" s="96">
        <v>12.0</v>
      </c>
      <c r="AA12" s="96">
        <v>12.0</v>
      </c>
      <c r="AB12" s="96">
        <v>12.0</v>
      </c>
      <c r="AC12" s="96">
        <v>12.0</v>
      </c>
      <c r="AD12" s="96">
        <v>12.0</v>
      </c>
      <c r="AE12" s="96"/>
    </row>
    <row r="13">
      <c r="A13" s="97">
        <v>11.0</v>
      </c>
      <c r="B13" s="82" t="s">
        <v>145</v>
      </c>
      <c r="E13" s="96">
        <v>13.0</v>
      </c>
      <c r="F13" s="96">
        <v>13.0</v>
      </c>
      <c r="G13" s="96">
        <v>13.0</v>
      </c>
      <c r="H13" s="96">
        <v>13.0</v>
      </c>
      <c r="I13" s="96">
        <v>13.0</v>
      </c>
      <c r="J13" s="96">
        <v>13.0</v>
      </c>
      <c r="K13" s="96">
        <v>13.0</v>
      </c>
      <c r="L13" s="96">
        <v>13.0</v>
      </c>
      <c r="M13" s="96">
        <v>13.0</v>
      </c>
      <c r="N13" s="96">
        <v>13.0</v>
      </c>
      <c r="O13" s="96">
        <v>13.0</v>
      </c>
      <c r="P13" s="96">
        <v>13.0</v>
      </c>
      <c r="Q13" s="96">
        <v>13.0</v>
      </c>
      <c r="R13" s="96">
        <v>13.0</v>
      </c>
      <c r="S13" s="96">
        <v>13.0</v>
      </c>
      <c r="T13" s="96">
        <v>13.0</v>
      </c>
      <c r="U13" s="96">
        <v>13.0</v>
      </c>
      <c r="V13" s="96">
        <v>13.0</v>
      </c>
      <c r="W13" s="96">
        <v>13.0</v>
      </c>
      <c r="X13" s="96">
        <v>13.0</v>
      </c>
      <c r="Y13" s="96">
        <v>13.0</v>
      </c>
      <c r="Z13" s="96">
        <v>13.0</v>
      </c>
      <c r="AA13" s="96">
        <v>13.0</v>
      </c>
      <c r="AB13" s="96">
        <v>13.0</v>
      </c>
      <c r="AC13" s="96">
        <v>13.0</v>
      </c>
      <c r="AD13" s="96">
        <v>13.0</v>
      </c>
      <c r="AE13" s="96"/>
    </row>
    <row r="14">
      <c r="A14" s="97">
        <v>12.0</v>
      </c>
      <c r="B14" s="82" t="s">
        <v>146</v>
      </c>
      <c r="E14" s="96">
        <v>14.0</v>
      </c>
      <c r="F14" s="96">
        <v>14.0</v>
      </c>
      <c r="G14" s="96">
        <v>14.0</v>
      </c>
      <c r="H14" s="96">
        <v>14.0</v>
      </c>
      <c r="I14" s="96">
        <v>14.0</v>
      </c>
      <c r="J14" s="96">
        <v>14.0</v>
      </c>
      <c r="K14" s="96">
        <v>14.0</v>
      </c>
      <c r="L14" s="96">
        <v>14.0</v>
      </c>
      <c r="M14" s="96">
        <v>14.0</v>
      </c>
      <c r="N14" s="96">
        <v>14.0</v>
      </c>
      <c r="O14" s="96">
        <v>14.0</v>
      </c>
      <c r="P14" s="96">
        <v>14.0</v>
      </c>
      <c r="Q14" s="96">
        <v>14.0</v>
      </c>
      <c r="R14" s="96">
        <v>14.0</v>
      </c>
      <c r="S14" s="96">
        <v>14.0</v>
      </c>
      <c r="T14" s="96">
        <v>14.0</v>
      </c>
      <c r="U14" s="96">
        <v>14.0</v>
      </c>
      <c r="V14" s="96">
        <v>14.0</v>
      </c>
      <c r="W14" s="96">
        <v>14.0</v>
      </c>
      <c r="X14" s="96">
        <v>14.0</v>
      </c>
      <c r="Y14" s="96">
        <v>14.0</v>
      </c>
      <c r="Z14" s="96">
        <v>14.0</v>
      </c>
      <c r="AA14" s="96">
        <v>14.0</v>
      </c>
      <c r="AB14" s="96">
        <v>14.0</v>
      </c>
      <c r="AC14" s="96">
        <v>14.0</v>
      </c>
      <c r="AD14" s="96">
        <v>14.0</v>
      </c>
      <c r="AE14" s="96"/>
    </row>
    <row r="15">
      <c r="E15" s="96">
        <v>15.0</v>
      </c>
      <c r="F15" s="96">
        <v>15.0</v>
      </c>
      <c r="G15" s="96">
        <v>15.0</v>
      </c>
      <c r="H15" s="96">
        <v>15.0</v>
      </c>
      <c r="I15" s="96">
        <v>15.0</v>
      </c>
      <c r="J15" s="96">
        <v>15.0</v>
      </c>
      <c r="K15" s="96">
        <v>15.0</v>
      </c>
      <c r="L15" s="96">
        <v>15.0</v>
      </c>
      <c r="M15" s="96">
        <v>15.0</v>
      </c>
      <c r="N15" s="96">
        <v>15.0</v>
      </c>
      <c r="O15" s="96">
        <v>15.0</v>
      </c>
      <c r="P15" s="96">
        <v>15.0</v>
      </c>
      <c r="Q15" s="96">
        <v>15.0</v>
      </c>
      <c r="R15" s="96">
        <v>15.0</v>
      </c>
      <c r="S15" s="96">
        <v>15.0</v>
      </c>
      <c r="T15" s="96">
        <v>15.0</v>
      </c>
      <c r="U15" s="96">
        <v>15.0</v>
      </c>
      <c r="V15" s="96">
        <v>15.0</v>
      </c>
      <c r="W15" s="96">
        <v>15.0</v>
      </c>
      <c r="X15" s="96">
        <v>15.0</v>
      </c>
      <c r="Y15" s="96">
        <v>15.0</v>
      </c>
      <c r="Z15" s="96">
        <v>15.0</v>
      </c>
      <c r="AA15" s="96">
        <v>15.0</v>
      </c>
      <c r="AB15" s="96">
        <v>15.0</v>
      </c>
      <c r="AC15" s="96">
        <v>15.0</v>
      </c>
      <c r="AD15" s="96">
        <v>15.0</v>
      </c>
      <c r="AE15" s="96"/>
    </row>
    <row r="16">
      <c r="E16" s="96">
        <v>16.0</v>
      </c>
      <c r="F16" s="96">
        <v>16.0</v>
      </c>
      <c r="G16" s="96">
        <v>16.0</v>
      </c>
      <c r="H16" s="96">
        <v>16.0</v>
      </c>
      <c r="I16" s="96">
        <v>16.0</v>
      </c>
      <c r="J16" s="96">
        <v>16.0</v>
      </c>
      <c r="K16" s="96">
        <v>16.0</v>
      </c>
      <c r="L16" s="96">
        <v>16.0</v>
      </c>
      <c r="M16" s="96">
        <v>16.0</v>
      </c>
      <c r="N16" s="96">
        <v>16.0</v>
      </c>
      <c r="O16" s="96">
        <v>16.0</v>
      </c>
      <c r="P16" s="96">
        <v>16.0</v>
      </c>
      <c r="Q16" s="96">
        <v>16.0</v>
      </c>
      <c r="R16" s="96">
        <v>16.0</v>
      </c>
      <c r="S16" s="96">
        <v>16.0</v>
      </c>
      <c r="T16" s="96">
        <v>16.0</v>
      </c>
      <c r="U16" s="96">
        <v>16.0</v>
      </c>
      <c r="V16" s="96">
        <v>16.0</v>
      </c>
      <c r="W16" s="96">
        <v>16.0</v>
      </c>
      <c r="X16" s="96">
        <v>16.0</v>
      </c>
      <c r="Y16" s="96">
        <v>16.0</v>
      </c>
      <c r="Z16" s="96">
        <v>16.0</v>
      </c>
      <c r="AA16" s="96">
        <v>16.0</v>
      </c>
      <c r="AB16" s="96">
        <v>16.0</v>
      </c>
      <c r="AC16" s="96">
        <v>16.0</v>
      </c>
      <c r="AD16" s="96">
        <v>16.0</v>
      </c>
      <c r="AE16" s="96"/>
    </row>
    <row r="17">
      <c r="E17" s="96">
        <v>17.0</v>
      </c>
      <c r="F17" s="96">
        <v>17.0</v>
      </c>
      <c r="G17" s="96">
        <v>17.0</v>
      </c>
      <c r="H17" s="96">
        <v>17.0</v>
      </c>
      <c r="I17" s="96">
        <v>17.0</v>
      </c>
      <c r="J17" s="96">
        <v>17.0</v>
      </c>
      <c r="K17" s="96">
        <v>17.0</v>
      </c>
      <c r="L17" s="96">
        <v>17.0</v>
      </c>
      <c r="M17" s="96">
        <v>17.0</v>
      </c>
      <c r="N17" s="96">
        <v>17.0</v>
      </c>
      <c r="O17" s="96">
        <v>17.0</v>
      </c>
      <c r="P17" s="96">
        <v>17.0</v>
      </c>
      <c r="Q17" s="96">
        <v>17.0</v>
      </c>
      <c r="R17" s="96">
        <v>17.0</v>
      </c>
      <c r="S17" s="96">
        <v>17.0</v>
      </c>
      <c r="T17" s="96">
        <v>17.0</v>
      </c>
      <c r="U17" s="96">
        <v>17.0</v>
      </c>
      <c r="V17" s="96">
        <v>17.0</v>
      </c>
      <c r="W17" s="96">
        <v>17.0</v>
      </c>
      <c r="X17" s="96">
        <v>17.0</v>
      </c>
      <c r="Y17" s="96">
        <v>17.0</v>
      </c>
      <c r="Z17" s="96">
        <v>17.0</v>
      </c>
      <c r="AA17" s="96">
        <v>17.0</v>
      </c>
      <c r="AB17" s="96">
        <v>17.0</v>
      </c>
      <c r="AC17" s="96">
        <v>17.0</v>
      </c>
      <c r="AD17" s="96">
        <v>17.0</v>
      </c>
      <c r="AE17" s="96"/>
    </row>
    <row r="18">
      <c r="D18" s="96"/>
      <c r="E18" s="96">
        <v>18.0</v>
      </c>
      <c r="F18" s="96">
        <v>18.0</v>
      </c>
      <c r="G18" s="96">
        <v>18.0</v>
      </c>
      <c r="H18" s="96">
        <v>18.0</v>
      </c>
      <c r="I18" s="96">
        <v>18.0</v>
      </c>
      <c r="J18" s="96">
        <v>18.0</v>
      </c>
      <c r="K18" s="96">
        <v>18.0</v>
      </c>
      <c r="L18" s="96">
        <v>18.0</v>
      </c>
      <c r="M18" s="96">
        <v>18.0</v>
      </c>
      <c r="N18" s="96">
        <v>18.0</v>
      </c>
      <c r="O18" s="96">
        <v>18.0</v>
      </c>
      <c r="P18" s="96">
        <v>18.0</v>
      </c>
      <c r="Q18" s="96">
        <v>18.0</v>
      </c>
      <c r="R18" s="96">
        <v>18.0</v>
      </c>
      <c r="S18" s="96">
        <v>18.0</v>
      </c>
      <c r="T18" s="96">
        <v>18.0</v>
      </c>
      <c r="U18" s="96">
        <v>18.0</v>
      </c>
      <c r="V18" s="96">
        <v>18.0</v>
      </c>
      <c r="W18" s="96">
        <v>18.0</v>
      </c>
      <c r="X18" s="96">
        <v>18.0</v>
      </c>
      <c r="Y18" s="96">
        <v>18.0</v>
      </c>
      <c r="Z18" s="96">
        <v>18.0</v>
      </c>
      <c r="AA18" s="96">
        <v>18.0</v>
      </c>
      <c r="AB18" s="96">
        <v>18.0</v>
      </c>
      <c r="AC18" s="96">
        <v>18.0</v>
      </c>
      <c r="AD18" s="96">
        <v>18.0</v>
      </c>
      <c r="AE18" s="96"/>
    </row>
    <row r="19">
      <c r="D19" s="96"/>
      <c r="E19" s="96">
        <v>19.0</v>
      </c>
      <c r="F19" s="96">
        <v>19.0</v>
      </c>
      <c r="G19" s="96">
        <v>19.0</v>
      </c>
      <c r="H19" s="96">
        <v>19.0</v>
      </c>
      <c r="I19" s="96">
        <v>19.0</v>
      </c>
      <c r="J19" s="96">
        <v>19.0</v>
      </c>
      <c r="K19" s="96">
        <v>19.0</v>
      </c>
      <c r="L19" s="96">
        <v>19.0</v>
      </c>
      <c r="M19" s="96">
        <v>19.0</v>
      </c>
      <c r="N19" s="96">
        <v>19.0</v>
      </c>
      <c r="O19" s="96">
        <v>19.0</v>
      </c>
      <c r="P19" s="96">
        <v>19.0</v>
      </c>
      <c r="Q19" s="96">
        <v>19.0</v>
      </c>
      <c r="R19" s="96">
        <v>19.0</v>
      </c>
      <c r="S19" s="96">
        <v>19.0</v>
      </c>
      <c r="T19" s="96">
        <v>19.0</v>
      </c>
      <c r="U19" s="96">
        <v>19.0</v>
      </c>
      <c r="V19" s="96">
        <v>19.0</v>
      </c>
      <c r="W19" s="96">
        <v>19.0</v>
      </c>
      <c r="X19" s="96">
        <v>19.0</v>
      </c>
      <c r="Y19" s="96">
        <v>19.0</v>
      </c>
      <c r="Z19" s="96">
        <v>19.0</v>
      </c>
      <c r="AA19" s="96">
        <v>19.0</v>
      </c>
      <c r="AB19" s="96">
        <v>19.0</v>
      </c>
      <c r="AC19" s="96">
        <v>19.0</v>
      </c>
      <c r="AD19" s="96">
        <v>19.0</v>
      </c>
      <c r="AE19" s="96"/>
    </row>
    <row r="20">
      <c r="D20" s="96"/>
      <c r="E20" s="96">
        <v>20.0</v>
      </c>
      <c r="F20" s="96">
        <v>20.0</v>
      </c>
      <c r="G20" s="96">
        <v>20.0</v>
      </c>
      <c r="H20" s="96">
        <v>20.0</v>
      </c>
      <c r="I20" s="96">
        <v>20.0</v>
      </c>
      <c r="J20" s="96">
        <v>20.0</v>
      </c>
      <c r="K20" s="96">
        <v>20.0</v>
      </c>
      <c r="L20" s="96">
        <v>20.0</v>
      </c>
      <c r="M20" s="96">
        <v>20.0</v>
      </c>
      <c r="N20" s="96">
        <v>20.0</v>
      </c>
      <c r="O20" s="96">
        <v>20.0</v>
      </c>
      <c r="P20" s="96">
        <v>20.0</v>
      </c>
      <c r="Q20" s="96">
        <v>20.0</v>
      </c>
      <c r="R20" s="96">
        <v>20.0</v>
      </c>
      <c r="S20" s="96">
        <v>20.0</v>
      </c>
      <c r="T20" s="96">
        <v>20.0</v>
      </c>
      <c r="U20" s="96">
        <v>20.0</v>
      </c>
      <c r="V20" s="96">
        <v>20.0</v>
      </c>
      <c r="W20" s="96">
        <v>20.0</v>
      </c>
      <c r="X20" s="96">
        <v>20.0</v>
      </c>
      <c r="Y20" s="96">
        <v>20.0</v>
      </c>
      <c r="Z20" s="96">
        <v>20.0</v>
      </c>
      <c r="AA20" s="96">
        <v>20.0</v>
      </c>
      <c r="AB20" s="96">
        <v>20.0</v>
      </c>
      <c r="AC20" s="96">
        <v>20.0</v>
      </c>
      <c r="AD20" s="96">
        <v>20.0</v>
      </c>
      <c r="AE20" s="96"/>
    </row>
    <row r="21">
      <c r="D21" s="96"/>
      <c r="E21" s="96">
        <v>21.0</v>
      </c>
      <c r="F21" s="96">
        <v>21.0</v>
      </c>
      <c r="G21" s="96">
        <v>21.0</v>
      </c>
      <c r="H21" s="96">
        <v>21.0</v>
      </c>
      <c r="I21" s="96">
        <v>21.0</v>
      </c>
      <c r="J21" s="96">
        <v>21.0</v>
      </c>
      <c r="K21" s="96">
        <v>21.0</v>
      </c>
      <c r="L21" s="96">
        <v>21.0</v>
      </c>
      <c r="M21" s="96">
        <v>21.0</v>
      </c>
      <c r="N21" s="96">
        <v>21.0</v>
      </c>
      <c r="O21" s="96">
        <v>21.0</v>
      </c>
      <c r="P21" s="96">
        <v>21.0</v>
      </c>
      <c r="Q21" s="96">
        <v>21.0</v>
      </c>
      <c r="R21" s="96">
        <v>21.0</v>
      </c>
      <c r="S21" s="96">
        <v>21.0</v>
      </c>
      <c r="T21" s="96">
        <v>21.0</v>
      </c>
      <c r="U21" s="96">
        <v>21.0</v>
      </c>
      <c r="V21" s="96">
        <v>21.0</v>
      </c>
      <c r="W21" s="96">
        <v>21.0</v>
      </c>
      <c r="X21" s="96">
        <v>21.0</v>
      </c>
      <c r="Y21" s="96">
        <v>21.0</v>
      </c>
      <c r="Z21" s="96">
        <v>21.0</v>
      </c>
      <c r="AA21" s="96">
        <v>21.0</v>
      </c>
      <c r="AB21" s="96">
        <v>21.0</v>
      </c>
      <c r="AC21" s="96">
        <v>21.0</v>
      </c>
      <c r="AD21" s="96">
        <v>21.0</v>
      </c>
      <c r="AE21" s="96"/>
    </row>
    <row r="22">
      <c r="D22" s="96"/>
      <c r="E22" s="96">
        <v>22.0</v>
      </c>
      <c r="F22" s="96">
        <v>22.0</v>
      </c>
      <c r="G22" s="96">
        <v>22.0</v>
      </c>
      <c r="H22" s="96">
        <v>22.0</v>
      </c>
      <c r="I22" s="96">
        <v>22.0</v>
      </c>
      <c r="J22" s="96">
        <v>22.0</v>
      </c>
      <c r="K22" s="96">
        <v>22.0</v>
      </c>
      <c r="L22" s="96">
        <v>22.0</v>
      </c>
      <c r="M22" s="96">
        <v>22.0</v>
      </c>
      <c r="N22" s="96">
        <v>22.0</v>
      </c>
      <c r="O22" s="96">
        <v>22.0</v>
      </c>
      <c r="P22" s="96">
        <v>22.0</v>
      </c>
      <c r="Q22" s="96">
        <v>22.0</v>
      </c>
      <c r="R22" s="96">
        <v>22.0</v>
      </c>
      <c r="S22" s="96">
        <v>22.0</v>
      </c>
      <c r="T22" s="96">
        <v>22.0</v>
      </c>
      <c r="U22" s="96">
        <v>22.0</v>
      </c>
      <c r="V22" s="96">
        <v>22.0</v>
      </c>
      <c r="W22" s="96">
        <v>22.0</v>
      </c>
      <c r="X22" s="96">
        <v>22.0</v>
      </c>
      <c r="Y22" s="96">
        <v>22.0</v>
      </c>
      <c r="Z22" s="96">
        <v>22.0</v>
      </c>
      <c r="AA22" s="96">
        <v>22.0</v>
      </c>
      <c r="AB22" s="96">
        <v>22.0</v>
      </c>
      <c r="AC22" s="96">
        <v>22.0</v>
      </c>
      <c r="AD22" s="96">
        <v>22.0</v>
      </c>
      <c r="AE22" s="96"/>
    </row>
    <row r="23">
      <c r="D23" s="96"/>
      <c r="E23" s="96">
        <v>23.0</v>
      </c>
      <c r="F23" s="96">
        <v>23.0</v>
      </c>
      <c r="G23" s="96">
        <v>23.0</v>
      </c>
      <c r="H23" s="96">
        <v>23.0</v>
      </c>
      <c r="I23" s="96">
        <v>23.0</v>
      </c>
      <c r="J23" s="96">
        <v>23.0</v>
      </c>
      <c r="K23" s="96">
        <v>23.0</v>
      </c>
      <c r="L23" s="96">
        <v>23.0</v>
      </c>
      <c r="M23" s="96">
        <v>23.0</v>
      </c>
      <c r="N23" s="96">
        <v>23.0</v>
      </c>
      <c r="O23" s="96">
        <v>23.0</v>
      </c>
      <c r="P23" s="96">
        <v>23.0</v>
      </c>
      <c r="Q23" s="96">
        <v>23.0</v>
      </c>
      <c r="R23" s="96">
        <v>23.0</v>
      </c>
      <c r="S23" s="96">
        <v>23.0</v>
      </c>
      <c r="T23" s="96">
        <v>23.0</v>
      </c>
      <c r="U23" s="96">
        <v>23.0</v>
      </c>
      <c r="V23" s="96">
        <v>23.0</v>
      </c>
      <c r="W23" s="96">
        <v>23.0</v>
      </c>
      <c r="X23" s="96">
        <v>23.0</v>
      </c>
      <c r="Y23" s="96">
        <v>23.0</v>
      </c>
      <c r="Z23" s="96">
        <v>23.0</v>
      </c>
      <c r="AA23" s="96">
        <v>23.0</v>
      </c>
      <c r="AB23" s="96">
        <v>23.0</v>
      </c>
      <c r="AC23" s="96">
        <v>23.0</v>
      </c>
      <c r="AD23" s="96">
        <v>23.0</v>
      </c>
      <c r="AE23" s="96"/>
    </row>
    <row r="24">
      <c r="D24" s="96"/>
      <c r="E24" s="96">
        <v>24.0</v>
      </c>
      <c r="F24" s="96">
        <v>24.0</v>
      </c>
      <c r="G24" s="96">
        <v>24.0</v>
      </c>
      <c r="H24" s="96">
        <v>24.0</v>
      </c>
      <c r="I24" s="96">
        <v>24.0</v>
      </c>
      <c r="J24" s="96">
        <v>24.0</v>
      </c>
      <c r="K24" s="96">
        <v>24.0</v>
      </c>
      <c r="L24" s="96">
        <v>24.0</v>
      </c>
      <c r="M24" s="96">
        <v>24.0</v>
      </c>
      <c r="N24" s="96">
        <v>24.0</v>
      </c>
      <c r="O24" s="96">
        <v>24.0</v>
      </c>
      <c r="P24" s="96">
        <v>24.0</v>
      </c>
      <c r="Q24" s="96">
        <v>24.0</v>
      </c>
      <c r="R24" s="96">
        <v>24.0</v>
      </c>
      <c r="S24" s="96">
        <v>24.0</v>
      </c>
      <c r="T24" s="96">
        <v>24.0</v>
      </c>
      <c r="U24" s="96">
        <v>24.0</v>
      </c>
      <c r="V24" s="96">
        <v>24.0</v>
      </c>
      <c r="W24" s="96">
        <v>24.0</v>
      </c>
      <c r="X24" s="96">
        <v>24.0</v>
      </c>
      <c r="Y24" s="96">
        <v>24.0</v>
      </c>
      <c r="Z24" s="96">
        <v>24.0</v>
      </c>
      <c r="AA24" s="96">
        <v>24.0</v>
      </c>
      <c r="AB24" s="96">
        <v>24.0</v>
      </c>
      <c r="AC24" s="96">
        <v>24.0</v>
      </c>
      <c r="AD24" s="96">
        <v>24.0</v>
      </c>
      <c r="AE24" s="96"/>
    </row>
    <row r="25">
      <c r="D25" s="96"/>
      <c r="E25" s="96">
        <v>25.0</v>
      </c>
      <c r="F25" s="96">
        <v>25.0</v>
      </c>
      <c r="G25" s="96">
        <v>25.0</v>
      </c>
      <c r="H25" s="96">
        <v>25.0</v>
      </c>
      <c r="I25" s="96">
        <v>25.0</v>
      </c>
      <c r="J25" s="96">
        <v>25.0</v>
      </c>
      <c r="K25" s="96">
        <v>25.0</v>
      </c>
      <c r="L25" s="96">
        <v>25.0</v>
      </c>
      <c r="M25" s="96">
        <v>25.0</v>
      </c>
      <c r="N25" s="96">
        <v>25.0</v>
      </c>
      <c r="O25" s="96">
        <v>25.0</v>
      </c>
      <c r="P25" s="96">
        <v>25.0</v>
      </c>
      <c r="Q25" s="96">
        <v>25.0</v>
      </c>
      <c r="R25" s="96">
        <v>25.0</v>
      </c>
      <c r="S25" s="96">
        <v>25.0</v>
      </c>
      <c r="T25" s="96">
        <v>25.0</v>
      </c>
      <c r="U25" s="96">
        <v>25.0</v>
      </c>
      <c r="V25" s="96">
        <v>25.0</v>
      </c>
      <c r="W25" s="96">
        <v>25.0</v>
      </c>
      <c r="X25" s="96">
        <v>25.0</v>
      </c>
      <c r="Y25" s="96">
        <v>25.0</v>
      </c>
      <c r="Z25" s="96">
        <v>25.0</v>
      </c>
      <c r="AA25" s="96">
        <v>25.0</v>
      </c>
      <c r="AB25" s="96">
        <v>25.0</v>
      </c>
      <c r="AC25" s="96">
        <v>25.0</v>
      </c>
      <c r="AD25" s="96">
        <v>25.0</v>
      </c>
      <c r="AE25" s="96"/>
    </row>
    <row r="26">
      <c r="D26" s="96"/>
      <c r="E26" s="96">
        <v>26.0</v>
      </c>
      <c r="F26" s="96">
        <v>26.0</v>
      </c>
      <c r="G26" s="96">
        <v>26.0</v>
      </c>
      <c r="H26" s="96">
        <v>26.0</v>
      </c>
      <c r="I26" s="96">
        <v>26.0</v>
      </c>
      <c r="J26" s="96">
        <v>26.0</v>
      </c>
      <c r="K26" s="96">
        <v>26.0</v>
      </c>
      <c r="L26" s="96">
        <v>26.0</v>
      </c>
      <c r="M26" s="96">
        <v>26.0</v>
      </c>
      <c r="N26" s="96">
        <v>26.0</v>
      </c>
      <c r="O26" s="96">
        <v>26.0</v>
      </c>
      <c r="P26" s="96">
        <v>26.0</v>
      </c>
      <c r="Q26" s="96">
        <v>26.0</v>
      </c>
      <c r="R26" s="96">
        <v>26.0</v>
      </c>
      <c r="S26" s="96">
        <v>26.0</v>
      </c>
      <c r="T26" s="96">
        <v>26.0</v>
      </c>
      <c r="U26" s="96">
        <v>26.0</v>
      </c>
      <c r="V26" s="96">
        <v>26.0</v>
      </c>
      <c r="W26" s="96">
        <v>26.0</v>
      </c>
      <c r="X26" s="96">
        <v>26.0</v>
      </c>
      <c r="Y26" s="96">
        <v>26.0</v>
      </c>
      <c r="Z26" s="96">
        <v>26.0</v>
      </c>
      <c r="AA26" s="96">
        <v>26.0</v>
      </c>
      <c r="AB26" s="96">
        <v>26.0</v>
      </c>
      <c r="AC26" s="96">
        <v>26.0</v>
      </c>
      <c r="AD26" s="96">
        <v>26.0</v>
      </c>
      <c r="AE26" s="96"/>
    </row>
    <row r="27">
      <c r="D27" s="96"/>
      <c r="E27" s="96">
        <v>27.0</v>
      </c>
      <c r="F27" s="96">
        <v>27.0</v>
      </c>
      <c r="G27" s="96">
        <v>27.0</v>
      </c>
      <c r="H27" s="96">
        <v>27.0</v>
      </c>
      <c r="I27" s="96">
        <v>27.0</v>
      </c>
      <c r="J27" s="96">
        <v>27.0</v>
      </c>
      <c r="K27" s="96">
        <v>27.0</v>
      </c>
      <c r="L27" s="96">
        <v>27.0</v>
      </c>
      <c r="M27" s="96">
        <v>27.0</v>
      </c>
      <c r="N27" s="96">
        <v>27.0</v>
      </c>
      <c r="O27" s="96">
        <v>27.0</v>
      </c>
      <c r="P27" s="96">
        <v>27.0</v>
      </c>
      <c r="Q27" s="96">
        <v>27.0</v>
      </c>
      <c r="R27" s="96">
        <v>27.0</v>
      </c>
      <c r="S27" s="96">
        <v>27.0</v>
      </c>
      <c r="T27" s="96">
        <v>27.0</v>
      </c>
      <c r="U27" s="96">
        <v>27.0</v>
      </c>
      <c r="V27" s="96">
        <v>27.0</v>
      </c>
      <c r="W27" s="96">
        <v>27.0</v>
      </c>
      <c r="X27" s="96">
        <v>27.0</v>
      </c>
      <c r="Y27" s="96">
        <v>27.0</v>
      </c>
      <c r="Z27" s="96">
        <v>27.0</v>
      </c>
      <c r="AA27" s="96">
        <v>27.0</v>
      </c>
      <c r="AB27" s="96">
        <v>27.0</v>
      </c>
      <c r="AC27" s="96">
        <v>27.0</v>
      </c>
      <c r="AD27" s="96">
        <v>27.0</v>
      </c>
      <c r="AE27" s="96"/>
    </row>
    <row r="28">
      <c r="D28" s="96"/>
      <c r="E28" s="96">
        <v>28.0</v>
      </c>
      <c r="F28" s="96">
        <v>28.0</v>
      </c>
      <c r="G28" s="96">
        <v>28.0</v>
      </c>
      <c r="H28" s="96">
        <v>28.0</v>
      </c>
      <c r="I28" s="96">
        <v>28.0</v>
      </c>
      <c r="J28" s="96">
        <v>28.0</v>
      </c>
      <c r="K28" s="96">
        <v>28.0</v>
      </c>
      <c r="L28" s="96">
        <v>28.0</v>
      </c>
      <c r="M28" s="96">
        <v>28.0</v>
      </c>
      <c r="N28" s="96">
        <v>28.0</v>
      </c>
      <c r="O28" s="96">
        <v>28.0</v>
      </c>
      <c r="P28" s="96">
        <v>28.0</v>
      </c>
      <c r="Q28" s="96">
        <v>28.0</v>
      </c>
      <c r="R28" s="96">
        <v>28.0</v>
      </c>
      <c r="S28" s="96">
        <v>28.0</v>
      </c>
      <c r="T28" s="96">
        <v>28.0</v>
      </c>
      <c r="U28" s="96">
        <v>28.0</v>
      </c>
      <c r="V28" s="96">
        <v>28.0</v>
      </c>
      <c r="W28" s="96">
        <v>28.0</v>
      </c>
      <c r="X28" s="96">
        <v>28.0</v>
      </c>
      <c r="Y28" s="96">
        <v>28.0</v>
      </c>
      <c r="Z28" s="96">
        <v>28.0</v>
      </c>
      <c r="AA28" s="96">
        <v>28.0</v>
      </c>
      <c r="AB28" s="96">
        <v>28.0</v>
      </c>
      <c r="AC28" s="96">
        <v>28.0</v>
      </c>
      <c r="AD28" s="96">
        <v>28.0</v>
      </c>
      <c r="AE28" s="96"/>
    </row>
    <row r="29">
      <c r="D29" s="96"/>
      <c r="E29" s="96">
        <v>29.0</v>
      </c>
      <c r="F29" s="96">
        <v>29.0</v>
      </c>
      <c r="G29" s="96">
        <v>29.0</v>
      </c>
      <c r="H29" s="96">
        <v>29.0</v>
      </c>
      <c r="I29" s="96">
        <v>29.0</v>
      </c>
      <c r="J29" s="96">
        <v>29.0</v>
      </c>
      <c r="K29" s="96">
        <v>29.0</v>
      </c>
      <c r="L29" s="96">
        <v>29.0</v>
      </c>
      <c r="M29" s="96">
        <v>29.0</v>
      </c>
      <c r="N29" s="96">
        <v>29.0</v>
      </c>
      <c r="O29" s="96">
        <v>29.0</v>
      </c>
      <c r="P29" s="96">
        <v>29.0</v>
      </c>
      <c r="Q29" s="96">
        <v>29.0</v>
      </c>
      <c r="R29" s="96">
        <v>29.0</v>
      </c>
      <c r="S29" s="96">
        <v>29.0</v>
      </c>
      <c r="T29" s="96">
        <v>29.0</v>
      </c>
      <c r="U29" s="96">
        <v>29.0</v>
      </c>
      <c r="V29" s="96">
        <v>29.0</v>
      </c>
      <c r="W29" s="96">
        <v>29.0</v>
      </c>
      <c r="X29" s="96">
        <v>29.0</v>
      </c>
      <c r="Y29" s="96">
        <v>29.0</v>
      </c>
      <c r="Z29" s="96">
        <v>29.0</v>
      </c>
      <c r="AA29" s="96">
        <v>29.0</v>
      </c>
      <c r="AB29" s="96">
        <v>29.0</v>
      </c>
      <c r="AC29" s="96">
        <v>29.0</v>
      </c>
      <c r="AD29" s="96">
        <v>29.0</v>
      </c>
      <c r="AE29" s="96"/>
    </row>
    <row r="30">
      <c r="D30" s="96"/>
      <c r="E30" s="96">
        <v>30.0</v>
      </c>
      <c r="F30" s="96">
        <v>30.0</v>
      </c>
      <c r="G30" s="96">
        <v>30.0</v>
      </c>
      <c r="H30" s="96">
        <v>30.0</v>
      </c>
      <c r="I30" s="96">
        <v>30.0</v>
      </c>
      <c r="J30" s="96">
        <v>30.0</v>
      </c>
      <c r="K30" s="96">
        <v>30.0</v>
      </c>
      <c r="L30" s="96">
        <v>30.0</v>
      </c>
      <c r="M30" s="96">
        <v>30.0</v>
      </c>
      <c r="N30" s="96">
        <v>30.0</v>
      </c>
      <c r="O30" s="96">
        <v>30.0</v>
      </c>
      <c r="P30" s="96">
        <v>30.0</v>
      </c>
      <c r="Q30" s="96">
        <v>30.0</v>
      </c>
      <c r="R30" s="96">
        <v>30.0</v>
      </c>
      <c r="S30" s="96">
        <v>30.0</v>
      </c>
      <c r="T30" s="96">
        <v>30.0</v>
      </c>
      <c r="U30" s="96">
        <v>30.0</v>
      </c>
      <c r="V30" s="96">
        <v>30.0</v>
      </c>
      <c r="W30" s="96">
        <v>30.0</v>
      </c>
      <c r="X30" s="96">
        <v>30.0</v>
      </c>
      <c r="Y30" s="96">
        <v>30.0</v>
      </c>
      <c r="Z30" s="96">
        <v>30.0</v>
      </c>
      <c r="AA30" s="96">
        <v>30.0</v>
      </c>
      <c r="AB30" s="96">
        <v>30.0</v>
      </c>
      <c r="AC30" s="96">
        <v>30.0</v>
      </c>
      <c r="AD30" s="96">
        <v>30.0</v>
      </c>
      <c r="AE30" s="96"/>
    </row>
    <row r="31">
      <c r="D31" s="96"/>
      <c r="E31" s="96">
        <v>31.0</v>
      </c>
      <c r="F31" s="96">
        <v>31.0</v>
      </c>
      <c r="G31" s="96">
        <v>31.0</v>
      </c>
      <c r="H31" s="96">
        <v>31.0</v>
      </c>
      <c r="I31" s="96">
        <v>31.0</v>
      </c>
      <c r="J31" s="96">
        <v>31.0</v>
      </c>
      <c r="K31" s="96">
        <v>31.0</v>
      </c>
      <c r="L31" s="96">
        <v>31.0</v>
      </c>
      <c r="M31" s="96">
        <v>31.0</v>
      </c>
      <c r="N31" s="96">
        <v>31.0</v>
      </c>
      <c r="O31" s="96">
        <v>31.0</v>
      </c>
      <c r="P31" s="96">
        <v>31.0</v>
      </c>
      <c r="Q31" s="96">
        <v>31.0</v>
      </c>
      <c r="R31" s="96">
        <v>31.0</v>
      </c>
      <c r="S31" s="96">
        <v>31.0</v>
      </c>
      <c r="T31" s="96">
        <v>31.0</v>
      </c>
      <c r="U31" s="96">
        <v>31.0</v>
      </c>
      <c r="V31" s="96">
        <v>31.0</v>
      </c>
      <c r="W31" s="96">
        <v>31.0</v>
      </c>
      <c r="X31" s="96">
        <v>31.0</v>
      </c>
      <c r="Y31" s="96">
        <v>31.0</v>
      </c>
      <c r="Z31" s="96">
        <v>31.0</v>
      </c>
      <c r="AA31" s="96">
        <v>31.0</v>
      </c>
      <c r="AB31" s="96">
        <v>31.0</v>
      </c>
      <c r="AC31" s="96">
        <v>31.0</v>
      </c>
      <c r="AD31" s="96">
        <v>31.0</v>
      </c>
      <c r="AE31" s="96"/>
    </row>
    <row r="32">
      <c r="D32" s="96"/>
      <c r="E32" s="96">
        <v>32.0</v>
      </c>
      <c r="F32" s="96">
        <v>32.0</v>
      </c>
      <c r="G32" s="96">
        <v>32.0</v>
      </c>
      <c r="H32" s="96">
        <v>32.0</v>
      </c>
      <c r="I32" s="96">
        <v>32.0</v>
      </c>
      <c r="J32" s="96">
        <v>32.0</v>
      </c>
      <c r="K32" s="96">
        <v>32.0</v>
      </c>
      <c r="L32" s="96">
        <v>32.0</v>
      </c>
      <c r="M32" s="96">
        <v>32.0</v>
      </c>
      <c r="N32" s="96">
        <v>32.0</v>
      </c>
      <c r="O32" s="96">
        <v>32.0</v>
      </c>
      <c r="P32" s="96">
        <v>32.0</v>
      </c>
      <c r="Q32" s="96">
        <v>32.0</v>
      </c>
      <c r="R32" s="96">
        <v>32.0</v>
      </c>
      <c r="S32" s="96">
        <v>32.0</v>
      </c>
      <c r="T32" s="96">
        <v>32.0</v>
      </c>
      <c r="U32" s="96">
        <v>32.0</v>
      </c>
      <c r="V32" s="96">
        <v>32.0</v>
      </c>
      <c r="W32" s="96">
        <v>32.0</v>
      </c>
      <c r="X32" s="96">
        <v>32.0</v>
      </c>
      <c r="Y32" s="96">
        <v>32.0</v>
      </c>
      <c r="Z32" s="96">
        <v>32.0</v>
      </c>
      <c r="AA32" s="96">
        <v>32.0</v>
      </c>
      <c r="AB32" s="96">
        <v>32.0</v>
      </c>
      <c r="AC32" s="96">
        <v>32.0</v>
      </c>
      <c r="AD32" s="96">
        <v>32.0</v>
      </c>
      <c r="AE32" s="96"/>
    </row>
    <row r="33">
      <c r="D33" s="96"/>
      <c r="E33" s="96">
        <v>33.0</v>
      </c>
      <c r="F33" s="96">
        <v>33.0</v>
      </c>
      <c r="G33" s="96">
        <v>33.0</v>
      </c>
      <c r="H33" s="96">
        <v>33.0</v>
      </c>
      <c r="I33" s="96">
        <v>33.0</v>
      </c>
      <c r="J33" s="96">
        <v>33.0</v>
      </c>
      <c r="K33" s="96">
        <v>33.0</v>
      </c>
      <c r="L33" s="96">
        <v>33.0</v>
      </c>
      <c r="M33" s="96">
        <v>33.0</v>
      </c>
      <c r="N33" s="96">
        <v>33.0</v>
      </c>
      <c r="O33" s="96">
        <v>33.0</v>
      </c>
      <c r="P33" s="96">
        <v>33.0</v>
      </c>
      <c r="Q33" s="96">
        <v>33.0</v>
      </c>
      <c r="R33" s="96">
        <v>33.0</v>
      </c>
      <c r="S33" s="96">
        <v>33.0</v>
      </c>
      <c r="T33" s="96">
        <v>33.0</v>
      </c>
      <c r="U33" s="96">
        <v>33.0</v>
      </c>
      <c r="V33" s="96">
        <v>33.0</v>
      </c>
      <c r="W33" s="96">
        <v>33.0</v>
      </c>
      <c r="X33" s="96">
        <v>33.0</v>
      </c>
      <c r="Y33" s="96">
        <v>33.0</v>
      </c>
      <c r="Z33" s="96">
        <v>33.0</v>
      </c>
      <c r="AA33" s="96">
        <v>33.0</v>
      </c>
      <c r="AB33" s="96">
        <v>33.0</v>
      </c>
      <c r="AC33" s="96">
        <v>33.0</v>
      </c>
      <c r="AD33" s="96">
        <v>33.0</v>
      </c>
      <c r="AE33" s="96"/>
    </row>
    <row r="34">
      <c r="D34" s="96"/>
      <c r="E34" s="96">
        <v>34.0</v>
      </c>
      <c r="F34" s="96">
        <v>34.0</v>
      </c>
      <c r="G34" s="96">
        <v>34.0</v>
      </c>
      <c r="H34" s="96">
        <v>34.0</v>
      </c>
      <c r="I34" s="96">
        <v>34.0</v>
      </c>
      <c r="J34" s="96">
        <v>34.0</v>
      </c>
      <c r="K34" s="96">
        <v>34.0</v>
      </c>
      <c r="L34" s="96">
        <v>34.0</v>
      </c>
      <c r="M34" s="96">
        <v>34.0</v>
      </c>
      <c r="N34" s="96">
        <v>34.0</v>
      </c>
      <c r="O34" s="96">
        <v>34.0</v>
      </c>
      <c r="P34" s="96">
        <v>34.0</v>
      </c>
      <c r="Q34" s="96">
        <v>34.0</v>
      </c>
      <c r="R34" s="96">
        <v>34.0</v>
      </c>
      <c r="S34" s="96">
        <v>34.0</v>
      </c>
      <c r="T34" s="96">
        <v>34.0</v>
      </c>
      <c r="U34" s="96">
        <v>34.0</v>
      </c>
      <c r="V34" s="96">
        <v>34.0</v>
      </c>
      <c r="W34" s="96">
        <v>34.0</v>
      </c>
      <c r="X34" s="96">
        <v>34.0</v>
      </c>
      <c r="Y34" s="96">
        <v>34.0</v>
      </c>
      <c r="Z34" s="96">
        <v>34.0</v>
      </c>
      <c r="AA34" s="96">
        <v>34.0</v>
      </c>
      <c r="AB34" s="96">
        <v>34.0</v>
      </c>
      <c r="AC34" s="96">
        <v>34.0</v>
      </c>
      <c r="AD34" s="96">
        <v>34.0</v>
      </c>
      <c r="AE34" s="96"/>
    </row>
    <row r="35">
      <c r="D35" s="96"/>
      <c r="E35" s="96">
        <v>35.0</v>
      </c>
      <c r="F35" s="96">
        <v>35.0</v>
      </c>
      <c r="G35" s="96">
        <v>35.0</v>
      </c>
      <c r="H35" s="96">
        <v>35.0</v>
      </c>
      <c r="I35" s="96">
        <v>35.0</v>
      </c>
      <c r="J35" s="96">
        <v>35.0</v>
      </c>
      <c r="K35" s="96">
        <v>35.0</v>
      </c>
      <c r="L35" s="96">
        <v>35.0</v>
      </c>
      <c r="M35" s="96">
        <v>35.0</v>
      </c>
      <c r="N35" s="96">
        <v>35.0</v>
      </c>
      <c r="O35" s="96">
        <v>35.0</v>
      </c>
      <c r="P35" s="96">
        <v>35.0</v>
      </c>
      <c r="Q35" s="96">
        <v>35.0</v>
      </c>
      <c r="R35" s="96">
        <v>35.0</v>
      </c>
      <c r="S35" s="96">
        <v>35.0</v>
      </c>
      <c r="T35" s="96">
        <v>35.0</v>
      </c>
      <c r="U35" s="96">
        <v>35.0</v>
      </c>
      <c r="V35" s="96">
        <v>35.0</v>
      </c>
      <c r="W35" s="96">
        <v>35.0</v>
      </c>
      <c r="X35" s="96">
        <v>35.0</v>
      </c>
      <c r="Y35" s="96">
        <v>35.0</v>
      </c>
      <c r="Z35" s="96">
        <v>35.0</v>
      </c>
      <c r="AA35" s="96">
        <v>35.0</v>
      </c>
      <c r="AB35" s="96">
        <v>35.0</v>
      </c>
      <c r="AC35" s="96">
        <v>35.0</v>
      </c>
      <c r="AD35" s="96">
        <v>35.0</v>
      </c>
      <c r="AE35" s="96"/>
    </row>
    <row r="36">
      <c r="D36" s="96"/>
      <c r="E36" s="96">
        <v>36.0</v>
      </c>
      <c r="F36" s="96">
        <v>36.0</v>
      </c>
      <c r="G36" s="96">
        <v>36.0</v>
      </c>
      <c r="H36" s="96">
        <v>36.0</v>
      </c>
      <c r="I36" s="96">
        <v>36.0</v>
      </c>
      <c r="J36" s="96">
        <v>36.0</v>
      </c>
      <c r="K36" s="96">
        <v>36.0</v>
      </c>
      <c r="L36" s="96">
        <v>36.0</v>
      </c>
      <c r="M36" s="96">
        <v>36.0</v>
      </c>
      <c r="N36" s="96">
        <v>36.0</v>
      </c>
      <c r="O36" s="96">
        <v>36.0</v>
      </c>
      <c r="P36" s="96">
        <v>36.0</v>
      </c>
      <c r="Q36" s="96">
        <v>36.0</v>
      </c>
      <c r="R36" s="96">
        <v>36.0</v>
      </c>
      <c r="S36" s="96">
        <v>36.0</v>
      </c>
      <c r="T36" s="96">
        <v>36.0</v>
      </c>
      <c r="U36" s="96">
        <v>36.0</v>
      </c>
      <c r="V36" s="96">
        <v>36.0</v>
      </c>
      <c r="W36" s="96">
        <v>36.0</v>
      </c>
      <c r="X36" s="96">
        <v>36.0</v>
      </c>
      <c r="Y36" s="96">
        <v>36.0</v>
      </c>
      <c r="Z36" s="96">
        <v>36.0</v>
      </c>
      <c r="AA36" s="96">
        <v>36.0</v>
      </c>
      <c r="AB36" s="96">
        <v>36.0</v>
      </c>
      <c r="AC36" s="96">
        <v>36.0</v>
      </c>
      <c r="AD36" s="96">
        <v>36.0</v>
      </c>
      <c r="AE36" s="96"/>
    </row>
    <row r="37">
      <c r="D37" s="96"/>
      <c r="E37" s="96">
        <v>37.0</v>
      </c>
      <c r="F37" s="96">
        <v>37.0</v>
      </c>
      <c r="G37" s="96">
        <v>37.0</v>
      </c>
      <c r="H37" s="96">
        <v>37.0</v>
      </c>
      <c r="I37" s="96">
        <v>37.0</v>
      </c>
      <c r="J37" s="96">
        <v>37.0</v>
      </c>
      <c r="K37" s="96">
        <v>37.0</v>
      </c>
      <c r="L37" s="96">
        <v>37.0</v>
      </c>
      <c r="M37" s="96">
        <v>37.0</v>
      </c>
      <c r="N37" s="96">
        <v>37.0</v>
      </c>
      <c r="O37" s="96">
        <v>37.0</v>
      </c>
      <c r="P37" s="96">
        <v>37.0</v>
      </c>
      <c r="Q37" s="96">
        <v>37.0</v>
      </c>
      <c r="R37" s="96">
        <v>37.0</v>
      </c>
      <c r="S37" s="96">
        <v>37.0</v>
      </c>
      <c r="T37" s="96">
        <v>37.0</v>
      </c>
      <c r="U37" s="96">
        <v>37.0</v>
      </c>
      <c r="V37" s="96">
        <v>37.0</v>
      </c>
      <c r="W37" s="96">
        <v>37.0</v>
      </c>
      <c r="X37" s="96">
        <v>37.0</v>
      </c>
      <c r="Y37" s="96">
        <v>37.0</v>
      </c>
      <c r="Z37" s="96">
        <v>37.0</v>
      </c>
      <c r="AA37" s="96">
        <v>37.0</v>
      </c>
      <c r="AB37" s="96">
        <v>37.0</v>
      </c>
      <c r="AC37" s="96">
        <v>37.0</v>
      </c>
      <c r="AD37" s="96">
        <v>37.0</v>
      </c>
      <c r="AE37" s="96"/>
    </row>
    <row r="38">
      <c r="D38" s="96"/>
      <c r="E38" s="96">
        <v>38.0</v>
      </c>
      <c r="F38" s="96">
        <v>38.0</v>
      </c>
      <c r="G38" s="96">
        <v>38.0</v>
      </c>
      <c r="H38" s="96">
        <v>38.0</v>
      </c>
      <c r="I38" s="96">
        <v>38.0</v>
      </c>
      <c r="J38" s="96">
        <v>38.0</v>
      </c>
      <c r="K38" s="96">
        <v>38.0</v>
      </c>
      <c r="L38" s="96">
        <v>38.0</v>
      </c>
      <c r="M38" s="96">
        <v>38.0</v>
      </c>
      <c r="N38" s="96">
        <v>38.0</v>
      </c>
      <c r="O38" s="96">
        <v>38.0</v>
      </c>
      <c r="P38" s="96">
        <v>38.0</v>
      </c>
      <c r="Q38" s="96">
        <v>38.0</v>
      </c>
      <c r="R38" s="96">
        <v>38.0</v>
      </c>
      <c r="S38" s="96">
        <v>38.0</v>
      </c>
      <c r="T38" s="96">
        <v>38.0</v>
      </c>
      <c r="U38" s="96">
        <v>38.0</v>
      </c>
      <c r="V38" s="96">
        <v>38.0</v>
      </c>
      <c r="W38" s="96">
        <v>38.0</v>
      </c>
      <c r="X38" s="96">
        <v>38.0</v>
      </c>
      <c r="Y38" s="96">
        <v>38.0</v>
      </c>
      <c r="Z38" s="96">
        <v>38.0</v>
      </c>
      <c r="AA38" s="96">
        <v>38.0</v>
      </c>
      <c r="AB38" s="96">
        <v>38.0</v>
      </c>
      <c r="AC38" s="96">
        <v>38.0</v>
      </c>
      <c r="AD38" s="96">
        <v>38.0</v>
      </c>
      <c r="AE38" s="96"/>
    </row>
    <row r="39">
      <c r="D39" s="96"/>
      <c r="E39" s="96">
        <v>39.0</v>
      </c>
      <c r="F39" s="96">
        <v>39.0</v>
      </c>
      <c r="G39" s="96">
        <v>39.0</v>
      </c>
      <c r="H39" s="96">
        <v>39.0</v>
      </c>
      <c r="I39" s="96">
        <v>39.0</v>
      </c>
      <c r="J39" s="96">
        <v>39.0</v>
      </c>
      <c r="K39" s="96">
        <v>39.0</v>
      </c>
      <c r="L39" s="96">
        <v>39.0</v>
      </c>
      <c r="M39" s="96">
        <v>39.0</v>
      </c>
      <c r="N39" s="96">
        <v>39.0</v>
      </c>
      <c r="O39" s="96">
        <v>39.0</v>
      </c>
      <c r="P39" s="96">
        <v>39.0</v>
      </c>
      <c r="Q39" s="96">
        <v>39.0</v>
      </c>
      <c r="R39" s="96">
        <v>39.0</v>
      </c>
      <c r="S39" s="96">
        <v>39.0</v>
      </c>
      <c r="T39" s="96">
        <v>39.0</v>
      </c>
      <c r="U39" s="96">
        <v>39.0</v>
      </c>
      <c r="V39" s="96">
        <v>39.0</v>
      </c>
      <c r="W39" s="96">
        <v>39.0</v>
      </c>
      <c r="X39" s="96">
        <v>39.0</v>
      </c>
      <c r="Y39" s="96">
        <v>39.0</v>
      </c>
      <c r="Z39" s="96">
        <v>39.0</v>
      </c>
      <c r="AA39" s="96">
        <v>39.0</v>
      </c>
      <c r="AB39" s="96">
        <v>39.0</v>
      </c>
      <c r="AC39" s="96">
        <v>39.0</v>
      </c>
      <c r="AD39" s="96">
        <v>39.0</v>
      </c>
      <c r="AE39" s="96"/>
    </row>
    <row r="40">
      <c r="D40" s="96"/>
      <c r="E40" s="96">
        <v>40.0</v>
      </c>
      <c r="F40" s="96">
        <v>40.0</v>
      </c>
      <c r="G40" s="96">
        <v>40.0</v>
      </c>
      <c r="H40" s="96">
        <v>40.0</v>
      </c>
      <c r="I40" s="96">
        <v>40.0</v>
      </c>
      <c r="J40" s="96">
        <v>40.0</v>
      </c>
      <c r="K40" s="96">
        <v>40.0</v>
      </c>
      <c r="L40" s="96">
        <v>40.0</v>
      </c>
      <c r="M40" s="96">
        <v>40.0</v>
      </c>
      <c r="N40" s="96">
        <v>40.0</v>
      </c>
      <c r="O40" s="96">
        <v>40.0</v>
      </c>
      <c r="P40" s="96">
        <v>40.0</v>
      </c>
      <c r="Q40" s="96">
        <v>40.0</v>
      </c>
      <c r="R40" s="96">
        <v>40.0</v>
      </c>
      <c r="S40" s="96">
        <v>40.0</v>
      </c>
      <c r="T40" s="96">
        <v>40.0</v>
      </c>
      <c r="U40" s="96">
        <v>40.0</v>
      </c>
      <c r="V40" s="96">
        <v>40.0</v>
      </c>
      <c r="W40" s="96">
        <v>40.0</v>
      </c>
      <c r="X40" s="96">
        <v>40.0</v>
      </c>
      <c r="Y40" s="96">
        <v>40.0</v>
      </c>
      <c r="Z40" s="96">
        <v>40.0</v>
      </c>
      <c r="AA40" s="96">
        <v>40.0</v>
      </c>
      <c r="AB40" s="96">
        <v>40.0</v>
      </c>
      <c r="AC40" s="96">
        <v>40.0</v>
      </c>
      <c r="AD40" s="96">
        <v>40.0</v>
      </c>
      <c r="AE40" s="96"/>
    </row>
    <row r="41">
      <c r="D41" s="96"/>
      <c r="E41" s="96">
        <v>41.0</v>
      </c>
      <c r="F41" s="96">
        <v>41.0</v>
      </c>
      <c r="G41" s="96">
        <v>41.0</v>
      </c>
      <c r="H41" s="96">
        <v>41.0</v>
      </c>
      <c r="I41" s="96">
        <v>41.0</v>
      </c>
      <c r="J41" s="96">
        <v>41.0</v>
      </c>
      <c r="K41" s="96">
        <v>41.0</v>
      </c>
      <c r="L41" s="96">
        <v>41.0</v>
      </c>
      <c r="M41" s="96">
        <v>41.0</v>
      </c>
      <c r="N41" s="96">
        <v>41.0</v>
      </c>
      <c r="O41" s="96">
        <v>41.0</v>
      </c>
      <c r="P41" s="96">
        <v>41.0</v>
      </c>
      <c r="Q41" s="96">
        <v>41.0</v>
      </c>
      <c r="R41" s="96">
        <v>41.0</v>
      </c>
      <c r="S41" s="96">
        <v>41.0</v>
      </c>
      <c r="T41" s="96">
        <v>41.0</v>
      </c>
      <c r="U41" s="96">
        <v>41.0</v>
      </c>
      <c r="V41" s="96">
        <v>41.0</v>
      </c>
      <c r="W41" s="96">
        <v>41.0</v>
      </c>
      <c r="X41" s="96">
        <v>41.0</v>
      </c>
      <c r="Y41" s="96">
        <v>41.0</v>
      </c>
      <c r="Z41" s="96">
        <v>41.0</v>
      </c>
      <c r="AA41" s="96">
        <v>41.0</v>
      </c>
      <c r="AB41" s="96">
        <v>41.0</v>
      </c>
      <c r="AC41" s="96">
        <v>41.0</v>
      </c>
      <c r="AD41" s="96">
        <v>41.0</v>
      </c>
      <c r="AE41" s="96"/>
    </row>
    <row r="42">
      <c r="D42" s="96"/>
      <c r="E42" s="96">
        <v>42.0</v>
      </c>
      <c r="F42" s="96">
        <v>42.0</v>
      </c>
      <c r="G42" s="96">
        <v>42.0</v>
      </c>
      <c r="H42" s="96">
        <v>42.0</v>
      </c>
      <c r="I42" s="96">
        <v>42.0</v>
      </c>
      <c r="J42" s="96">
        <v>42.0</v>
      </c>
      <c r="K42" s="96">
        <v>42.0</v>
      </c>
      <c r="L42" s="96">
        <v>42.0</v>
      </c>
      <c r="M42" s="96">
        <v>42.0</v>
      </c>
      <c r="N42" s="96">
        <v>42.0</v>
      </c>
      <c r="O42" s="96">
        <v>42.0</v>
      </c>
      <c r="P42" s="96">
        <v>42.0</v>
      </c>
      <c r="Q42" s="96">
        <v>42.0</v>
      </c>
      <c r="R42" s="96">
        <v>42.0</v>
      </c>
      <c r="S42" s="96">
        <v>42.0</v>
      </c>
      <c r="T42" s="96">
        <v>42.0</v>
      </c>
      <c r="U42" s="96">
        <v>42.0</v>
      </c>
      <c r="V42" s="96">
        <v>42.0</v>
      </c>
      <c r="W42" s="96">
        <v>42.0</v>
      </c>
      <c r="X42" s="96">
        <v>42.0</v>
      </c>
      <c r="Y42" s="96">
        <v>42.0</v>
      </c>
      <c r="Z42" s="96">
        <v>42.0</v>
      </c>
      <c r="AA42" s="96">
        <v>42.0</v>
      </c>
      <c r="AB42" s="96">
        <v>42.0</v>
      </c>
      <c r="AC42" s="96">
        <v>42.0</v>
      </c>
      <c r="AD42" s="96">
        <v>42.0</v>
      </c>
      <c r="AE42" s="96"/>
    </row>
    <row r="43">
      <c r="D43" s="96"/>
      <c r="E43" s="96">
        <v>43.0</v>
      </c>
      <c r="F43" s="96">
        <v>43.0</v>
      </c>
      <c r="G43" s="96">
        <v>43.0</v>
      </c>
      <c r="H43" s="96">
        <v>43.0</v>
      </c>
      <c r="I43" s="96">
        <v>43.0</v>
      </c>
      <c r="J43" s="96">
        <v>43.0</v>
      </c>
      <c r="K43" s="96">
        <v>43.0</v>
      </c>
      <c r="L43" s="96">
        <v>43.0</v>
      </c>
      <c r="M43" s="96">
        <v>43.0</v>
      </c>
      <c r="N43" s="96">
        <v>43.0</v>
      </c>
      <c r="O43" s="96">
        <v>43.0</v>
      </c>
      <c r="P43" s="96">
        <v>43.0</v>
      </c>
      <c r="Q43" s="96">
        <v>43.0</v>
      </c>
      <c r="R43" s="96">
        <v>43.0</v>
      </c>
      <c r="S43" s="96">
        <v>43.0</v>
      </c>
      <c r="T43" s="96">
        <v>43.0</v>
      </c>
      <c r="U43" s="96">
        <v>43.0</v>
      </c>
      <c r="V43" s="96">
        <v>43.0</v>
      </c>
      <c r="W43" s="96">
        <v>43.0</v>
      </c>
      <c r="X43" s="96">
        <v>43.0</v>
      </c>
      <c r="Y43" s="96">
        <v>43.0</v>
      </c>
      <c r="Z43" s="96">
        <v>43.0</v>
      </c>
      <c r="AA43" s="96">
        <v>43.0</v>
      </c>
      <c r="AB43" s="96">
        <v>43.0</v>
      </c>
      <c r="AC43" s="96">
        <v>43.0</v>
      </c>
      <c r="AD43" s="96">
        <v>43.0</v>
      </c>
      <c r="AE43" s="96"/>
    </row>
    <row r="44">
      <c r="D44" s="96"/>
      <c r="E44" s="96">
        <v>44.0</v>
      </c>
      <c r="F44" s="96">
        <v>44.0</v>
      </c>
      <c r="G44" s="96">
        <v>44.0</v>
      </c>
      <c r="H44" s="96">
        <v>44.0</v>
      </c>
      <c r="I44" s="96">
        <v>44.0</v>
      </c>
      <c r="J44" s="96">
        <v>44.0</v>
      </c>
      <c r="K44" s="96">
        <v>44.0</v>
      </c>
      <c r="L44" s="96">
        <v>44.0</v>
      </c>
      <c r="M44" s="96">
        <v>44.0</v>
      </c>
      <c r="N44" s="96">
        <v>44.0</v>
      </c>
      <c r="O44" s="96">
        <v>44.0</v>
      </c>
      <c r="P44" s="96">
        <v>44.0</v>
      </c>
      <c r="Q44" s="96">
        <v>44.0</v>
      </c>
      <c r="R44" s="96">
        <v>44.0</v>
      </c>
      <c r="S44" s="96">
        <v>44.0</v>
      </c>
      <c r="T44" s="96">
        <v>44.0</v>
      </c>
      <c r="U44" s="96">
        <v>44.0</v>
      </c>
      <c r="V44" s="96">
        <v>44.0</v>
      </c>
      <c r="W44" s="96">
        <v>44.0</v>
      </c>
      <c r="X44" s="96">
        <v>44.0</v>
      </c>
      <c r="Y44" s="96">
        <v>44.0</v>
      </c>
      <c r="Z44" s="96">
        <v>44.0</v>
      </c>
      <c r="AA44" s="96">
        <v>44.0</v>
      </c>
      <c r="AB44" s="96">
        <v>44.0</v>
      </c>
      <c r="AC44" s="96">
        <v>44.0</v>
      </c>
      <c r="AD44" s="96">
        <v>44.0</v>
      </c>
      <c r="AE44" s="96"/>
    </row>
    <row r="45">
      <c r="D45" s="96"/>
      <c r="E45" s="96">
        <v>45.0</v>
      </c>
      <c r="F45" s="96">
        <v>45.0</v>
      </c>
      <c r="G45" s="96">
        <v>45.0</v>
      </c>
      <c r="H45" s="96">
        <v>45.0</v>
      </c>
      <c r="I45" s="96">
        <v>45.0</v>
      </c>
      <c r="J45" s="96">
        <v>45.0</v>
      </c>
      <c r="K45" s="96">
        <v>45.0</v>
      </c>
      <c r="L45" s="96">
        <v>45.0</v>
      </c>
      <c r="M45" s="96">
        <v>45.0</v>
      </c>
      <c r="N45" s="96">
        <v>45.0</v>
      </c>
      <c r="O45" s="96">
        <v>45.0</v>
      </c>
      <c r="P45" s="96">
        <v>45.0</v>
      </c>
      <c r="Q45" s="96">
        <v>45.0</v>
      </c>
      <c r="R45" s="96">
        <v>45.0</v>
      </c>
      <c r="S45" s="96">
        <v>45.0</v>
      </c>
      <c r="T45" s="96">
        <v>45.0</v>
      </c>
      <c r="U45" s="96">
        <v>45.0</v>
      </c>
      <c r="V45" s="96">
        <v>45.0</v>
      </c>
      <c r="W45" s="96">
        <v>45.0</v>
      </c>
      <c r="X45" s="96">
        <v>45.0</v>
      </c>
      <c r="Y45" s="96">
        <v>45.0</v>
      </c>
      <c r="Z45" s="96">
        <v>45.0</v>
      </c>
      <c r="AA45" s="96">
        <v>45.0</v>
      </c>
      <c r="AB45" s="96">
        <v>45.0</v>
      </c>
      <c r="AC45" s="96">
        <v>45.0</v>
      </c>
      <c r="AD45" s="96">
        <v>45.0</v>
      </c>
      <c r="AE45" s="96"/>
    </row>
    <row r="46">
      <c r="D46" s="96"/>
      <c r="E46" s="96">
        <v>46.0</v>
      </c>
      <c r="F46" s="96">
        <v>46.0</v>
      </c>
      <c r="G46" s="96">
        <v>46.0</v>
      </c>
      <c r="H46" s="96">
        <v>46.0</v>
      </c>
      <c r="I46" s="96">
        <v>46.0</v>
      </c>
      <c r="J46" s="96">
        <v>46.0</v>
      </c>
      <c r="K46" s="96">
        <v>46.0</v>
      </c>
      <c r="L46" s="96">
        <v>46.0</v>
      </c>
      <c r="M46" s="96">
        <v>46.0</v>
      </c>
      <c r="N46" s="96">
        <v>46.0</v>
      </c>
      <c r="O46" s="96">
        <v>46.0</v>
      </c>
      <c r="P46" s="96">
        <v>46.0</v>
      </c>
      <c r="Q46" s="96">
        <v>46.0</v>
      </c>
      <c r="R46" s="96">
        <v>46.0</v>
      </c>
      <c r="S46" s="96">
        <v>46.0</v>
      </c>
      <c r="T46" s="96">
        <v>46.0</v>
      </c>
      <c r="U46" s="96">
        <v>46.0</v>
      </c>
      <c r="V46" s="96">
        <v>46.0</v>
      </c>
      <c r="W46" s="96">
        <v>46.0</v>
      </c>
      <c r="X46" s="96">
        <v>46.0</v>
      </c>
      <c r="Y46" s="96">
        <v>46.0</v>
      </c>
      <c r="Z46" s="96">
        <v>46.0</v>
      </c>
      <c r="AA46" s="96">
        <v>46.0</v>
      </c>
      <c r="AB46" s="96">
        <v>46.0</v>
      </c>
      <c r="AC46" s="96">
        <v>46.0</v>
      </c>
      <c r="AD46" s="96">
        <v>46.0</v>
      </c>
      <c r="AE46" s="96"/>
    </row>
    <row r="47">
      <c r="D47" s="96"/>
      <c r="E47" s="96">
        <v>47.0</v>
      </c>
      <c r="F47" s="96">
        <v>47.0</v>
      </c>
      <c r="G47" s="96">
        <v>47.0</v>
      </c>
      <c r="H47" s="96">
        <v>47.0</v>
      </c>
      <c r="I47" s="96">
        <v>47.0</v>
      </c>
      <c r="J47" s="96">
        <v>47.0</v>
      </c>
      <c r="K47" s="96">
        <v>47.0</v>
      </c>
      <c r="L47" s="96">
        <v>47.0</v>
      </c>
      <c r="M47" s="96">
        <v>47.0</v>
      </c>
      <c r="N47" s="96">
        <v>47.0</v>
      </c>
      <c r="O47" s="96">
        <v>47.0</v>
      </c>
      <c r="P47" s="96">
        <v>47.0</v>
      </c>
      <c r="Q47" s="96">
        <v>47.0</v>
      </c>
      <c r="R47" s="96">
        <v>47.0</v>
      </c>
      <c r="S47" s="96">
        <v>47.0</v>
      </c>
      <c r="T47" s="96">
        <v>47.0</v>
      </c>
      <c r="U47" s="96">
        <v>47.0</v>
      </c>
      <c r="V47" s="96">
        <v>47.0</v>
      </c>
      <c r="W47" s="96">
        <v>47.0</v>
      </c>
      <c r="X47" s="96">
        <v>47.0</v>
      </c>
      <c r="Y47" s="96">
        <v>47.0</v>
      </c>
      <c r="Z47" s="96">
        <v>47.0</v>
      </c>
      <c r="AA47" s="96">
        <v>47.0</v>
      </c>
      <c r="AB47" s="96">
        <v>47.0</v>
      </c>
      <c r="AC47" s="96">
        <v>47.0</v>
      </c>
      <c r="AD47" s="96">
        <v>47.0</v>
      </c>
      <c r="AE47" s="96"/>
    </row>
    <row r="48">
      <c r="D48" s="96"/>
      <c r="E48" s="96">
        <v>48.0</v>
      </c>
      <c r="F48" s="96">
        <v>48.0</v>
      </c>
      <c r="G48" s="96">
        <v>48.0</v>
      </c>
      <c r="H48" s="96">
        <v>48.0</v>
      </c>
      <c r="I48" s="96">
        <v>48.0</v>
      </c>
      <c r="J48" s="96">
        <v>48.0</v>
      </c>
      <c r="K48" s="96">
        <v>48.0</v>
      </c>
      <c r="L48" s="96">
        <v>48.0</v>
      </c>
      <c r="M48" s="96">
        <v>48.0</v>
      </c>
      <c r="N48" s="96">
        <v>48.0</v>
      </c>
      <c r="O48" s="96">
        <v>48.0</v>
      </c>
      <c r="P48" s="96">
        <v>48.0</v>
      </c>
      <c r="Q48" s="96">
        <v>48.0</v>
      </c>
      <c r="R48" s="96">
        <v>48.0</v>
      </c>
      <c r="S48" s="96">
        <v>48.0</v>
      </c>
      <c r="T48" s="96">
        <v>48.0</v>
      </c>
      <c r="U48" s="96">
        <v>48.0</v>
      </c>
      <c r="V48" s="96">
        <v>48.0</v>
      </c>
      <c r="W48" s="96">
        <v>48.0</v>
      </c>
      <c r="X48" s="96">
        <v>48.0</v>
      </c>
      <c r="Y48" s="96">
        <v>48.0</v>
      </c>
      <c r="Z48" s="96">
        <v>48.0</v>
      </c>
      <c r="AA48" s="96">
        <v>48.0</v>
      </c>
      <c r="AB48" s="96">
        <v>48.0</v>
      </c>
      <c r="AC48" s="96">
        <v>48.0</v>
      </c>
      <c r="AD48" s="96">
        <v>48.0</v>
      </c>
      <c r="AE48" s="96"/>
    </row>
    <row r="49">
      <c r="D49" s="96"/>
      <c r="E49" s="96">
        <v>49.0</v>
      </c>
      <c r="F49" s="96">
        <v>49.0</v>
      </c>
      <c r="G49" s="96">
        <v>49.0</v>
      </c>
      <c r="H49" s="96">
        <v>49.0</v>
      </c>
      <c r="I49" s="96">
        <v>49.0</v>
      </c>
      <c r="J49" s="96">
        <v>49.0</v>
      </c>
      <c r="K49" s="96">
        <v>49.0</v>
      </c>
      <c r="L49" s="96">
        <v>49.0</v>
      </c>
      <c r="M49" s="96">
        <v>49.0</v>
      </c>
      <c r="N49" s="96">
        <v>49.0</v>
      </c>
      <c r="O49" s="96">
        <v>49.0</v>
      </c>
      <c r="P49" s="96">
        <v>49.0</v>
      </c>
      <c r="Q49" s="96">
        <v>49.0</v>
      </c>
      <c r="R49" s="96">
        <v>49.0</v>
      </c>
      <c r="S49" s="96">
        <v>49.0</v>
      </c>
      <c r="T49" s="96">
        <v>49.0</v>
      </c>
      <c r="U49" s="96">
        <v>49.0</v>
      </c>
      <c r="V49" s="96">
        <v>49.0</v>
      </c>
      <c r="W49" s="96">
        <v>49.0</v>
      </c>
      <c r="X49" s="96">
        <v>49.0</v>
      </c>
      <c r="Y49" s="96">
        <v>49.0</v>
      </c>
      <c r="Z49" s="96">
        <v>49.0</v>
      </c>
      <c r="AA49" s="96">
        <v>49.0</v>
      </c>
      <c r="AB49" s="96">
        <v>49.0</v>
      </c>
      <c r="AC49" s="96">
        <v>49.0</v>
      </c>
      <c r="AD49" s="96">
        <v>49.0</v>
      </c>
      <c r="AE49" s="96"/>
    </row>
    <row r="50">
      <c r="D50" s="96"/>
      <c r="E50" s="96">
        <v>50.0</v>
      </c>
      <c r="F50" s="96">
        <v>50.0</v>
      </c>
      <c r="G50" s="96">
        <v>50.0</v>
      </c>
      <c r="H50" s="96">
        <v>50.0</v>
      </c>
      <c r="I50" s="96">
        <v>50.0</v>
      </c>
      <c r="J50" s="96">
        <v>50.0</v>
      </c>
      <c r="K50" s="96">
        <v>50.0</v>
      </c>
      <c r="L50" s="96">
        <v>50.0</v>
      </c>
      <c r="M50" s="96">
        <v>50.0</v>
      </c>
      <c r="N50" s="96">
        <v>50.0</v>
      </c>
      <c r="O50" s="96">
        <v>50.0</v>
      </c>
      <c r="P50" s="96">
        <v>50.0</v>
      </c>
      <c r="Q50" s="96">
        <v>50.0</v>
      </c>
      <c r="R50" s="96">
        <v>50.0</v>
      </c>
      <c r="S50" s="96">
        <v>50.0</v>
      </c>
      <c r="T50" s="96">
        <v>50.0</v>
      </c>
      <c r="U50" s="96">
        <v>50.0</v>
      </c>
      <c r="V50" s="96">
        <v>50.0</v>
      </c>
      <c r="W50" s="96">
        <v>50.0</v>
      </c>
      <c r="X50" s="96">
        <v>50.0</v>
      </c>
      <c r="Y50" s="96">
        <v>50.0</v>
      </c>
      <c r="Z50" s="96">
        <v>50.0</v>
      </c>
      <c r="AA50" s="96">
        <v>50.0</v>
      </c>
      <c r="AB50" s="96">
        <v>50.0</v>
      </c>
      <c r="AC50" s="96">
        <v>50.0</v>
      </c>
      <c r="AD50" s="96">
        <v>50.0</v>
      </c>
      <c r="AE50" s="96"/>
    </row>
    <row r="51">
      <c r="D51" s="96"/>
      <c r="E51" s="96">
        <v>51.0</v>
      </c>
      <c r="F51" s="96">
        <v>51.0</v>
      </c>
      <c r="G51" s="96">
        <v>51.0</v>
      </c>
      <c r="H51" s="96">
        <v>51.0</v>
      </c>
      <c r="I51" s="96">
        <v>51.0</v>
      </c>
      <c r="J51" s="96">
        <v>51.0</v>
      </c>
      <c r="K51" s="96">
        <v>51.0</v>
      </c>
      <c r="L51" s="96">
        <v>51.0</v>
      </c>
      <c r="M51" s="96">
        <v>51.0</v>
      </c>
      <c r="N51" s="96">
        <v>51.0</v>
      </c>
      <c r="O51" s="96">
        <v>51.0</v>
      </c>
      <c r="P51" s="96">
        <v>51.0</v>
      </c>
      <c r="Q51" s="96">
        <v>51.0</v>
      </c>
      <c r="R51" s="96">
        <v>51.0</v>
      </c>
      <c r="S51" s="96">
        <v>51.0</v>
      </c>
      <c r="T51" s="96">
        <v>51.0</v>
      </c>
      <c r="U51" s="96">
        <v>51.0</v>
      </c>
      <c r="V51" s="96">
        <v>51.0</v>
      </c>
      <c r="W51" s="96">
        <v>51.0</v>
      </c>
      <c r="X51" s="96">
        <v>51.0</v>
      </c>
      <c r="Y51" s="96">
        <v>51.0</v>
      </c>
      <c r="Z51" s="96">
        <v>51.0</v>
      </c>
      <c r="AA51" s="96">
        <v>51.0</v>
      </c>
      <c r="AB51" s="96">
        <v>51.0</v>
      </c>
      <c r="AC51" s="96">
        <v>51.0</v>
      </c>
      <c r="AD51" s="96">
        <v>51.0</v>
      </c>
      <c r="AE51" s="96"/>
    </row>
    <row r="52">
      <c r="D52" s="96"/>
      <c r="E52" s="96">
        <v>52.0</v>
      </c>
      <c r="F52" s="96">
        <v>52.0</v>
      </c>
      <c r="G52" s="96">
        <v>52.0</v>
      </c>
      <c r="H52" s="96">
        <v>52.0</v>
      </c>
      <c r="I52" s="96">
        <v>52.0</v>
      </c>
      <c r="J52" s="96">
        <v>52.0</v>
      </c>
      <c r="K52" s="96">
        <v>52.0</v>
      </c>
      <c r="L52" s="96">
        <v>52.0</v>
      </c>
      <c r="M52" s="96">
        <v>52.0</v>
      </c>
      <c r="N52" s="96">
        <v>52.0</v>
      </c>
      <c r="O52" s="96">
        <v>52.0</v>
      </c>
      <c r="P52" s="96">
        <v>52.0</v>
      </c>
      <c r="Q52" s="96">
        <v>52.0</v>
      </c>
      <c r="R52" s="96">
        <v>52.0</v>
      </c>
      <c r="S52" s="96">
        <v>52.0</v>
      </c>
      <c r="T52" s="96">
        <v>52.0</v>
      </c>
      <c r="U52" s="96">
        <v>52.0</v>
      </c>
      <c r="V52" s="96">
        <v>52.0</v>
      </c>
      <c r="W52" s="96">
        <v>52.0</v>
      </c>
      <c r="X52" s="96">
        <v>52.0</v>
      </c>
      <c r="Y52" s="96">
        <v>52.0</v>
      </c>
      <c r="Z52" s="96">
        <v>52.0</v>
      </c>
      <c r="AA52" s="96">
        <v>52.0</v>
      </c>
      <c r="AB52" s="96">
        <v>52.0</v>
      </c>
      <c r="AC52" s="96">
        <v>52.0</v>
      </c>
      <c r="AD52" s="96">
        <v>52.0</v>
      </c>
      <c r="AE52" s="96"/>
    </row>
    <row r="53">
      <c r="D53" s="96"/>
      <c r="E53" s="96">
        <v>53.0</v>
      </c>
      <c r="F53" s="96">
        <v>53.0</v>
      </c>
      <c r="G53" s="96">
        <v>53.0</v>
      </c>
      <c r="H53" s="96">
        <v>53.0</v>
      </c>
      <c r="I53" s="96">
        <v>53.0</v>
      </c>
      <c r="J53" s="96">
        <v>53.0</v>
      </c>
      <c r="K53" s="96">
        <v>53.0</v>
      </c>
      <c r="L53" s="96">
        <v>53.0</v>
      </c>
      <c r="M53" s="96">
        <v>53.0</v>
      </c>
      <c r="N53" s="96">
        <v>53.0</v>
      </c>
      <c r="O53" s="96">
        <v>53.0</v>
      </c>
      <c r="P53" s="96">
        <v>53.0</v>
      </c>
      <c r="Q53" s="96">
        <v>53.0</v>
      </c>
      <c r="R53" s="96">
        <v>53.0</v>
      </c>
      <c r="S53" s="96">
        <v>53.0</v>
      </c>
      <c r="T53" s="96">
        <v>53.0</v>
      </c>
      <c r="U53" s="96">
        <v>53.0</v>
      </c>
      <c r="V53" s="96">
        <v>53.0</v>
      </c>
      <c r="W53" s="96">
        <v>53.0</v>
      </c>
      <c r="X53" s="96">
        <v>53.0</v>
      </c>
      <c r="Y53" s="96">
        <v>53.0</v>
      </c>
      <c r="Z53" s="96">
        <v>53.0</v>
      </c>
      <c r="AA53" s="96">
        <v>53.0</v>
      </c>
      <c r="AB53" s="96">
        <v>53.0</v>
      </c>
      <c r="AC53" s="96">
        <v>53.0</v>
      </c>
      <c r="AD53" s="96">
        <v>53.0</v>
      </c>
      <c r="AE53" s="96"/>
    </row>
    <row r="54">
      <c r="D54" s="96"/>
      <c r="E54" s="96">
        <v>54.0</v>
      </c>
      <c r="F54" s="96">
        <v>54.0</v>
      </c>
      <c r="G54" s="96">
        <v>54.0</v>
      </c>
      <c r="H54" s="96">
        <v>54.0</v>
      </c>
      <c r="I54" s="96">
        <v>54.0</v>
      </c>
      <c r="J54" s="96">
        <v>54.0</v>
      </c>
      <c r="K54" s="96">
        <v>54.0</v>
      </c>
      <c r="L54" s="96">
        <v>54.0</v>
      </c>
      <c r="M54" s="96">
        <v>54.0</v>
      </c>
      <c r="N54" s="96">
        <v>54.0</v>
      </c>
      <c r="O54" s="96">
        <v>54.0</v>
      </c>
      <c r="P54" s="96">
        <v>54.0</v>
      </c>
      <c r="Q54" s="96">
        <v>54.0</v>
      </c>
      <c r="R54" s="96">
        <v>54.0</v>
      </c>
      <c r="S54" s="96">
        <v>54.0</v>
      </c>
      <c r="T54" s="96">
        <v>54.0</v>
      </c>
      <c r="U54" s="96">
        <v>54.0</v>
      </c>
      <c r="V54" s="96">
        <v>54.0</v>
      </c>
      <c r="W54" s="96">
        <v>54.0</v>
      </c>
      <c r="X54" s="96">
        <v>54.0</v>
      </c>
      <c r="Y54" s="96">
        <v>54.0</v>
      </c>
      <c r="Z54" s="96">
        <v>54.0</v>
      </c>
      <c r="AA54" s="96">
        <v>54.0</v>
      </c>
      <c r="AB54" s="96">
        <v>54.0</v>
      </c>
      <c r="AC54" s="96">
        <v>54.0</v>
      </c>
      <c r="AD54" s="96">
        <v>54.0</v>
      </c>
      <c r="AE54" s="96"/>
    </row>
    <row r="55">
      <c r="D55" s="96"/>
      <c r="E55" s="96">
        <v>55.0</v>
      </c>
      <c r="F55" s="96">
        <v>55.0</v>
      </c>
      <c r="G55" s="96">
        <v>55.0</v>
      </c>
      <c r="H55" s="96">
        <v>55.0</v>
      </c>
      <c r="I55" s="96">
        <v>55.0</v>
      </c>
      <c r="J55" s="96">
        <v>55.0</v>
      </c>
      <c r="K55" s="96">
        <v>55.0</v>
      </c>
      <c r="L55" s="96">
        <v>55.0</v>
      </c>
      <c r="M55" s="96">
        <v>55.0</v>
      </c>
      <c r="N55" s="96">
        <v>55.0</v>
      </c>
      <c r="O55" s="96">
        <v>55.0</v>
      </c>
      <c r="P55" s="96">
        <v>55.0</v>
      </c>
      <c r="Q55" s="96">
        <v>55.0</v>
      </c>
      <c r="R55" s="96">
        <v>55.0</v>
      </c>
      <c r="S55" s="96">
        <v>55.0</v>
      </c>
      <c r="T55" s="96">
        <v>55.0</v>
      </c>
      <c r="U55" s="96">
        <v>55.0</v>
      </c>
      <c r="V55" s="96">
        <v>55.0</v>
      </c>
      <c r="W55" s="96">
        <v>55.0</v>
      </c>
      <c r="X55" s="96">
        <v>55.0</v>
      </c>
      <c r="Y55" s="96">
        <v>55.0</v>
      </c>
      <c r="Z55" s="96">
        <v>55.0</v>
      </c>
      <c r="AA55" s="96">
        <v>55.0</v>
      </c>
      <c r="AB55" s="96">
        <v>55.0</v>
      </c>
      <c r="AC55" s="96">
        <v>55.0</v>
      </c>
      <c r="AD55" s="96">
        <v>55.0</v>
      </c>
      <c r="AE55" s="96"/>
    </row>
    <row r="56">
      <c r="D56" s="96"/>
      <c r="E56" s="96">
        <v>56.0</v>
      </c>
      <c r="F56" s="96">
        <v>56.0</v>
      </c>
      <c r="G56" s="96">
        <v>56.0</v>
      </c>
      <c r="H56" s="96">
        <v>56.0</v>
      </c>
      <c r="I56" s="96">
        <v>56.0</v>
      </c>
      <c r="J56" s="96">
        <v>56.0</v>
      </c>
      <c r="K56" s="96">
        <v>56.0</v>
      </c>
      <c r="L56" s="96">
        <v>56.0</v>
      </c>
      <c r="M56" s="96">
        <v>56.0</v>
      </c>
      <c r="N56" s="96">
        <v>56.0</v>
      </c>
      <c r="O56" s="96">
        <v>56.0</v>
      </c>
      <c r="P56" s="96">
        <v>56.0</v>
      </c>
      <c r="Q56" s="96">
        <v>56.0</v>
      </c>
      <c r="R56" s="96">
        <v>56.0</v>
      </c>
      <c r="S56" s="96">
        <v>56.0</v>
      </c>
      <c r="T56" s="96">
        <v>56.0</v>
      </c>
      <c r="U56" s="96">
        <v>56.0</v>
      </c>
      <c r="V56" s="96">
        <v>56.0</v>
      </c>
      <c r="W56" s="96">
        <v>56.0</v>
      </c>
      <c r="X56" s="96">
        <v>56.0</v>
      </c>
      <c r="Y56" s="96">
        <v>56.0</v>
      </c>
      <c r="Z56" s="96">
        <v>56.0</v>
      </c>
      <c r="AA56" s="96">
        <v>56.0</v>
      </c>
      <c r="AB56" s="96">
        <v>56.0</v>
      </c>
      <c r="AC56" s="96">
        <v>56.0</v>
      </c>
      <c r="AD56" s="96">
        <v>56.0</v>
      </c>
      <c r="AE56" s="96"/>
    </row>
    <row r="57">
      <c r="D57" s="96"/>
      <c r="E57" s="96">
        <v>57.0</v>
      </c>
      <c r="F57" s="96">
        <v>57.0</v>
      </c>
      <c r="G57" s="96">
        <v>57.0</v>
      </c>
      <c r="H57" s="96">
        <v>57.0</v>
      </c>
      <c r="I57" s="96">
        <v>57.0</v>
      </c>
      <c r="J57" s="96">
        <v>57.0</v>
      </c>
      <c r="K57" s="96">
        <v>57.0</v>
      </c>
      <c r="L57" s="96">
        <v>57.0</v>
      </c>
      <c r="M57" s="96">
        <v>57.0</v>
      </c>
      <c r="N57" s="96">
        <v>57.0</v>
      </c>
      <c r="O57" s="96">
        <v>57.0</v>
      </c>
      <c r="P57" s="96">
        <v>57.0</v>
      </c>
      <c r="Q57" s="96">
        <v>57.0</v>
      </c>
      <c r="R57" s="96">
        <v>57.0</v>
      </c>
      <c r="S57" s="96">
        <v>57.0</v>
      </c>
      <c r="T57" s="96">
        <v>57.0</v>
      </c>
      <c r="U57" s="96">
        <v>57.0</v>
      </c>
      <c r="V57" s="96">
        <v>57.0</v>
      </c>
      <c r="W57" s="96">
        <v>57.0</v>
      </c>
      <c r="X57" s="96">
        <v>57.0</v>
      </c>
      <c r="Y57" s="96">
        <v>57.0</v>
      </c>
      <c r="Z57" s="96">
        <v>57.0</v>
      </c>
      <c r="AA57" s="96">
        <v>57.0</v>
      </c>
      <c r="AB57" s="96">
        <v>57.0</v>
      </c>
      <c r="AC57" s="96">
        <v>57.0</v>
      </c>
      <c r="AD57" s="96">
        <v>57.0</v>
      </c>
      <c r="AE57" s="96"/>
    </row>
    <row r="58">
      <c r="D58" s="96"/>
      <c r="E58" s="96">
        <v>58.0</v>
      </c>
      <c r="F58" s="96">
        <v>58.0</v>
      </c>
      <c r="G58" s="96">
        <v>58.0</v>
      </c>
      <c r="H58" s="96">
        <v>58.0</v>
      </c>
      <c r="I58" s="96">
        <v>58.0</v>
      </c>
      <c r="J58" s="96">
        <v>58.0</v>
      </c>
      <c r="K58" s="96">
        <v>58.0</v>
      </c>
      <c r="L58" s="96">
        <v>58.0</v>
      </c>
      <c r="M58" s="96">
        <v>58.0</v>
      </c>
      <c r="N58" s="96">
        <v>58.0</v>
      </c>
      <c r="O58" s="96">
        <v>58.0</v>
      </c>
      <c r="P58" s="96">
        <v>58.0</v>
      </c>
      <c r="Q58" s="96">
        <v>58.0</v>
      </c>
      <c r="R58" s="96">
        <v>58.0</v>
      </c>
      <c r="S58" s="96">
        <v>58.0</v>
      </c>
      <c r="T58" s="96">
        <v>58.0</v>
      </c>
      <c r="U58" s="96">
        <v>58.0</v>
      </c>
      <c r="V58" s="96">
        <v>58.0</v>
      </c>
      <c r="W58" s="96">
        <v>58.0</v>
      </c>
      <c r="X58" s="96">
        <v>58.0</v>
      </c>
      <c r="Y58" s="96">
        <v>58.0</v>
      </c>
      <c r="Z58" s="96">
        <v>58.0</v>
      </c>
      <c r="AA58" s="96">
        <v>58.0</v>
      </c>
      <c r="AB58" s="96">
        <v>58.0</v>
      </c>
      <c r="AC58" s="96">
        <v>58.0</v>
      </c>
      <c r="AD58" s="96">
        <v>58.0</v>
      </c>
      <c r="AE58" s="96"/>
    </row>
    <row r="59">
      <c r="D59" s="96"/>
      <c r="E59" s="96">
        <v>59.0</v>
      </c>
      <c r="F59" s="96">
        <v>59.0</v>
      </c>
      <c r="G59" s="96">
        <v>59.0</v>
      </c>
      <c r="H59" s="96">
        <v>59.0</v>
      </c>
      <c r="I59" s="96">
        <v>59.0</v>
      </c>
      <c r="J59" s="96">
        <v>59.0</v>
      </c>
      <c r="K59" s="96">
        <v>59.0</v>
      </c>
      <c r="L59" s="96">
        <v>59.0</v>
      </c>
      <c r="M59" s="96">
        <v>59.0</v>
      </c>
      <c r="N59" s="96">
        <v>59.0</v>
      </c>
      <c r="O59" s="96">
        <v>59.0</v>
      </c>
      <c r="P59" s="96">
        <v>59.0</v>
      </c>
      <c r="Q59" s="96">
        <v>59.0</v>
      </c>
      <c r="R59" s="96">
        <v>59.0</v>
      </c>
      <c r="S59" s="96">
        <v>59.0</v>
      </c>
      <c r="T59" s="96">
        <v>59.0</v>
      </c>
      <c r="U59" s="96">
        <v>59.0</v>
      </c>
      <c r="V59" s="96">
        <v>59.0</v>
      </c>
      <c r="W59" s="96">
        <v>59.0</v>
      </c>
      <c r="X59" s="96">
        <v>59.0</v>
      </c>
      <c r="Y59" s="96">
        <v>59.0</v>
      </c>
      <c r="Z59" s="96">
        <v>59.0</v>
      </c>
      <c r="AA59" s="96">
        <v>59.0</v>
      </c>
      <c r="AB59" s="96">
        <v>59.0</v>
      </c>
      <c r="AC59" s="96">
        <v>59.0</v>
      </c>
      <c r="AD59" s="96">
        <v>59.0</v>
      </c>
      <c r="AE59" s="96"/>
    </row>
    <row r="60">
      <c r="D60" s="96"/>
      <c r="E60" s="96">
        <v>60.0</v>
      </c>
      <c r="F60" s="96">
        <v>60.0</v>
      </c>
      <c r="G60" s="96">
        <v>60.0</v>
      </c>
      <c r="H60" s="96">
        <v>60.0</v>
      </c>
      <c r="I60" s="96">
        <v>60.0</v>
      </c>
      <c r="J60" s="96">
        <v>60.0</v>
      </c>
      <c r="K60" s="96">
        <v>60.0</v>
      </c>
      <c r="L60" s="96">
        <v>60.0</v>
      </c>
      <c r="M60" s="96">
        <v>60.0</v>
      </c>
      <c r="N60" s="96">
        <v>60.0</v>
      </c>
      <c r="O60" s="96">
        <v>60.0</v>
      </c>
      <c r="P60" s="96">
        <v>60.0</v>
      </c>
      <c r="Q60" s="96">
        <v>60.0</v>
      </c>
      <c r="R60" s="96">
        <v>60.0</v>
      </c>
      <c r="S60" s="96">
        <v>60.0</v>
      </c>
      <c r="T60" s="96">
        <v>60.0</v>
      </c>
      <c r="U60" s="96">
        <v>60.0</v>
      </c>
      <c r="V60" s="96">
        <v>60.0</v>
      </c>
      <c r="W60" s="96">
        <v>60.0</v>
      </c>
      <c r="X60" s="96">
        <v>60.0</v>
      </c>
      <c r="Y60" s="96">
        <v>60.0</v>
      </c>
      <c r="Z60" s="96">
        <v>60.0</v>
      </c>
      <c r="AA60" s="96">
        <v>60.0</v>
      </c>
      <c r="AB60" s="96">
        <v>60.0</v>
      </c>
      <c r="AC60" s="96">
        <v>60.0</v>
      </c>
      <c r="AD60" s="96">
        <v>60.0</v>
      </c>
      <c r="AE60" s="96"/>
    </row>
    <row r="61">
      <c r="D61" s="96"/>
      <c r="E61" s="96">
        <v>61.0</v>
      </c>
      <c r="F61" s="96">
        <v>61.0</v>
      </c>
      <c r="G61" s="96">
        <v>61.0</v>
      </c>
      <c r="H61" s="96">
        <v>61.0</v>
      </c>
      <c r="I61" s="96">
        <v>61.0</v>
      </c>
      <c r="J61" s="96">
        <v>61.0</v>
      </c>
      <c r="K61" s="96">
        <v>61.0</v>
      </c>
      <c r="L61" s="96">
        <v>61.0</v>
      </c>
      <c r="M61" s="96">
        <v>61.0</v>
      </c>
      <c r="N61" s="96">
        <v>61.0</v>
      </c>
      <c r="O61" s="96">
        <v>61.0</v>
      </c>
      <c r="P61" s="96">
        <v>61.0</v>
      </c>
      <c r="Q61" s="96">
        <v>61.0</v>
      </c>
      <c r="R61" s="96">
        <v>61.0</v>
      </c>
      <c r="S61" s="96">
        <v>61.0</v>
      </c>
      <c r="T61" s="96">
        <v>61.0</v>
      </c>
      <c r="U61" s="96">
        <v>61.0</v>
      </c>
      <c r="V61" s="96">
        <v>61.0</v>
      </c>
      <c r="W61" s="96">
        <v>61.0</v>
      </c>
      <c r="X61" s="96">
        <v>61.0</v>
      </c>
      <c r="Y61" s="96">
        <v>61.0</v>
      </c>
      <c r="Z61" s="96">
        <v>61.0</v>
      </c>
      <c r="AA61" s="96">
        <v>61.0</v>
      </c>
      <c r="AB61" s="96">
        <v>61.0</v>
      </c>
      <c r="AC61" s="96">
        <v>61.0</v>
      </c>
      <c r="AD61" s="96">
        <v>61.0</v>
      </c>
      <c r="AE61" s="96"/>
    </row>
    <row r="62">
      <c r="D62" s="96"/>
      <c r="E62" s="96">
        <v>62.0</v>
      </c>
      <c r="F62" s="96">
        <v>62.0</v>
      </c>
      <c r="G62" s="96">
        <v>62.0</v>
      </c>
      <c r="H62" s="96">
        <v>62.0</v>
      </c>
      <c r="I62" s="96">
        <v>62.0</v>
      </c>
      <c r="J62" s="96">
        <v>62.0</v>
      </c>
      <c r="K62" s="96">
        <v>62.0</v>
      </c>
      <c r="L62" s="96">
        <v>62.0</v>
      </c>
      <c r="M62" s="96">
        <v>62.0</v>
      </c>
      <c r="N62" s="96">
        <v>62.0</v>
      </c>
      <c r="O62" s="96">
        <v>62.0</v>
      </c>
      <c r="P62" s="96">
        <v>62.0</v>
      </c>
      <c r="Q62" s="96">
        <v>62.0</v>
      </c>
      <c r="R62" s="96">
        <v>62.0</v>
      </c>
      <c r="S62" s="96">
        <v>62.0</v>
      </c>
      <c r="T62" s="96">
        <v>62.0</v>
      </c>
      <c r="U62" s="96">
        <v>62.0</v>
      </c>
      <c r="V62" s="96">
        <v>62.0</v>
      </c>
      <c r="W62" s="96">
        <v>62.0</v>
      </c>
      <c r="X62" s="96">
        <v>62.0</v>
      </c>
      <c r="Y62" s="96">
        <v>62.0</v>
      </c>
      <c r="Z62" s="96">
        <v>62.0</v>
      </c>
      <c r="AA62" s="96">
        <v>62.0</v>
      </c>
      <c r="AB62" s="96">
        <v>62.0</v>
      </c>
      <c r="AC62" s="96">
        <v>62.0</v>
      </c>
      <c r="AD62" s="96">
        <v>62.0</v>
      </c>
      <c r="AE62" s="96"/>
    </row>
    <row r="63">
      <c r="D63" s="96"/>
      <c r="E63" s="96">
        <v>63.0</v>
      </c>
      <c r="F63" s="96">
        <v>63.0</v>
      </c>
      <c r="G63" s="96">
        <v>63.0</v>
      </c>
      <c r="H63" s="96">
        <v>63.0</v>
      </c>
      <c r="I63" s="96">
        <v>63.0</v>
      </c>
      <c r="J63" s="96">
        <v>63.0</v>
      </c>
      <c r="K63" s="96">
        <v>63.0</v>
      </c>
      <c r="L63" s="96">
        <v>63.0</v>
      </c>
      <c r="M63" s="96">
        <v>63.0</v>
      </c>
      <c r="N63" s="96">
        <v>63.0</v>
      </c>
      <c r="O63" s="96">
        <v>63.0</v>
      </c>
      <c r="P63" s="96">
        <v>63.0</v>
      </c>
      <c r="Q63" s="96">
        <v>63.0</v>
      </c>
      <c r="R63" s="96">
        <v>63.0</v>
      </c>
      <c r="S63" s="96">
        <v>63.0</v>
      </c>
      <c r="T63" s="96">
        <v>63.0</v>
      </c>
      <c r="U63" s="96">
        <v>63.0</v>
      </c>
      <c r="V63" s="96">
        <v>63.0</v>
      </c>
      <c r="W63" s="96">
        <v>63.0</v>
      </c>
      <c r="X63" s="96">
        <v>63.0</v>
      </c>
      <c r="Y63" s="96">
        <v>63.0</v>
      </c>
      <c r="Z63" s="96">
        <v>63.0</v>
      </c>
      <c r="AA63" s="96">
        <v>63.0</v>
      </c>
      <c r="AB63" s="96">
        <v>63.0</v>
      </c>
      <c r="AC63" s="96">
        <v>63.0</v>
      </c>
      <c r="AD63" s="96">
        <v>63.0</v>
      </c>
      <c r="AE63" s="96"/>
    </row>
    <row r="64">
      <c r="D64" s="96"/>
      <c r="E64" s="96">
        <v>64.0</v>
      </c>
      <c r="F64" s="96">
        <v>64.0</v>
      </c>
      <c r="G64" s="96">
        <v>64.0</v>
      </c>
      <c r="H64" s="96">
        <v>64.0</v>
      </c>
      <c r="I64" s="96">
        <v>64.0</v>
      </c>
      <c r="J64" s="96">
        <v>64.0</v>
      </c>
      <c r="K64" s="96">
        <v>64.0</v>
      </c>
      <c r="L64" s="96">
        <v>64.0</v>
      </c>
      <c r="M64" s="96">
        <v>64.0</v>
      </c>
      <c r="N64" s="96">
        <v>64.0</v>
      </c>
      <c r="O64" s="96">
        <v>64.0</v>
      </c>
      <c r="P64" s="96">
        <v>64.0</v>
      </c>
      <c r="Q64" s="96">
        <v>64.0</v>
      </c>
      <c r="R64" s="96">
        <v>64.0</v>
      </c>
      <c r="S64" s="96">
        <v>64.0</v>
      </c>
      <c r="T64" s="96">
        <v>64.0</v>
      </c>
      <c r="U64" s="96">
        <v>64.0</v>
      </c>
      <c r="V64" s="96">
        <v>64.0</v>
      </c>
      <c r="W64" s="96">
        <v>64.0</v>
      </c>
      <c r="X64" s="96">
        <v>64.0</v>
      </c>
      <c r="Y64" s="96">
        <v>64.0</v>
      </c>
      <c r="Z64" s="96">
        <v>64.0</v>
      </c>
      <c r="AA64" s="96">
        <v>64.0</v>
      </c>
      <c r="AB64" s="96">
        <v>64.0</v>
      </c>
      <c r="AC64" s="96">
        <v>64.0</v>
      </c>
      <c r="AD64" s="96">
        <v>64.0</v>
      </c>
      <c r="AE64" s="96"/>
    </row>
    <row r="65">
      <c r="D65" s="96"/>
      <c r="E65" s="96">
        <v>65.0</v>
      </c>
      <c r="F65" s="96">
        <v>65.0</v>
      </c>
      <c r="G65" s="96">
        <v>65.0</v>
      </c>
      <c r="H65" s="96">
        <v>65.0</v>
      </c>
      <c r="I65" s="96">
        <v>65.0</v>
      </c>
      <c r="J65" s="96">
        <v>65.0</v>
      </c>
      <c r="K65" s="96">
        <v>65.0</v>
      </c>
      <c r="L65" s="96">
        <v>65.0</v>
      </c>
      <c r="M65" s="96">
        <v>65.0</v>
      </c>
      <c r="N65" s="96">
        <v>65.0</v>
      </c>
      <c r="O65" s="96">
        <v>65.0</v>
      </c>
      <c r="P65" s="96">
        <v>65.0</v>
      </c>
      <c r="Q65" s="96">
        <v>65.0</v>
      </c>
      <c r="R65" s="96">
        <v>65.0</v>
      </c>
      <c r="S65" s="96">
        <v>65.0</v>
      </c>
      <c r="T65" s="96">
        <v>65.0</v>
      </c>
      <c r="U65" s="96">
        <v>65.0</v>
      </c>
      <c r="V65" s="96">
        <v>65.0</v>
      </c>
      <c r="W65" s="96">
        <v>65.0</v>
      </c>
      <c r="X65" s="96">
        <v>65.0</v>
      </c>
      <c r="Y65" s="96">
        <v>65.0</v>
      </c>
      <c r="Z65" s="96">
        <v>65.0</v>
      </c>
      <c r="AA65" s="96">
        <v>65.0</v>
      </c>
      <c r="AB65" s="96">
        <v>65.0</v>
      </c>
      <c r="AC65" s="96">
        <v>65.0</v>
      </c>
      <c r="AD65" s="96">
        <v>65.0</v>
      </c>
      <c r="AE65" s="96"/>
    </row>
    <row r="66">
      <c r="D66" s="96"/>
      <c r="E66" s="96">
        <v>66.0</v>
      </c>
      <c r="F66" s="96">
        <v>66.0</v>
      </c>
      <c r="G66" s="96">
        <v>66.0</v>
      </c>
      <c r="H66" s="96">
        <v>66.0</v>
      </c>
      <c r="I66" s="96">
        <v>66.0</v>
      </c>
      <c r="J66" s="96">
        <v>66.0</v>
      </c>
      <c r="K66" s="96">
        <v>66.0</v>
      </c>
      <c r="L66" s="96">
        <v>66.0</v>
      </c>
      <c r="M66" s="96">
        <v>66.0</v>
      </c>
      <c r="N66" s="96">
        <v>66.0</v>
      </c>
      <c r="O66" s="96">
        <v>66.0</v>
      </c>
      <c r="P66" s="96">
        <v>66.0</v>
      </c>
      <c r="Q66" s="96">
        <v>66.0</v>
      </c>
      <c r="R66" s="96">
        <v>66.0</v>
      </c>
      <c r="S66" s="96">
        <v>66.0</v>
      </c>
      <c r="T66" s="96">
        <v>66.0</v>
      </c>
      <c r="U66" s="96">
        <v>66.0</v>
      </c>
      <c r="V66" s="96">
        <v>66.0</v>
      </c>
      <c r="W66" s="96">
        <v>66.0</v>
      </c>
      <c r="X66" s="96">
        <v>66.0</v>
      </c>
      <c r="Y66" s="96">
        <v>66.0</v>
      </c>
      <c r="Z66" s="96">
        <v>66.0</v>
      </c>
      <c r="AA66" s="96">
        <v>66.0</v>
      </c>
      <c r="AB66" s="96">
        <v>66.0</v>
      </c>
      <c r="AC66" s="96">
        <v>66.0</v>
      </c>
      <c r="AD66" s="96">
        <v>66.0</v>
      </c>
      <c r="AE66" s="96"/>
    </row>
    <row r="67">
      <c r="D67" s="96"/>
      <c r="E67" s="96">
        <v>67.0</v>
      </c>
      <c r="F67" s="96">
        <v>67.0</v>
      </c>
      <c r="G67" s="96">
        <v>67.0</v>
      </c>
      <c r="H67" s="96">
        <v>67.0</v>
      </c>
      <c r="I67" s="96">
        <v>67.0</v>
      </c>
      <c r="J67" s="96">
        <v>67.0</v>
      </c>
      <c r="K67" s="96">
        <v>67.0</v>
      </c>
      <c r="L67" s="96">
        <v>67.0</v>
      </c>
      <c r="M67" s="96">
        <v>67.0</v>
      </c>
      <c r="N67" s="96">
        <v>67.0</v>
      </c>
      <c r="O67" s="96">
        <v>67.0</v>
      </c>
      <c r="P67" s="96">
        <v>67.0</v>
      </c>
      <c r="Q67" s="96">
        <v>67.0</v>
      </c>
      <c r="R67" s="96">
        <v>67.0</v>
      </c>
      <c r="S67" s="96">
        <v>67.0</v>
      </c>
      <c r="T67" s="96">
        <v>67.0</v>
      </c>
      <c r="U67" s="96">
        <v>67.0</v>
      </c>
      <c r="V67" s="96">
        <v>67.0</v>
      </c>
      <c r="W67" s="96">
        <v>67.0</v>
      </c>
      <c r="X67" s="96">
        <v>67.0</v>
      </c>
      <c r="Y67" s="96">
        <v>67.0</v>
      </c>
      <c r="Z67" s="96">
        <v>67.0</v>
      </c>
      <c r="AA67" s="96">
        <v>67.0</v>
      </c>
      <c r="AB67" s="96">
        <v>67.0</v>
      </c>
      <c r="AC67" s="96">
        <v>67.0</v>
      </c>
      <c r="AD67" s="96">
        <v>67.0</v>
      </c>
      <c r="AE67" s="96"/>
    </row>
    <row r="68">
      <c r="D68" s="96"/>
      <c r="E68" s="96">
        <v>68.0</v>
      </c>
      <c r="F68" s="96">
        <v>68.0</v>
      </c>
      <c r="G68" s="96">
        <v>68.0</v>
      </c>
      <c r="H68" s="96">
        <v>68.0</v>
      </c>
      <c r="I68" s="96">
        <v>68.0</v>
      </c>
      <c r="J68" s="96">
        <v>68.0</v>
      </c>
      <c r="K68" s="96">
        <v>68.0</v>
      </c>
      <c r="L68" s="96">
        <v>68.0</v>
      </c>
      <c r="M68" s="96">
        <v>68.0</v>
      </c>
      <c r="N68" s="96">
        <v>68.0</v>
      </c>
      <c r="O68" s="96">
        <v>68.0</v>
      </c>
      <c r="P68" s="96">
        <v>68.0</v>
      </c>
      <c r="Q68" s="96">
        <v>68.0</v>
      </c>
      <c r="R68" s="96">
        <v>68.0</v>
      </c>
      <c r="S68" s="96">
        <v>68.0</v>
      </c>
      <c r="T68" s="96">
        <v>68.0</v>
      </c>
      <c r="U68" s="96">
        <v>68.0</v>
      </c>
      <c r="V68" s="96">
        <v>68.0</v>
      </c>
      <c r="W68" s="96">
        <v>68.0</v>
      </c>
      <c r="X68" s="96">
        <v>68.0</v>
      </c>
      <c r="Y68" s="96">
        <v>68.0</v>
      </c>
      <c r="Z68" s="96">
        <v>68.0</v>
      </c>
      <c r="AA68" s="96">
        <v>68.0</v>
      </c>
      <c r="AB68" s="96">
        <v>68.0</v>
      </c>
      <c r="AC68" s="96">
        <v>68.0</v>
      </c>
      <c r="AD68" s="96">
        <v>68.0</v>
      </c>
      <c r="AE68" s="96"/>
    </row>
    <row r="69">
      <c r="D69" s="96"/>
      <c r="E69" s="96">
        <v>69.0</v>
      </c>
      <c r="F69" s="96">
        <v>69.0</v>
      </c>
      <c r="G69" s="96">
        <v>69.0</v>
      </c>
      <c r="H69" s="96">
        <v>69.0</v>
      </c>
      <c r="I69" s="96">
        <v>69.0</v>
      </c>
      <c r="J69" s="96">
        <v>69.0</v>
      </c>
      <c r="K69" s="96">
        <v>69.0</v>
      </c>
      <c r="L69" s="96">
        <v>69.0</v>
      </c>
      <c r="M69" s="96">
        <v>69.0</v>
      </c>
      <c r="N69" s="96">
        <v>69.0</v>
      </c>
      <c r="O69" s="96">
        <v>69.0</v>
      </c>
      <c r="P69" s="96">
        <v>69.0</v>
      </c>
      <c r="Q69" s="96">
        <v>69.0</v>
      </c>
      <c r="R69" s="96">
        <v>69.0</v>
      </c>
      <c r="S69" s="96">
        <v>69.0</v>
      </c>
      <c r="T69" s="96">
        <v>69.0</v>
      </c>
      <c r="U69" s="96">
        <v>69.0</v>
      </c>
      <c r="V69" s="96">
        <v>69.0</v>
      </c>
      <c r="W69" s="96">
        <v>69.0</v>
      </c>
      <c r="X69" s="96">
        <v>69.0</v>
      </c>
      <c r="Y69" s="96">
        <v>69.0</v>
      </c>
      <c r="Z69" s="96">
        <v>69.0</v>
      </c>
      <c r="AA69" s="96">
        <v>69.0</v>
      </c>
      <c r="AB69" s="96">
        <v>69.0</v>
      </c>
      <c r="AC69" s="96">
        <v>69.0</v>
      </c>
      <c r="AD69" s="96">
        <v>69.0</v>
      </c>
      <c r="AE69" s="96"/>
    </row>
    <row r="70">
      <c r="D70" s="96"/>
      <c r="E70" s="96">
        <v>70.0</v>
      </c>
      <c r="F70" s="96">
        <v>70.0</v>
      </c>
      <c r="G70" s="96">
        <v>70.0</v>
      </c>
      <c r="H70" s="96">
        <v>70.0</v>
      </c>
      <c r="I70" s="96">
        <v>70.0</v>
      </c>
      <c r="J70" s="96">
        <v>70.0</v>
      </c>
      <c r="K70" s="96">
        <v>70.0</v>
      </c>
      <c r="L70" s="96">
        <v>70.0</v>
      </c>
      <c r="M70" s="96">
        <v>70.0</v>
      </c>
      <c r="N70" s="96">
        <v>70.0</v>
      </c>
      <c r="O70" s="96">
        <v>70.0</v>
      </c>
      <c r="P70" s="96">
        <v>70.0</v>
      </c>
      <c r="Q70" s="96">
        <v>70.0</v>
      </c>
      <c r="R70" s="96">
        <v>70.0</v>
      </c>
      <c r="S70" s="96">
        <v>70.0</v>
      </c>
      <c r="T70" s="96">
        <v>70.0</v>
      </c>
      <c r="U70" s="96">
        <v>70.0</v>
      </c>
      <c r="V70" s="96">
        <v>70.0</v>
      </c>
      <c r="W70" s="96">
        <v>70.0</v>
      </c>
      <c r="X70" s="96">
        <v>70.0</v>
      </c>
      <c r="Y70" s="96">
        <v>70.0</v>
      </c>
      <c r="Z70" s="96">
        <v>70.0</v>
      </c>
      <c r="AA70" s="96">
        <v>70.0</v>
      </c>
      <c r="AB70" s="96">
        <v>70.0</v>
      </c>
      <c r="AC70" s="96">
        <v>70.0</v>
      </c>
      <c r="AD70" s="96">
        <v>70.0</v>
      </c>
      <c r="AE70" s="96"/>
    </row>
    <row r="71">
      <c r="D71" s="96"/>
      <c r="E71" s="96">
        <v>71.0</v>
      </c>
      <c r="F71" s="96">
        <v>71.0</v>
      </c>
      <c r="G71" s="96">
        <v>71.0</v>
      </c>
      <c r="H71" s="96">
        <v>71.0</v>
      </c>
      <c r="I71" s="96">
        <v>71.0</v>
      </c>
      <c r="J71" s="96">
        <v>71.0</v>
      </c>
      <c r="K71" s="96">
        <v>71.0</v>
      </c>
      <c r="L71" s="96">
        <v>71.0</v>
      </c>
      <c r="M71" s="96">
        <v>71.0</v>
      </c>
      <c r="N71" s="96">
        <v>71.0</v>
      </c>
      <c r="O71" s="96">
        <v>71.0</v>
      </c>
      <c r="P71" s="96">
        <v>71.0</v>
      </c>
      <c r="Q71" s="96">
        <v>71.0</v>
      </c>
      <c r="R71" s="96">
        <v>71.0</v>
      </c>
      <c r="S71" s="96">
        <v>71.0</v>
      </c>
      <c r="T71" s="96">
        <v>71.0</v>
      </c>
      <c r="U71" s="96">
        <v>71.0</v>
      </c>
      <c r="V71" s="96">
        <v>71.0</v>
      </c>
      <c r="W71" s="96">
        <v>71.0</v>
      </c>
      <c r="X71" s="96">
        <v>71.0</v>
      </c>
      <c r="Y71" s="96">
        <v>71.0</v>
      </c>
      <c r="Z71" s="96">
        <v>71.0</v>
      </c>
      <c r="AA71" s="96">
        <v>71.0</v>
      </c>
      <c r="AB71" s="96">
        <v>71.0</v>
      </c>
      <c r="AC71" s="96">
        <v>71.0</v>
      </c>
      <c r="AD71" s="96">
        <v>71.0</v>
      </c>
      <c r="AE71" s="96"/>
    </row>
    <row r="72">
      <c r="D72" s="96"/>
      <c r="E72" s="96">
        <v>72.0</v>
      </c>
      <c r="F72" s="96">
        <v>72.0</v>
      </c>
      <c r="G72" s="96">
        <v>72.0</v>
      </c>
      <c r="H72" s="96">
        <v>72.0</v>
      </c>
      <c r="I72" s="96">
        <v>72.0</v>
      </c>
      <c r="J72" s="96">
        <v>72.0</v>
      </c>
      <c r="K72" s="96">
        <v>72.0</v>
      </c>
      <c r="L72" s="96">
        <v>72.0</v>
      </c>
      <c r="M72" s="96">
        <v>72.0</v>
      </c>
      <c r="N72" s="96">
        <v>72.0</v>
      </c>
      <c r="O72" s="96">
        <v>72.0</v>
      </c>
      <c r="P72" s="96">
        <v>72.0</v>
      </c>
      <c r="Q72" s="96">
        <v>72.0</v>
      </c>
      <c r="R72" s="96">
        <v>72.0</v>
      </c>
      <c r="S72" s="96">
        <v>72.0</v>
      </c>
      <c r="T72" s="96">
        <v>72.0</v>
      </c>
      <c r="U72" s="96">
        <v>72.0</v>
      </c>
      <c r="V72" s="96">
        <v>72.0</v>
      </c>
      <c r="W72" s="96">
        <v>72.0</v>
      </c>
      <c r="X72" s="96">
        <v>72.0</v>
      </c>
      <c r="Y72" s="96">
        <v>72.0</v>
      </c>
      <c r="Z72" s="96">
        <v>72.0</v>
      </c>
      <c r="AA72" s="96">
        <v>72.0</v>
      </c>
      <c r="AB72" s="96">
        <v>72.0</v>
      </c>
      <c r="AC72" s="96">
        <v>72.0</v>
      </c>
      <c r="AD72" s="96">
        <v>72.0</v>
      </c>
      <c r="AE72" s="96"/>
    </row>
    <row r="73">
      <c r="D73" s="96"/>
      <c r="E73" s="96">
        <v>73.0</v>
      </c>
      <c r="F73" s="96">
        <v>73.0</v>
      </c>
      <c r="G73" s="96">
        <v>73.0</v>
      </c>
      <c r="H73" s="96">
        <v>73.0</v>
      </c>
      <c r="I73" s="96">
        <v>73.0</v>
      </c>
      <c r="J73" s="96">
        <v>73.0</v>
      </c>
      <c r="K73" s="96">
        <v>73.0</v>
      </c>
      <c r="L73" s="96">
        <v>73.0</v>
      </c>
      <c r="M73" s="96">
        <v>73.0</v>
      </c>
      <c r="N73" s="96">
        <v>73.0</v>
      </c>
      <c r="O73" s="96">
        <v>73.0</v>
      </c>
      <c r="P73" s="96">
        <v>73.0</v>
      </c>
      <c r="Q73" s="96">
        <v>73.0</v>
      </c>
      <c r="R73" s="96">
        <v>73.0</v>
      </c>
      <c r="S73" s="96">
        <v>73.0</v>
      </c>
      <c r="T73" s="96">
        <v>73.0</v>
      </c>
      <c r="U73" s="96">
        <v>73.0</v>
      </c>
      <c r="V73" s="96">
        <v>73.0</v>
      </c>
      <c r="W73" s="96">
        <v>73.0</v>
      </c>
      <c r="X73" s="96">
        <v>73.0</v>
      </c>
      <c r="Y73" s="96">
        <v>73.0</v>
      </c>
      <c r="Z73" s="96">
        <v>73.0</v>
      </c>
      <c r="AA73" s="96">
        <v>73.0</v>
      </c>
      <c r="AB73" s="96">
        <v>73.0</v>
      </c>
      <c r="AC73" s="96">
        <v>73.0</v>
      </c>
      <c r="AD73" s="96">
        <v>73.0</v>
      </c>
      <c r="AE73" s="96"/>
    </row>
    <row r="74">
      <c r="D74" s="96"/>
      <c r="E74" s="96">
        <v>74.0</v>
      </c>
      <c r="F74" s="96">
        <v>74.0</v>
      </c>
      <c r="G74" s="96">
        <v>74.0</v>
      </c>
      <c r="H74" s="96">
        <v>74.0</v>
      </c>
      <c r="I74" s="96">
        <v>74.0</v>
      </c>
      <c r="J74" s="96">
        <v>74.0</v>
      </c>
      <c r="K74" s="96">
        <v>74.0</v>
      </c>
      <c r="L74" s="96">
        <v>74.0</v>
      </c>
      <c r="M74" s="96">
        <v>74.0</v>
      </c>
      <c r="N74" s="96">
        <v>74.0</v>
      </c>
      <c r="O74" s="96">
        <v>74.0</v>
      </c>
      <c r="P74" s="96">
        <v>74.0</v>
      </c>
      <c r="Q74" s="96">
        <v>74.0</v>
      </c>
      <c r="R74" s="96">
        <v>74.0</v>
      </c>
      <c r="S74" s="96">
        <v>74.0</v>
      </c>
      <c r="T74" s="96">
        <v>74.0</v>
      </c>
      <c r="U74" s="96">
        <v>74.0</v>
      </c>
      <c r="V74" s="96">
        <v>74.0</v>
      </c>
      <c r="W74" s="96">
        <v>74.0</v>
      </c>
      <c r="X74" s="96">
        <v>74.0</v>
      </c>
      <c r="Y74" s="96">
        <v>74.0</v>
      </c>
      <c r="Z74" s="96">
        <v>74.0</v>
      </c>
      <c r="AA74" s="96">
        <v>74.0</v>
      </c>
      <c r="AB74" s="96">
        <v>74.0</v>
      </c>
      <c r="AC74" s="96">
        <v>74.0</v>
      </c>
      <c r="AD74" s="96">
        <v>74.0</v>
      </c>
      <c r="AE74" s="96"/>
    </row>
    <row r="75">
      <c r="D75" s="96"/>
      <c r="E75" s="96">
        <v>75.0</v>
      </c>
      <c r="F75" s="96">
        <v>75.0</v>
      </c>
      <c r="G75" s="96">
        <v>75.0</v>
      </c>
      <c r="H75" s="96">
        <v>75.0</v>
      </c>
      <c r="I75" s="96">
        <v>75.0</v>
      </c>
      <c r="J75" s="96">
        <v>75.0</v>
      </c>
      <c r="K75" s="96">
        <v>75.0</v>
      </c>
      <c r="L75" s="96">
        <v>75.0</v>
      </c>
      <c r="M75" s="96">
        <v>75.0</v>
      </c>
      <c r="N75" s="96">
        <v>75.0</v>
      </c>
      <c r="O75" s="96">
        <v>75.0</v>
      </c>
      <c r="P75" s="96">
        <v>75.0</v>
      </c>
      <c r="Q75" s="96">
        <v>75.0</v>
      </c>
      <c r="R75" s="96">
        <v>75.0</v>
      </c>
      <c r="S75" s="96">
        <v>75.0</v>
      </c>
      <c r="T75" s="96">
        <v>75.0</v>
      </c>
      <c r="U75" s="96">
        <v>75.0</v>
      </c>
      <c r="V75" s="96">
        <v>75.0</v>
      </c>
      <c r="W75" s="96">
        <v>75.0</v>
      </c>
      <c r="X75" s="96">
        <v>75.0</v>
      </c>
      <c r="Y75" s="96">
        <v>75.0</v>
      </c>
      <c r="Z75" s="96">
        <v>75.0</v>
      </c>
      <c r="AA75" s="96">
        <v>75.0</v>
      </c>
      <c r="AB75" s="96">
        <v>75.0</v>
      </c>
      <c r="AC75" s="96">
        <v>75.0</v>
      </c>
      <c r="AD75" s="96">
        <v>75.0</v>
      </c>
      <c r="AE75" s="96"/>
    </row>
    <row r="76">
      <c r="D76" s="96"/>
      <c r="E76" s="96">
        <v>76.0</v>
      </c>
      <c r="F76" s="96">
        <v>76.0</v>
      </c>
      <c r="G76" s="96">
        <v>76.0</v>
      </c>
      <c r="H76" s="96">
        <v>76.0</v>
      </c>
      <c r="I76" s="96">
        <v>76.0</v>
      </c>
      <c r="J76" s="96">
        <v>76.0</v>
      </c>
      <c r="K76" s="96">
        <v>76.0</v>
      </c>
      <c r="L76" s="96">
        <v>76.0</v>
      </c>
      <c r="M76" s="96">
        <v>76.0</v>
      </c>
      <c r="N76" s="96">
        <v>76.0</v>
      </c>
      <c r="O76" s="96">
        <v>76.0</v>
      </c>
      <c r="P76" s="96">
        <v>76.0</v>
      </c>
      <c r="Q76" s="96">
        <v>76.0</v>
      </c>
      <c r="R76" s="96">
        <v>76.0</v>
      </c>
      <c r="S76" s="96">
        <v>76.0</v>
      </c>
      <c r="T76" s="96">
        <v>76.0</v>
      </c>
      <c r="U76" s="96">
        <v>76.0</v>
      </c>
      <c r="V76" s="96">
        <v>76.0</v>
      </c>
      <c r="W76" s="96">
        <v>76.0</v>
      </c>
      <c r="X76" s="96">
        <v>76.0</v>
      </c>
      <c r="Y76" s="96">
        <v>76.0</v>
      </c>
      <c r="Z76" s="96">
        <v>76.0</v>
      </c>
      <c r="AA76" s="96">
        <v>76.0</v>
      </c>
      <c r="AB76" s="96">
        <v>76.0</v>
      </c>
      <c r="AC76" s="96">
        <v>76.0</v>
      </c>
      <c r="AD76" s="96">
        <v>76.0</v>
      </c>
      <c r="AE76" s="96"/>
    </row>
    <row r="77">
      <c r="D77" s="96"/>
      <c r="E77" s="96">
        <v>77.0</v>
      </c>
      <c r="F77" s="96">
        <v>77.0</v>
      </c>
      <c r="G77" s="96">
        <v>77.0</v>
      </c>
      <c r="H77" s="96">
        <v>77.0</v>
      </c>
      <c r="I77" s="96">
        <v>77.0</v>
      </c>
      <c r="J77" s="96">
        <v>77.0</v>
      </c>
      <c r="K77" s="96">
        <v>77.0</v>
      </c>
      <c r="L77" s="96">
        <v>77.0</v>
      </c>
      <c r="M77" s="96">
        <v>77.0</v>
      </c>
      <c r="N77" s="96">
        <v>77.0</v>
      </c>
      <c r="O77" s="96">
        <v>77.0</v>
      </c>
      <c r="P77" s="96">
        <v>77.0</v>
      </c>
      <c r="Q77" s="96">
        <v>77.0</v>
      </c>
      <c r="R77" s="96">
        <v>77.0</v>
      </c>
      <c r="S77" s="96">
        <v>77.0</v>
      </c>
      <c r="T77" s="96">
        <v>77.0</v>
      </c>
      <c r="U77" s="96">
        <v>77.0</v>
      </c>
      <c r="V77" s="96">
        <v>77.0</v>
      </c>
      <c r="W77" s="96">
        <v>77.0</v>
      </c>
      <c r="X77" s="96">
        <v>77.0</v>
      </c>
      <c r="Y77" s="96">
        <v>77.0</v>
      </c>
      <c r="Z77" s="96">
        <v>77.0</v>
      </c>
      <c r="AA77" s="96">
        <v>77.0</v>
      </c>
      <c r="AB77" s="96">
        <v>77.0</v>
      </c>
      <c r="AC77" s="96">
        <v>77.0</v>
      </c>
      <c r="AD77" s="96">
        <v>77.0</v>
      </c>
      <c r="AE77" s="96"/>
    </row>
    <row r="78">
      <c r="D78" s="96"/>
      <c r="E78" s="96">
        <v>78.0</v>
      </c>
      <c r="F78" s="96">
        <v>78.0</v>
      </c>
      <c r="G78" s="96">
        <v>78.0</v>
      </c>
      <c r="H78" s="96">
        <v>78.0</v>
      </c>
      <c r="I78" s="96">
        <v>78.0</v>
      </c>
      <c r="J78" s="96">
        <v>78.0</v>
      </c>
      <c r="K78" s="96">
        <v>78.0</v>
      </c>
      <c r="L78" s="96">
        <v>78.0</v>
      </c>
      <c r="M78" s="96">
        <v>78.0</v>
      </c>
      <c r="N78" s="96">
        <v>78.0</v>
      </c>
      <c r="O78" s="96">
        <v>78.0</v>
      </c>
      <c r="P78" s="96">
        <v>78.0</v>
      </c>
      <c r="Q78" s="96">
        <v>78.0</v>
      </c>
      <c r="R78" s="96">
        <v>78.0</v>
      </c>
      <c r="S78" s="96">
        <v>78.0</v>
      </c>
      <c r="T78" s="96">
        <v>78.0</v>
      </c>
      <c r="U78" s="96">
        <v>78.0</v>
      </c>
      <c r="V78" s="96">
        <v>78.0</v>
      </c>
      <c r="W78" s="96">
        <v>78.0</v>
      </c>
      <c r="X78" s="96">
        <v>78.0</v>
      </c>
      <c r="Y78" s="96">
        <v>78.0</v>
      </c>
      <c r="Z78" s="96">
        <v>78.0</v>
      </c>
      <c r="AA78" s="96">
        <v>78.0</v>
      </c>
      <c r="AB78" s="96">
        <v>78.0</v>
      </c>
      <c r="AC78" s="96">
        <v>78.0</v>
      </c>
      <c r="AD78" s="96">
        <v>78.0</v>
      </c>
      <c r="AE78" s="96"/>
    </row>
    <row r="79">
      <c r="D79" s="96"/>
      <c r="E79" s="96">
        <v>79.0</v>
      </c>
      <c r="F79" s="96">
        <v>79.0</v>
      </c>
      <c r="G79" s="96">
        <v>79.0</v>
      </c>
      <c r="H79" s="96">
        <v>79.0</v>
      </c>
      <c r="I79" s="96">
        <v>79.0</v>
      </c>
      <c r="J79" s="96">
        <v>79.0</v>
      </c>
      <c r="K79" s="96">
        <v>79.0</v>
      </c>
      <c r="L79" s="96">
        <v>79.0</v>
      </c>
      <c r="M79" s="96">
        <v>79.0</v>
      </c>
      <c r="N79" s="96">
        <v>79.0</v>
      </c>
      <c r="O79" s="96">
        <v>79.0</v>
      </c>
      <c r="P79" s="96">
        <v>79.0</v>
      </c>
      <c r="Q79" s="96">
        <v>79.0</v>
      </c>
      <c r="R79" s="96">
        <v>79.0</v>
      </c>
      <c r="S79" s="96">
        <v>79.0</v>
      </c>
      <c r="T79" s="96">
        <v>79.0</v>
      </c>
      <c r="U79" s="96">
        <v>79.0</v>
      </c>
      <c r="V79" s="96">
        <v>79.0</v>
      </c>
      <c r="W79" s="96">
        <v>79.0</v>
      </c>
      <c r="X79" s="96">
        <v>79.0</v>
      </c>
      <c r="Y79" s="96">
        <v>79.0</v>
      </c>
      <c r="Z79" s="96">
        <v>79.0</v>
      </c>
      <c r="AA79" s="96">
        <v>79.0</v>
      </c>
      <c r="AB79" s="96">
        <v>79.0</v>
      </c>
      <c r="AC79" s="96">
        <v>79.0</v>
      </c>
      <c r="AD79" s="96">
        <v>79.0</v>
      </c>
      <c r="AE79" s="96"/>
    </row>
    <row r="80">
      <c r="D80" s="96"/>
      <c r="E80" s="96">
        <v>80.0</v>
      </c>
      <c r="F80" s="96">
        <v>80.0</v>
      </c>
      <c r="G80" s="96">
        <v>80.0</v>
      </c>
      <c r="H80" s="96">
        <v>80.0</v>
      </c>
      <c r="I80" s="96">
        <v>80.0</v>
      </c>
      <c r="J80" s="96">
        <v>80.0</v>
      </c>
      <c r="K80" s="96">
        <v>80.0</v>
      </c>
      <c r="L80" s="96">
        <v>80.0</v>
      </c>
      <c r="M80" s="96">
        <v>80.0</v>
      </c>
      <c r="N80" s="96">
        <v>80.0</v>
      </c>
      <c r="O80" s="96">
        <v>80.0</v>
      </c>
      <c r="P80" s="96">
        <v>80.0</v>
      </c>
      <c r="Q80" s="96">
        <v>80.0</v>
      </c>
      <c r="R80" s="96">
        <v>80.0</v>
      </c>
      <c r="S80" s="96">
        <v>80.0</v>
      </c>
      <c r="T80" s="96">
        <v>80.0</v>
      </c>
      <c r="U80" s="96">
        <v>80.0</v>
      </c>
      <c r="V80" s="96">
        <v>80.0</v>
      </c>
      <c r="W80" s="96">
        <v>80.0</v>
      </c>
      <c r="X80" s="96">
        <v>80.0</v>
      </c>
      <c r="Y80" s="96">
        <v>80.0</v>
      </c>
      <c r="Z80" s="96">
        <v>80.0</v>
      </c>
      <c r="AA80" s="96">
        <v>80.0</v>
      </c>
      <c r="AB80" s="96">
        <v>80.0</v>
      </c>
      <c r="AC80" s="96">
        <v>80.0</v>
      </c>
      <c r="AD80" s="96">
        <v>80.0</v>
      </c>
      <c r="AE80" s="96"/>
    </row>
    <row r="81">
      <c r="D81" s="96"/>
      <c r="E81" s="96">
        <v>81.0</v>
      </c>
      <c r="F81" s="96">
        <v>81.0</v>
      </c>
      <c r="G81" s="96">
        <v>81.0</v>
      </c>
      <c r="H81" s="96">
        <v>81.0</v>
      </c>
      <c r="I81" s="96">
        <v>81.0</v>
      </c>
      <c r="J81" s="96">
        <v>81.0</v>
      </c>
      <c r="K81" s="96">
        <v>81.0</v>
      </c>
      <c r="L81" s="96">
        <v>81.0</v>
      </c>
      <c r="M81" s="96">
        <v>81.0</v>
      </c>
      <c r="N81" s="96">
        <v>81.0</v>
      </c>
      <c r="O81" s="96">
        <v>81.0</v>
      </c>
      <c r="P81" s="96">
        <v>81.0</v>
      </c>
      <c r="Q81" s="96">
        <v>81.0</v>
      </c>
      <c r="R81" s="96">
        <v>81.0</v>
      </c>
      <c r="S81" s="96">
        <v>81.0</v>
      </c>
      <c r="T81" s="96">
        <v>81.0</v>
      </c>
      <c r="U81" s="96">
        <v>81.0</v>
      </c>
      <c r="V81" s="96">
        <v>81.0</v>
      </c>
      <c r="W81" s="96">
        <v>81.0</v>
      </c>
      <c r="X81" s="96">
        <v>81.0</v>
      </c>
      <c r="Y81" s="96">
        <v>81.0</v>
      </c>
      <c r="Z81" s="96">
        <v>81.0</v>
      </c>
      <c r="AA81" s="96">
        <v>81.0</v>
      </c>
      <c r="AB81" s="96">
        <v>81.0</v>
      </c>
      <c r="AC81" s="96">
        <v>81.0</v>
      </c>
      <c r="AD81" s="96">
        <v>81.0</v>
      </c>
      <c r="AE81" s="96"/>
    </row>
    <row r="82">
      <c r="D82" s="96"/>
      <c r="E82" s="96">
        <v>82.0</v>
      </c>
      <c r="F82" s="96">
        <v>82.0</v>
      </c>
      <c r="G82" s="96">
        <v>82.0</v>
      </c>
      <c r="H82" s="96">
        <v>82.0</v>
      </c>
      <c r="I82" s="96">
        <v>82.0</v>
      </c>
      <c r="J82" s="96">
        <v>82.0</v>
      </c>
      <c r="K82" s="96">
        <v>82.0</v>
      </c>
      <c r="L82" s="96">
        <v>82.0</v>
      </c>
      <c r="M82" s="96">
        <v>82.0</v>
      </c>
      <c r="N82" s="96">
        <v>82.0</v>
      </c>
      <c r="O82" s="96">
        <v>82.0</v>
      </c>
      <c r="P82" s="96">
        <v>82.0</v>
      </c>
      <c r="Q82" s="96">
        <v>82.0</v>
      </c>
      <c r="R82" s="96">
        <v>82.0</v>
      </c>
      <c r="S82" s="96">
        <v>82.0</v>
      </c>
      <c r="T82" s="96">
        <v>82.0</v>
      </c>
      <c r="U82" s="96">
        <v>82.0</v>
      </c>
      <c r="V82" s="96">
        <v>82.0</v>
      </c>
      <c r="W82" s="96">
        <v>82.0</v>
      </c>
      <c r="X82" s="96">
        <v>82.0</v>
      </c>
      <c r="Y82" s="96">
        <v>82.0</v>
      </c>
      <c r="Z82" s="96">
        <v>82.0</v>
      </c>
      <c r="AA82" s="96">
        <v>82.0</v>
      </c>
      <c r="AB82" s="96">
        <v>82.0</v>
      </c>
      <c r="AC82" s="96">
        <v>82.0</v>
      </c>
      <c r="AD82" s="96">
        <v>82.0</v>
      </c>
      <c r="AE82" s="96"/>
    </row>
    <row r="83">
      <c r="D83" s="96"/>
      <c r="E83" s="96">
        <v>83.0</v>
      </c>
      <c r="F83" s="96">
        <v>83.0</v>
      </c>
      <c r="G83" s="96">
        <v>83.0</v>
      </c>
      <c r="H83" s="96">
        <v>83.0</v>
      </c>
      <c r="I83" s="96">
        <v>83.0</v>
      </c>
      <c r="J83" s="96">
        <v>83.0</v>
      </c>
      <c r="K83" s="96">
        <v>83.0</v>
      </c>
      <c r="L83" s="96">
        <v>83.0</v>
      </c>
      <c r="M83" s="96">
        <v>83.0</v>
      </c>
      <c r="N83" s="96">
        <v>83.0</v>
      </c>
      <c r="O83" s="96">
        <v>83.0</v>
      </c>
      <c r="P83" s="96">
        <v>83.0</v>
      </c>
      <c r="Q83" s="96">
        <v>83.0</v>
      </c>
      <c r="R83" s="96">
        <v>83.0</v>
      </c>
      <c r="S83" s="96">
        <v>83.0</v>
      </c>
      <c r="T83" s="96">
        <v>83.0</v>
      </c>
      <c r="U83" s="96">
        <v>83.0</v>
      </c>
      <c r="V83" s="96">
        <v>83.0</v>
      </c>
      <c r="W83" s="96">
        <v>83.0</v>
      </c>
      <c r="X83" s="96">
        <v>83.0</v>
      </c>
      <c r="Y83" s="96">
        <v>83.0</v>
      </c>
      <c r="Z83" s="96">
        <v>83.0</v>
      </c>
      <c r="AA83" s="96">
        <v>83.0</v>
      </c>
      <c r="AB83" s="96">
        <v>83.0</v>
      </c>
      <c r="AC83" s="96">
        <v>83.0</v>
      </c>
      <c r="AD83" s="96">
        <v>83.0</v>
      </c>
      <c r="AE83" s="96"/>
    </row>
    <row r="84">
      <c r="D84" s="96"/>
      <c r="E84" s="96">
        <v>84.0</v>
      </c>
      <c r="F84" s="96">
        <v>84.0</v>
      </c>
      <c r="G84" s="96">
        <v>84.0</v>
      </c>
      <c r="H84" s="96">
        <v>84.0</v>
      </c>
      <c r="I84" s="96">
        <v>84.0</v>
      </c>
      <c r="J84" s="96">
        <v>84.0</v>
      </c>
      <c r="K84" s="96">
        <v>84.0</v>
      </c>
      <c r="L84" s="96">
        <v>84.0</v>
      </c>
      <c r="M84" s="96">
        <v>84.0</v>
      </c>
      <c r="N84" s="96">
        <v>84.0</v>
      </c>
      <c r="O84" s="96">
        <v>84.0</v>
      </c>
      <c r="P84" s="96">
        <v>84.0</v>
      </c>
      <c r="Q84" s="96">
        <v>84.0</v>
      </c>
      <c r="R84" s="96">
        <v>84.0</v>
      </c>
      <c r="S84" s="96">
        <v>84.0</v>
      </c>
      <c r="T84" s="96">
        <v>84.0</v>
      </c>
      <c r="U84" s="96">
        <v>84.0</v>
      </c>
      <c r="V84" s="96">
        <v>84.0</v>
      </c>
      <c r="W84" s="96">
        <v>84.0</v>
      </c>
      <c r="X84" s="96">
        <v>84.0</v>
      </c>
      <c r="Y84" s="96">
        <v>84.0</v>
      </c>
      <c r="Z84" s="96">
        <v>84.0</v>
      </c>
      <c r="AA84" s="96">
        <v>84.0</v>
      </c>
      <c r="AB84" s="96">
        <v>84.0</v>
      </c>
      <c r="AC84" s="96">
        <v>84.0</v>
      </c>
      <c r="AD84" s="96">
        <v>84.0</v>
      </c>
      <c r="AE84" s="96"/>
    </row>
    <row r="85">
      <c r="D85" s="96"/>
      <c r="E85" s="96">
        <v>85.0</v>
      </c>
      <c r="F85" s="96">
        <v>85.0</v>
      </c>
      <c r="G85" s="96">
        <v>85.0</v>
      </c>
      <c r="H85" s="96">
        <v>85.0</v>
      </c>
      <c r="I85" s="96">
        <v>85.0</v>
      </c>
      <c r="J85" s="96">
        <v>85.0</v>
      </c>
      <c r="K85" s="96">
        <v>85.0</v>
      </c>
      <c r="L85" s="96">
        <v>85.0</v>
      </c>
      <c r="M85" s="96">
        <v>85.0</v>
      </c>
      <c r="N85" s="96">
        <v>85.0</v>
      </c>
      <c r="O85" s="96">
        <v>85.0</v>
      </c>
      <c r="P85" s="96">
        <v>85.0</v>
      </c>
      <c r="Q85" s="96">
        <v>85.0</v>
      </c>
      <c r="R85" s="96">
        <v>85.0</v>
      </c>
      <c r="S85" s="96">
        <v>85.0</v>
      </c>
      <c r="T85" s="96">
        <v>85.0</v>
      </c>
      <c r="U85" s="96">
        <v>85.0</v>
      </c>
      <c r="V85" s="96">
        <v>85.0</v>
      </c>
      <c r="W85" s="96">
        <v>85.0</v>
      </c>
      <c r="X85" s="96">
        <v>85.0</v>
      </c>
      <c r="Y85" s="96">
        <v>85.0</v>
      </c>
      <c r="Z85" s="96">
        <v>85.0</v>
      </c>
      <c r="AA85" s="96">
        <v>85.0</v>
      </c>
      <c r="AB85" s="96">
        <v>85.0</v>
      </c>
      <c r="AC85" s="96">
        <v>85.0</v>
      </c>
      <c r="AD85" s="96">
        <v>85.0</v>
      </c>
      <c r="AE85" s="96"/>
    </row>
    <row r="86">
      <c r="D86" s="96"/>
      <c r="E86" s="96">
        <v>86.0</v>
      </c>
      <c r="F86" s="96">
        <v>86.0</v>
      </c>
      <c r="G86" s="96">
        <v>86.0</v>
      </c>
      <c r="H86" s="96">
        <v>86.0</v>
      </c>
      <c r="I86" s="96">
        <v>86.0</v>
      </c>
      <c r="J86" s="96">
        <v>86.0</v>
      </c>
      <c r="K86" s="96">
        <v>86.0</v>
      </c>
      <c r="L86" s="96">
        <v>86.0</v>
      </c>
      <c r="M86" s="96">
        <v>86.0</v>
      </c>
      <c r="N86" s="96">
        <v>86.0</v>
      </c>
      <c r="O86" s="96">
        <v>86.0</v>
      </c>
      <c r="P86" s="96">
        <v>86.0</v>
      </c>
      <c r="Q86" s="96">
        <v>86.0</v>
      </c>
      <c r="R86" s="96">
        <v>86.0</v>
      </c>
      <c r="S86" s="96">
        <v>86.0</v>
      </c>
      <c r="T86" s="96">
        <v>86.0</v>
      </c>
      <c r="U86" s="96">
        <v>86.0</v>
      </c>
      <c r="V86" s="96">
        <v>86.0</v>
      </c>
      <c r="W86" s="96">
        <v>86.0</v>
      </c>
      <c r="X86" s="96">
        <v>86.0</v>
      </c>
      <c r="Y86" s="96">
        <v>86.0</v>
      </c>
      <c r="Z86" s="96">
        <v>86.0</v>
      </c>
      <c r="AA86" s="96">
        <v>86.0</v>
      </c>
      <c r="AB86" s="96">
        <v>86.0</v>
      </c>
      <c r="AC86" s="96">
        <v>86.0</v>
      </c>
      <c r="AD86" s="96">
        <v>86.0</v>
      </c>
      <c r="AE86" s="96"/>
    </row>
    <row r="87">
      <c r="D87" s="96"/>
      <c r="E87" s="96">
        <v>87.0</v>
      </c>
      <c r="F87" s="96">
        <v>87.0</v>
      </c>
      <c r="G87" s="96">
        <v>87.0</v>
      </c>
      <c r="H87" s="96">
        <v>87.0</v>
      </c>
      <c r="I87" s="96">
        <v>87.0</v>
      </c>
      <c r="J87" s="96">
        <v>87.0</v>
      </c>
      <c r="K87" s="96">
        <v>87.0</v>
      </c>
      <c r="L87" s="96">
        <v>87.0</v>
      </c>
      <c r="M87" s="96">
        <v>87.0</v>
      </c>
      <c r="N87" s="96">
        <v>87.0</v>
      </c>
      <c r="O87" s="96">
        <v>87.0</v>
      </c>
      <c r="P87" s="96">
        <v>87.0</v>
      </c>
      <c r="Q87" s="96">
        <v>87.0</v>
      </c>
      <c r="R87" s="96">
        <v>87.0</v>
      </c>
      <c r="S87" s="96">
        <v>87.0</v>
      </c>
      <c r="T87" s="96">
        <v>87.0</v>
      </c>
      <c r="U87" s="96">
        <v>87.0</v>
      </c>
      <c r="V87" s="96">
        <v>87.0</v>
      </c>
      <c r="W87" s="96">
        <v>87.0</v>
      </c>
      <c r="X87" s="96">
        <v>87.0</v>
      </c>
      <c r="Y87" s="96">
        <v>87.0</v>
      </c>
      <c r="Z87" s="96">
        <v>87.0</v>
      </c>
      <c r="AA87" s="96">
        <v>87.0</v>
      </c>
      <c r="AB87" s="96">
        <v>87.0</v>
      </c>
      <c r="AC87" s="96">
        <v>87.0</v>
      </c>
      <c r="AD87" s="96">
        <v>87.0</v>
      </c>
      <c r="AE87" s="96"/>
    </row>
    <row r="88">
      <c r="D88" s="96"/>
      <c r="E88" s="96">
        <v>88.0</v>
      </c>
      <c r="F88" s="96">
        <v>88.0</v>
      </c>
      <c r="G88" s="96">
        <v>88.0</v>
      </c>
      <c r="H88" s="96">
        <v>88.0</v>
      </c>
      <c r="I88" s="96">
        <v>88.0</v>
      </c>
      <c r="J88" s="96">
        <v>88.0</v>
      </c>
      <c r="K88" s="96">
        <v>88.0</v>
      </c>
      <c r="L88" s="96">
        <v>88.0</v>
      </c>
      <c r="M88" s="96">
        <v>88.0</v>
      </c>
      <c r="N88" s="96">
        <v>88.0</v>
      </c>
      <c r="O88" s="96">
        <v>88.0</v>
      </c>
      <c r="P88" s="96">
        <v>88.0</v>
      </c>
      <c r="Q88" s="96">
        <v>88.0</v>
      </c>
      <c r="R88" s="96">
        <v>88.0</v>
      </c>
      <c r="S88" s="96">
        <v>88.0</v>
      </c>
      <c r="T88" s="96">
        <v>88.0</v>
      </c>
      <c r="U88" s="96">
        <v>88.0</v>
      </c>
      <c r="V88" s="96">
        <v>88.0</v>
      </c>
      <c r="W88" s="96">
        <v>88.0</v>
      </c>
      <c r="X88" s="96">
        <v>88.0</v>
      </c>
      <c r="Y88" s="96">
        <v>88.0</v>
      </c>
      <c r="Z88" s="96">
        <v>88.0</v>
      </c>
      <c r="AA88" s="96">
        <v>88.0</v>
      </c>
      <c r="AB88" s="96">
        <v>88.0</v>
      </c>
      <c r="AC88" s="96">
        <v>88.0</v>
      </c>
      <c r="AD88" s="96">
        <v>88.0</v>
      </c>
      <c r="AE88" s="96"/>
    </row>
    <row r="89">
      <c r="D89" s="96"/>
      <c r="E89" s="96">
        <v>89.0</v>
      </c>
      <c r="F89" s="96">
        <v>89.0</v>
      </c>
      <c r="G89" s="96">
        <v>89.0</v>
      </c>
      <c r="H89" s="96">
        <v>89.0</v>
      </c>
      <c r="I89" s="96">
        <v>89.0</v>
      </c>
      <c r="J89" s="96">
        <v>89.0</v>
      </c>
      <c r="K89" s="96">
        <v>89.0</v>
      </c>
      <c r="L89" s="96">
        <v>89.0</v>
      </c>
      <c r="M89" s="96">
        <v>89.0</v>
      </c>
      <c r="N89" s="96">
        <v>89.0</v>
      </c>
      <c r="O89" s="96">
        <v>89.0</v>
      </c>
      <c r="P89" s="96">
        <v>89.0</v>
      </c>
      <c r="Q89" s="96">
        <v>89.0</v>
      </c>
      <c r="R89" s="96">
        <v>89.0</v>
      </c>
      <c r="S89" s="96">
        <v>89.0</v>
      </c>
      <c r="T89" s="96">
        <v>89.0</v>
      </c>
      <c r="U89" s="96">
        <v>89.0</v>
      </c>
      <c r="V89" s="96">
        <v>89.0</v>
      </c>
      <c r="W89" s="96">
        <v>89.0</v>
      </c>
      <c r="X89" s="96">
        <v>89.0</v>
      </c>
      <c r="Y89" s="96">
        <v>89.0</v>
      </c>
      <c r="Z89" s="96">
        <v>89.0</v>
      </c>
      <c r="AA89" s="96">
        <v>89.0</v>
      </c>
      <c r="AB89" s="96">
        <v>89.0</v>
      </c>
      <c r="AC89" s="96">
        <v>89.0</v>
      </c>
      <c r="AD89" s="96">
        <v>89.0</v>
      </c>
      <c r="AE89" s="96"/>
    </row>
    <row r="90">
      <c r="D90" s="96"/>
      <c r="E90" s="96">
        <v>90.0</v>
      </c>
      <c r="F90" s="96">
        <v>90.0</v>
      </c>
      <c r="G90" s="96">
        <v>90.0</v>
      </c>
      <c r="H90" s="96">
        <v>90.0</v>
      </c>
      <c r="I90" s="96">
        <v>90.0</v>
      </c>
      <c r="J90" s="96">
        <v>90.0</v>
      </c>
      <c r="K90" s="96">
        <v>90.0</v>
      </c>
      <c r="L90" s="96">
        <v>90.0</v>
      </c>
      <c r="M90" s="96">
        <v>90.0</v>
      </c>
      <c r="N90" s="96">
        <v>90.0</v>
      </c>
      <c r="O90" s="96">
        <v>90.0</v>
      </c>
      <c r="P90" s="96">
        <v>90.0</v>
      </c>
      <c r="Q90" s="96">
        <v>90.0</v>
      </c>
      <c r="R90" s="96">
        <v>90.0</v>
      </c>
      <c r="S90" s="96">
        <v>90.0</v>
      </c>
      <c r="T90" s="96">
        <v>90.0</v>
      </c>
      <c r="U90" s="96">
        <v>90.0</v>
      </c>
      <c r="V90" s="96">
        <v>90.0</v>
      </c>
      <c r="W90" s="96">
        <v>90.0</v>
      </c>
      <c r="X90" s="96">
        <v>90.0</v>
      </c>
      <c r="Y90" s="96">
        <v>90.0</v>
      </c>
      <c r="Z90" s="96">
        <v>90.0</v>
      </c>
      <c r="AA90" s="96">
        <v>90.0</v>
      </c>
      <c r="AB90" s="96">
        <v>90.0</v>
      </c>
      <c r="AC90" s="96">
        <v>90.0</v>
      </c>
      <c r="AD90" s="96">
        <v>90.0</v>
      </c>
      <c r="AE90" s="96"/>
    </row>
    <row r="91">
      <c r="D91" s="96"/>
      <c r="E91" s="96">
        <v>91.0</v>
      </c>
      <c r="F91" s="96">
        <v>91.0</v>
      </c>
      <c r="G91" s="96">
        <v>91.0</v>
      </c>
      <c r="H91" s="96">
        <v>91.0</v>
      </c>
      <c r="I91" s="96">
        <v>91.0</v>
      </c>
      <c r="J91" s="96">
        <v>91.0</v>
      </c>
      <c r="K91" s="96">
        <v>91.0</v>
      </c>
      <c r="L91" s="96">
        <v>91.0</v>
      </c>
      <c r="M91" s="96">
        <v>91.0</v>
      </c>
      <c r="N91" s="96">
        <v>91.0</v>
      </c>
      <c r="O91" s="96">
        <v>91.0</v>
      </c>
      <c r="P91" s="96">
        <v>91.0</v>
      </c>
      <c r="Q91" s="96">
        <v>91.0</v>
      </c>
      <c r="R91" s="96">
        <v>91.0</v>
      </c>
      <c r="S91" s="96">
        <v>91.0</v>
      </c>
      <c r="T91" s="96">
        <v>91.0</v>
      </c>
      <c r="U91" s="96">
        <v>91.0</v>
      </c>
      <c r="V91" s="96">
        <v>91.0</v>
      </c>
      <c r="W91" s="96">
        <v>91.0</v>
      </c>
      <c r="X91" s="96">
        <v>91.0</v>
      </c>
      <c r="Y91" s="96">
        <v>91.0</v>
      </c>
      <c r="Z91" s="96">
        <v>91.0</v>
      </c>
      <c r="AA91" s="96">
        <v>91.0</v>
      </c>
      <c r="AB91" s="96">
        <v>91.0</v>
      </c>
      <c r="AC91" s="96">
        <v>91.0</v>
      </c>
      <c r="AD91" s="96">
        <v>91.0</v>
      </c>
      <c r="AE91" s="96"/>
    </row>
    <row r="92">
      <c r="D92" s="96"/>
      <c r="E92" s="96">
        <v>92.0</v>
      </c>
      <c r="F92" s="96">
        <v>92.0</v>
      </c>
      <c r="G92" s="96">
        <v>92.0</v>
      </c>
      <c r="H92" s="96">
        <v>92.0</v>
      </c>
      <c r="I92" s="96">
        <v>92.0</v>
      </c>
      <c r="J92" s="96">
        <v>92.0</v>
      </c>
      <c r="K92" s="96">
        <v>92.0</v>
      </c>
      <c r="L92" s="96">
        <v>92.0</v>
      </c>
      <c r="M92" s="96">
        <v>92.0</v>
      </c>
      <c r="N92" s="96">
        <v>92.0</v>
      </c>
      <c r="O92" s="96">
        <v>92.0</v>
      </c>
      <c r="P92" s="96">
        <v>92.0</v>
      </c>
      <c r="Q92" s="96">
        <v>92.0</v>
      </c>
      <c r="R92" s="96">
        <v>92.0</v>
      </c>
      <c r="S92" s="96">
        <v>92.0</v>
      </c>
      <c r="T92" s="96">
        <v>92.0</v>
      </c>
      <c r="U92" s="96">
        <v>92.0</v>
      </c>
      <c r="V92" s="96">
        <v>92.0</v>
      </c>
      <c r="W92" s="96">
        <v>92.0</v>
      </c>
      <c r="X92" s="96">
        <v>92.0</v>
      </c>
      <c r="Y92" s="96">
        <v>92.0</v>
      </c>
      <c r="Z92" s="96">
        <v>92.0</v>
      </c>
      <c r="AA92" s="96">
        <v>92.0</v>
      </c>
      <c r="AB92" s="96">
        <v>92.0</v>
      </c>
      <c r="AC92" s="96">
        <v>92.0</v>
      </c>
      <c r="AD92" s="96">
        <v>92.0</v>
      </c>
      <c r="AE92" s="96"/>
    </row>
    <row r="93">
      <c r="D93" s="96"/>
      <c r="E93" s="96">
        <v>93.0</v>
      </c>
      <c r="F93" s="96">
        <v>93.0</v>
      </c>
      <c r="G93" s="96">
        <v>93.0</v>
      </c>
      <c r="H93" s="96">
        <v>93.0</v>
      </c>
      <c r="I93" s="96">
        <v>93.0</v>
      </c>
      <c r="J93" s="96">
        <v>93.0</v>
      </c>
      <c r="K93" s="96">
        <v>93.0</v>
      </c>
      <c r="L93" s="96">
        <v>93.0</v>
      </c>
      <c r="M93" s="96">
        <v>93.0</v>
      </c>
      <c r="N93" s="96">
        <v>93.0</v>
      </c>
      <c r="O93" s="96">
        <v>93.0</v>
      </c>
      <c r="P93" s="96">
        <v>93.0</v>
      </c>
      <c r="Q93" s="96">
        <v>93.0</v>
      </c>
      <c r="R93" s="96">
        <v>93.0</v>
      </c>
      <c r="S93" s="96">
        <v>93.0</v>
      </c>
      <c r="T93" s="96">
        <v>93.0</v>
      </c>
      <c r="U93" s="96">
        <v>93.0</v>
      </c>
      <c r="V93" s="96">
        <v>93.0</v>
      </c>
      <c r="W93" s="96">
        <v>93.0</v>
      </c>
      <c r="X93" s="96">
        <v>93.0</v>
      </c>
      <c r="Y93" s="96">
        <v>93.0</v>
      </c>
      <c r="Z93" s="96">
        <v>93.0</v>
      </c>
      <c r="AA93" s="96">
        <v>93.0</v>
      </c>
      <c r="AB93" s="96">
        <v>93.0</v>
      </c>
      <c r="AC93" s="96">
        <v>93.0</v>
      </c>
      <c r="AD93" s="96">
        <v>93.0</v>
      </c>
      <c r="AE93" s="96"/>
    </row>
    <row r="94">
      <c r="D94" s="96"/>
      <c r="E94" s="96">
        <v>94.0</v>
      </c>
      <c r="F94" s="96">
        <v>94.0</v>
      </c>
      <c r="G94" s="96">
        <v>94.0</v>
      </c>
      <c r="H94" s="96">
        <v>94.0</v>
      </c>
      <c r="I94" s="96">
        <v>94.0</v>
      </c>
      <c r="J94" s="96">
        <v>94.0</v>
      </c>
      <c r="K94" s="96">
        <v>94.0</v>
      </c>
      <c r="L94" s="96">
        <v>94.0</v>
      </c>
      <c r="M94" s="96">
        <v>94.0</v>
      </c>
      <c r="N94" s="96">
        <v>94.0</v>
      </c>
      <c r="O94" s="96">
        <v>94.0</v>
      </c>
      <c r="P94" s="96">
        <v>94.0</v>
      </c>
      <c r="Q94" s="96">
        <v>94.0</v>
      </c>
      <c r="R94" s="96">
        <v>94.0</v>
      </c>
      <c r="S94" s="96">
        <v>94.0</v>
      </c>
      <c r="T94" s="96">
        <v>94.0</v>
      </c>
      <c r="U94" s="96">
        <v>94.0</v>
      </c>
      <c r="V94" s="96">
        <v>94.0</v>
      </c>
      <c r="W94" s="96">
        <v>94.0</v>
      </c>
      <c r="X94" s="96">
        <v>94.0</v>
      </c>
      <c r="Y94" s="96">
        <v>94.0</v>
      </c>
      <c r="Z94" s="96">
        <v>94.0</v>
      </c>
      <c r="AA94" s="96">
        <v>94.0</v>
      </c>
      <c r="AB94" s="96">
        <v>94.0</v>
      </c>
      <c r="AC94" s="96">
        <v>94.0</v>
      </c>
      <c r="AD94" s="96">
        <v>94.0</v>
      </c>
      <c r="AE94" s="96"/>
    </row>
    <row r="95">
      <c r="D95" s="96"/>
      <c r="E95" s="96">
        <v>95.0</v>
      </c>
      <c r="F95" s="96">
        <v>95.0</v>
      </c>
      <c r="G95" s="96">
        <v>95.0</v>
      </c>
      <c r="H95" s="96">
        <v>95.0</v>
      </c>
      <c r="I95" s="96">
        <v>95.0</v>
      </c>
      <c r="J95" s="96">
        <v>95.0</v>
      </c>
      <c r="K95" s="96">
        <v>95.0</v>
      </c>
      <c r="L95" s="96">
        <v>95.0</v>
      </c>
      <c r="M95" s="96">
        <v>95.0</v>
      </c>
      <c r="N95" s="96">
        <v>95.0</v>
      </c>
      <c r="O95" s="96">
        <v>95.0</v>
      </c>
      <c r="P95" s="96">
        <v>95.0</v>
      </c>
      <c r="Q95" s="96">
        <v>95.0</v>
      </c>
      <c r="R95" s="96">
        <v>95.0</v>
      </c>
      <c r="S95" s="96">
        <v>95.0</v>
      </c>
      <c r="T95" s="96">
        <v>95.0</v>
      </c>
      <c r="U95" s="96">
        <v>95.0</v>
      </c>
      <c r="V95" s="96">
        <v>95.0</v>
      </c>
      <c r="W95" s="96">
        <v>95.0</v>
      </c>
      <c r="X95" s="96">
        <v>95.0</v>
      </c>
      <c r="Y95" s="96">
        <v>95.0</v>
      </c>
      <c r="Z95" s="96">
        <v>95.0</v>
      </c>
      <c r="AA95" s="96">
        <v>95.0</v>
      </c>
      <c r="AB95" s="96">
        <v>95.0</v>
      </c>
      <c r="AC95" s="96">
        <v>95.0</v>
      </c>
      <c r="AD95" s="96">
        <v>95.0</v>
      </c>
      <c r="AE95" s="96"/>
    </row>
    <row r="96">
      <c r="D96" s="96"/>
      <c r="E96" s="96">
        <v>96.0</v>
      </c>
      <c r="F96" s="96">
        <v>96.0</v>
      </c>
      <c r="G96" s="96">
        <v>96.0</v>
      </c>
      <c r="H96" s="96">
        <v>96.0</v>
      </c>
      <c r="I96" s="96">
        <v>96.0</v>
      </c>
      <c r="J96" s="96">
        <v>96.0</v>
      </c>
      <c r="K96" s="96">
        <v>96.0</v>
      </c>
      <c r="L96" s="96">
        <v>96.0</v>
      </c>
      <c r="M96" s="96">
        <v>96.0</v>
      </c>
      <c r="N96" s="96">
        <v>96.0</v>
      </c>
      <c r="O96" s="96">
        <v>96.0</v>
      </c>
      <c r="P96" s="96">
        <v>96.0</v>
      </c>
      <c r="Q96" s="96">
        <v>96.0</v>
      </c>
      <c r="R96" s="96">
        <v>96.0</v>
      </c>
      <c r="S96" s="96">
        <v>96.0</v>
      </c>
      <c r="T96" s="96">
        <v>96.0</v>
      </c>
      <c r="U96" s="96">
        <v>96.0</v>
      </c>
      <c r="V96" s="96">
        <v>96.0</v>
      </c>
      <c r="W96" s="96">
        <v>96.0</v>
      </c>
      <c r="X96" s="96">
        <v>96.0</v>
      </c>
      <c r="Y96" s="96">
        <v>96.0</v>
      </c>
      <c r="Z96" s="96">
        <v>96.0</v>
      </c>
      <c r="AA96" s="96">
        <v>96.0</v>
      </c>
      <c r="AB96" s="96">
        <v>96.0</v>
      </c>
      <c r="AC96" s="96">
        <v>96.0</v>
      </c>
      <c r="AD96" s="96">
        <v>96.0</v>
      </c>
      <c r="AE96" s="96"/>
    </row>
    <row r="97">
      <c r="D97" s="96"/>
      <c r="E97" s="96">
        <v>97.0</v>
      </c>
      <c r="F97" s="96">
        <v>97.0</v>
      </c>
      <c r="G97" s="96">
        <v>97.0</v>
      </c>
      <c r="H97" s="96">
        <v>97.0</v>
      </c>
      <c r="I97" s="96">
        <v>97.0</v>
      </c>
      <c r="J97" s="96">
        <v>97.0</v>
      </c>
      <c r="K97" s="96">
        <v>97.0</v>
      </c>
      <c r="L97" s="96">
        <v>97.0</v>
      </c>
      <c r="M97" s="96">
        <v>97.0</v>
      </c>
      <c r="N97" s="96">
        <v>97.0</v>
      </c>
      <c r="O97" s="96">
        <v>97.0</v>
      </c>
      <c r="P97" s="96">
        <v>97.0</v>
      </c>
      <c r="Q97" s="96">
        <v>97.0</v>
      </c>
      <c r="R97" s="96">
        <v>97.0</v>
      </c>
      <c r="S97" s="96">
        <v>97.0</v>
      </c>
      <c r="T97" s="96">
        <v>97.0</v>
      </c>
      <c r="U97" s="96">
        <v>97.0</v>
      </c>
      <c r="V97" s="96">
        <v>97.0</v>
      </c>
      <c r="W97" s="96">
        <v>97.0</v>
      </c>
      <c r="X97" s="96">
        <v>97.0</v>
      </c>
      <c r="Y97" s="96">
        <v>97.0</v>
      </c>
      <c r="Z97" s="96">
        <v>97.0</v>
      </c>
      <c r="AA97" s="96">
        <v>97.0</v>
      </c>
      <c r="AB97" s="96">
        <v>97.0</v>
      </c>
      <c r="AC97" s="96">
        <v>97.0</v>
      </c>
      <c r="AD97" s="96">
        <v>97.0</v>
      </c>
      <c r="AE97" s="96"/>
    </row>
    <row r="98">
      <c r="D98" s="96"/>
      <c r="E98" s="96">
        <v>98.0</v>
      </c>
      <c r="F98" s="96">
        <v>98.0</v>
      </c>
      <c r="G98" s="96">
        <v>98.0</v>
      </c>
      <c r="H98" s="96">
        <v>98.0</v>
      </c>
      <c r="I98" s="96">
        <v>98.0</v>
      </c>
      <c r="J98" s="96">
        <v>98.0</v>
      </c>
      <c r="K98" s="96">
        <v>98.0</v>
      </c>
      <c r="L98" s="96">
        <v>98.0</v>
      </c>
      <c r="M98" s="96">
        <v>98.0</v>
      </c>
      <c r="N98" s="96">
        <v>98.0</v>
      </c>
      <c r="O98" s="96">
        <v>98.0</v>
      </c>
      <c r="P98" s="96">
        <v>98.0</v>
      </c>
      <c r="Q98" s="96">
        <v>98.0</v>
      </c>
      <c r="R98" s="96">
        <v>98.0</v>
      </c>
      <c r="S98" s="96">
        <v>98.0</v>
      </c>
      <c r="T98" s="96">
        <v>98.0</v>
      </c>
      <c r="U98" s="96">
        <v>98.0</v>
      </c>
      <c r="V98" s="96">
        <v>98.0</v>
      </c>
      <c r="W98" s="96">
        <v>98.0</v>
      </c>
      <c r="X98" s="96">
        <v>98.0</v>
      </c>
      <c r="Y98" s="96">
        <v>98.0</v>
      </c>
      <c r="Z98" s="96">
        <v>98.0</v>
      </c>
      <c r="AA98" s="96">
        <v>98.0</v>
      </c>
      <c r="AB98" s="96">
        <v>98.0</v>
      </c>
      <c r="AC98" s="96">
        <v>98.0</v>
      </c>
      <c r="AD98" s="96">
        <v>98.0</v>
      </c>
      <c r="AE98" s="96"/>
    </row>
    <row r="99">
      <c r="D99" s="96"/>
      <c r="E99" s="96">
        <v>99.0</v>
      </c>
      <c r="F99" s="96">
        <v>99.0</v>
      </c>
      <c r="G99" s="96">
        <v>99.0</v>
      </c>
      <c r="H99" s="96">
        <v>99.0</v>
      </c>
      <c r="I99" s="96">
        <v>99.0</v>
      </c>
      <c r="J99" s="96">
        <v>99.0</v>
      </c>
      <c r="K99" s="96">
        <v>99.0</v>
      </c>
      <c r="L99" s="96">
        <v>99.0</v>
      </c>
      <c r="M99" s="96">
        <v>99.0</v>
      </c>
      <c r="N99" s="96">
        <v>99.0</v>
      </c>
      <c r="O99" s="96">
        <v>99.0</v>
      </c>
      <c r="P99" s="96">
        <v>99.0</v>
      </c>
      <c r="Q99" s="96">
        <v>99.0</v>
      </c>
      <c r="R99" s="96">
        <v>99.0</v>
      </c>
      <c r="S99" s="96">
        <v>99.0</v>
      </c>
      <c r="T99" s="96">
        <v>99.0</v>
      </c>
      <c r="U99" s="96">
        <v>99.0</v>
      </c>
      <c r="V99" s="96">
        <v>99.0</v>
      </c>
      <c r="W99" s="96">
        <v>99.0</v>
      </c>
      <c r="X99" s="96">
        <v>99.0</v>
      </c>
      <c r="Y99" s="96">
        <v>99.0</v>
      </c>
      <c r="Z99" s="96">
        <v>99.0</v>
      </c>
      <c r="AA99" s="96">
        <v>99.0</v>
      </c>
      <c r="AB99" s="96">
        <v>99.0</v>
      </c>
      <c r="AC99" s="96">
        <v>99.0</v>
      </c>
      <c r="AD99" s="96">
        <v>99.0</v>
      </c>
      <c r="AE99" s="96"/>
    </row>
    <row r="100">
      <c r="D100" s="96"/>
      <c r="E100" s="96">
        <v>100.0</v>
      </c>
      <c r="F100" s="96">
        <v>100.0</v>
      </c>
      <c r="G100" s="96">
        <v>100.0</v>
      </c>
      <c r="H100" s="96">
        <v>100.0</v>
      </c>
      <c r="I100" s="96">
        <v>100.0</v>
      </c>
      <c r="J100" s="96">
        <v>100.0</v>
      </c>
      <c r="K100" s="96">
        <v>100.0</v>
      </c>
      <c r="L100" s="96">
        <v>100.0</v>
      </c>
      <c r="M100" s="96">
        <v>100.0</v>
      </c>
      <c r="N100" s="96">
        <v>100.0</v>
      </c>
      <c r="O100" s="96">
        <v>100.0</v>
      </c>
      <c r="P100" s="96">
        <v>100.0</v>
      </c>
      <c r="Q100" s="96">
        <v>100.0</v>
      </c>
      <c r="R100" s="96">
        <v>100.0</v>
      </c>
      <c r="S100" s="96">
        <v>100.0</v>
      </c>
      <c r="T100" s="96">
        <v>100.0</v>
      </c>
      <c r="U100" s="96">
        <v>100.0</v>
      </c>
      <c r="V100" s="96">
        <v>100.0</v>
      </c>
      <c r="W100" s="96">
        <v>100.0</v>
      </c>
      <c r="X100" s="96">
        <v>100.0</v>
      </c>
      <c r="Y100" s="96">
        <v>100.0</v>
      </c>
      <c r="Z100" s="96">
        <v>100.0</v>
      </c>
      <c r="AA100" s="96">
        <v>100.0</v>
      </c>
      <c r="AB100" s="96">
        <v>100.0</v>
      </c>
      <c r="AC100" s="96">
        <v>100.0</v>
      </c>
      <c r="AD100" s="96">
        <v>100.0</v>
      </c>
      <c r="AE100" s="96"/>
    </row>
    <row r="101">
      <c r="D101" s="96"/>
      <c r="E101" s="96">
        <v>101.0</v>
      </c>
      <c r="F101" s="96">
        <v>101.0</v>
      </c>
      <c r="G101" s="96">
        <v>101.0</v>
      </c>
      <c r="H101" s="96">
        <v>101.0</v>
      </c>
      <c r="I101" s="96">
        <v>101.0</v>
      </c>
      <c r="J101" s="96">
        <v>101.0</v>
      </c>
      <c r="K101" s="96">
        <v>101.0</v>
      </c>
      <c r="L101" s="96">
        <v>101.0</v>
      </c>
      <c r="M101" s="96">
        <v>101.0</v>
      </c>
      <c r="N101" s="96">
        <v>101.0</v>
      </c>
      <c r="O101" s="96">
        <v>101.0</v>
      </c>
      <c r="P101" s="96">
        <v>101.0</v>
      </c>
      <c r="Q101" s="96">
        <v>101.0</v>
      </c>
      <c r="R101" s="96">
        <v>101.0</v>
      </c>
      <c r="S101" s="96">
        <v>101.0</v>
      </c>
      <c r="T101" s="96">
        <v>101.0</v>
      </c>
      <c r="U101" s="96">
        <v>101.0</v>
      </c>
      <c r="V101" s="96">
        <v>101.0</v>
      </c>
      <c r="W101" s="96">
        <v>101.0</v>
      </c>
      <c r="X101" s="96">
        <v>101.0</v>
      </c>
      <c r="Y101" s="96">
        <v>101.0</v>
      </c>
      <c r="Z101" s="96">
        <v>101.0</v>
      </c>
      <c r="AA101" s="96">
        <v>101.0</v>
      </c>
      <c r="AB101" s="96">
        <v>101.0</v>
      </c>
      <c r="AC101" s="96">
        <v>101.0</v>
      </c>
      <c r="AD101" s="96">
        <v>101.0</v>
      </c>
      <c r="AE101" s="96"/>
    </row>
    <row r="102">
      <c r="D102" s="96"/>
      <c r="E102" s="96">
        <v>102.0</v>
      </c>
      <c r="F102" s="96">
        <v>102.0</v>
      </c>
      <c r="G102" s="96">
        <v>102.0</v>
      </c>
      <c r="H102" s="96">
        <v>102.0</v>
      </c>
      <c r="I102" s="96">
        <v>102.0</v>
      </c>
      <c r="J102" s="96">
        <v>102.0</v>
      </c>
      <c r="K102" s="96">
        <v>102.0</v>
      </c>
      <c r="L102" s="96">
        <v>102.0</v>
      </c>
      <c r="M102" s="96">
        <v>102.0</v>
      </c>
      <c r="N102" s="96">
        <v>102.0</v>
      </c>
      <c r="O102" s="96">
        <v>102.0</v>
      </c>
      <c r="P102" s="96">
        <v>102.0</v>
      </c>
      <c r="Q102" s="96">
        <v>102.0</v>
      </c>
      <c r="R102" s="96">
        <v>102.0</v>
      </c>
      <c r="S102" s="96">
        <v>102.0</v>
      </c>
      <c r="T102" s="96">
        <v>102.0</v>
      </c>
      <c r="U102" s="96">
        <v>102.0</v>
      </c>
      <c r="V102" s="96">
        <v>102.0</v>
      </c>
      <c r="W102" s="96">
        <v>102.0</v>
      </c>
      <c r="X102" s="96">
        <v>102.0</v>
      </c>
      <c r="Y102" s="96">
        <v>102.0</v>
      </c>
      <c r="Z102" s="96">
        <v>102.0</v>
      </c>
      <c r="AA102" s="96">
        <v>102.0</v>
      </c>
      <c r="AB102" s="96">
        <v>102.0</v>
      </c>
      <c r="AC102" s="96">
        <v>102.0</v>
      </c>
      <c r="AD102" s="96">
        <v>102.0</v>
      </c>
      <c r="AE102" s="96"/>
    </row>
    <row r="103">
      <c r="D103" s="96"/>
      <c r="E103" s="96">
        <v>103.0</v>
      </c>
      <c r="F103" s="96">
        <v>103.0</v>
      </c>
      <c r="G103" s="96">
        <v>103.0</v>
      </c>
      <c r="H103" s="96">
        <v>103.0</v>
      </c>
      <c r="I103" s="96">
        <v>103.0</v>
      </c>
      <c r="J103" s="96">
        <v>103.0</v>
      </c>
      <c r="K103" s="96">
        <v>103.0</v>
      </c>
      <c r="L103" s="96">
        <v>103.0</v>
      </c>
      <c r="M103" s="96">
        <v>103.0</v>
      </c>
      <c r="N103" s="96">
        <v>103.0</v>
      </c>
      <c r="O103" s="96">
        <v>103.0</v>
      </c>
      <c r="P103" s="96">
        <v>103.0</v>
      </c>
      <c r="Q103" s="96">
        <v>103.0</v>
      </c>
      <c r="R103" s="96">
        <v>103.0</v>
      </c>
      <c r="S103" s="96">
        <v>103.0</v>
      </c>
      <c r="T103" s="96">
        <v>103.0</v>
      </c>
      <c r="U103" s="96">
        <v>103.0</v>
      </c>
      <c r="V103" s="96">
        <v>103.0</v>
      </c>
      <c r="W103" s="96">
        <v>103.0</v>
      </c>
      <c r="X103" s="96">
        <v>103.0</v>
      </c>
      <c r="Y103" s="96">
        <v>103.0</v>
      </c>
      <c r="Z103" s="96">
        <v>103.0</v>
      </c>
      <c r="AA103" s="96">
        <v>103.0</v>
      </c>
      <c r="AB103" s="96">
        <v>103.0</v>
      </c>
      <c r="AC103" s="96">
        <v>103.0</v>
      </c>
      <c r="AD103" s="96">
        <v>103.0</v>
      </c>
      <c r="AE103" s="96"/>
    </row>
    <row r="104">
      <c r="D104" s="96"/>
      <c r="E104" s="96">
        <v>104.0</v>
      </c>
      <c r="F104" s="96">
        <v>104.0</v>
      </c>
      <c r="G104" s="96">
        <v>104.0</v>
      </c>
      <c r="H104" s="96">
        <v>104.0</v>
      </c>
      <c r="I104" s="96">
        <v>104.0</v>
      </c>
      <c r="J104" s="96">
        <v>104.0</v>
      </c>
      <c r="K104" s="96">
        <v>104.0</v>
      </c>
      <c r="L104" s="96">
        <v>104.0</v>
      </c>
      <c r="M104" s="96">
        <v>104.0</v>
      </c>
      <c r="N104" s="96">
        <v>104.0</v>
      </c>
      <c r="O104" s="96">
        <v>104.0</v>
      </c>
      <c r="P104" s="96">
        <v>104.0</v>
      </c>
      <c r="Q104" s="96">
        <v>104.0</v>
      </c>
      <c r="R104" s="96">
        <v>104.0</v>
      </c>
      <c r="S104" s="96">
        <v>104.0</v>
      </c>
      <c r="T104" s="96">
        <v>104.0</v>
      </c>
      <c r="U104" s="96">
        <v>104.0</v>
      </c>
      <c r="V104" s="96">
        <v>104.0</v>
      </c>
      <c r="W104" s="96">
        <v>104.0</v>
      </c>
      <c r="X104" s="96">
        <v>104.0</v>
      </c>
      <c r="Y104" s="96">
        <v>104.0</v>
      </c>
      <c r="Z104" s="96">
        <v>104.0</v>
      </c>
      <c r="AA104" s="96">
        <v>104.0</v>
      </c>
      <c r="AB104" s="96">
        <v>104.0</v>
      </c>
      <c r="AC104" s="96">
        <v>104.0</v>
      </c>
      <c r="AD104" s="96">
        <v>104.0</v>
      </c>
      <c r="AE104" s="96"/>
    </row>
    <row r="105">
      <c r="D105" s="96"/>
      <c r="E105" s="96">
        <v>105.0</v>
      </c>
      <c r="F105" s="96">
        <v>105.0</v>
      </c>
      <c r="G105" s="96">
        <v>105.0</v>
      </c>
      <c r="H105" s="96">
        <v>105.0</v>
      </c>
      <c r="I105" s="96">
        <v>105.0</v>
      </c>
      <c r="J105" s="96">
        <v>105.0</v>
      </c>
      <c r="K105" s="96">
        <v>105.0</v>
      </c>
      <c r="L105" s="96">
        <v>105.0</v>
      </c>
      <c r="M105" s="96">
        <v>105.0</v>
      </c>
      <c r="N105" s="96">
        <v>105.0</v>
      </c>
      <c r="O105" s="96">
        <v>105.0</v>
      </c>
      <c r="P105" s="96">
        <v>105.0</v>
      </c>
      <c r="Q105" s="96">
        <v>105.0</v>
      </c>
      <c r="R105" s="96">
        <v>105.0</v>
      </c>
      <c r="S105" s="96">
        <v>105.0</v>
      </c>
      <c r="T105" s="96">
        <v>105.0</v>
      </c>
      <c r="U105" s="96">
        <v>105.0</v>
      </c>
      <c r="V105" s="96">
        <v>105.0</v>
      </c>
      <c r="W105" s="96">
        <v>105.0</v>
      </c>
      <c r="X105" s="96">
        <v>105.0</v>
      </c>
      <c r="Y105" s="96">
        <v>105.0</v>
      </c>
      <c r="Z105" s="96">
        <v>105.0</v>
      </c>
      <c r="AA105" s="96">
        <v>105.0</v>
      </c>
      <c r="AB105" s="96">
        <v>105.0</v>
      </c>
      <c r="AC105" s="96">
        <v>105.0</v>
      </c>
      <c r="AD105" s="96">
        <v>105.0</v>
      </c>
      <c r="AE105" s="96"/>
    </row>
    <row r="106">
      <c r="D106" s="96"/>
      <c r="E106" s="96">
        <v>106.0</v>
      </c>
      <c r="F106" s="96">
        <v>106.0</v>
      </c>
      <c r="G106" s="96">
        <v>106.0</v>
      </c>
      <c r="H106" s="96">
        <v>106.0</v>
      </c>
      <c r="I106" s="96">
        <v>106.0</v>
      </c>
      <c r="J106" s="96">
        <v>106.0</v>
      </c>
      <c r="K106" s="96">
        <v>106.0</v>
      </c>
      <c r="L106" s="96">
        <v>106.0</v>
      </c>
      <c r="M106" s="96">
        <v>106.0</v>
      </c>
      <c r="N106" s="96">
        <v>106.0</v>
      </c>
      <c r="O106" s="96">
        <v>106.0</v>
      </c>
      <c r="P106" s="96">
        <v>106.0</v>
      </c>
      <c r="Q106" s="96">
        <v>106.0</v>
      </c>
      <c r="R106" s="96">
        <v>106.0</v>
      </c>
      <c r="S106" s="96">
        <v>106.0</v>
      </c>
      <c r="T106" s="96">
        <v>106.0</v>
      </c>
      <c r="U106" s="96">
        <v>106.0</v>
      </c>
      <c r="V106" s="96">
        <v>106.0</v>
      </c>
      <c r="W106" s="96">
        <v>106.0</v>
      </c>
      <c r="X106" s="96">
        <v>106.0</v>
      </c>
      <c r="Y106" s="96">
        <v>106.0</v>
      </c>
      <c r="Z106" s="96">
        <v>106.0</v>
      </c>
      <c r="AA106" s="96">
        <v>106.0</v>
      </c>
      <c r="AB106" s="96">
        <v>106.0</v>
      </c>
      <c r="AC106" s="96">
        <v>106.0</v>
      </c>
      <c r="AD106" s="96">
        <v>106.0</v>
      </c>
      <c r="AE106" s="96"/>
    </row>
    <row r="107">
      <c r="D107" s="96"/>
      <c r="E107" s="96">
        <v>107.0</v>
      </c>
      <c r="F107" s="96">
        <v>107.0</v>
      </c>
      <c r="G107" s="96">
        <v>107.0</v>
      </c>
      <c r="H107" s="96">
        <v>107.0</v>
      </c>
      <c r="I107" s="96">
        <v>107.0</v>
      </c>
      <c r="J107" s="96">
        <v>107.0</v>
      </c>
      <c r="K107" s="96">
        <v>107.0</v>
      </c>
      <c r="L107" s="96">
        <v>107.0</v>
      </c>
      <c r="M107" s="96">
        <v>107.0</v>
      </c>
      <c r="N107" s="96">
        <v>107.0</v>
      </c>
      <c r="O107" s="96">
        <v>107.0</v>
      </c>
      <c r="P107" s="96">
        <v>107.0</v>
      </c>
      <c r="Q107" s="96">
        <v>107.0</v>
      </c>
      <c r="R107" s="96">
        <v>107.0</v>
      </c>
      <c r="S107" s="96">
        <v>107.0</v>
      </c>
      <c r="T107" s="96">
        <v>107.0</v>
      </c>
      <c r="U107" s="96">
        <v>107.0</v>
      </c>
      <c r="V107" s="96">
        <v>107.0</v>
      </c>
      <c r="W107" s="96">
        <v>107.0</v>
      </c>
      <c r="X107" s="96">
        <v>107.0</v>
      </c>
      <c r="Y107" s="96">
        <v>107.0</v>
      </c>
      <c r="Z107" s="96">
        <v>107.0</v>
      </c>
      <c r="AA107" s="96">
        <v>107.0</v>
      </c>
      <c r="AB107" s="96">
        <v>107.0</v>
      </c>
      <c r="AC107" s="96">
        <v>107.0</v>
      </c>
      <c r="AD107" s="96">
        <v>107.0</v>
      </c>
      <c r="AE107" s="96"/>
    </row>
    <row r="108">
      <c r="D108" s="96"/>
      <c r="E108" s="96">
        <v>108.0</v>
      </c>
      <c r="F108" s="96">
        <v>108.0</v>
      </c>
      <c r="G108" s="96">
        <v>108.0</v>
      </c>
      <c r="H108" s="96">
        <v>108.0</v>
      </c>
      <c r="I108" s="96">
        <v>108.0</v>
      </c>
      <c r="J108" s="96">
        <v>108.0</v>
      </c>
      <c r="K108" s="96">
        <v>108.0</v>
      </c>
      <c r="L108" s="96">
        <v>108.0</v>
      </c>
      <c r="M108" s="96">
        <v>108.0</v>
      </c>
      <c r="N108" s="96">
        <v>108.0</v>
      </c>
      <c r="O108" s="96">
        <v>108.0</v>
      </c>
      <c r="P108" s="96">
        <v>108.0</v>
      </c>
      <c r="Q108" s="96">
        <v>108.0</v>
      </c>
      <c r="R108" s="96">
        <v>108.0</v>
      </c>
      <c r="S108" s="96">
        <v>108.0</v>
      </c>
      <c r="T108" s="96">
        <v>108.0</v>
      </c>
      <c r="U108" s="96">
        <v>108.0</v>
      </c>
      <c r="V108" s="96">
        <v>108.0</v>
      </c>
      <c r="W108" s="96">
        <v>108.0</v>
      </c>
      <c r="X108" s="96">
        <v>108.0</v>
      </c>
      <c r="Y108" s="96">
        <v>108.0</v>
      </c>
      <c r="Z108" s="96">
        <v>108.0</v>
      </c>
      <c r="AA108" s="96">
        <v>108.0</v>
      </c>
      <c r="AB108" s="96">
        <v>108.0</v>
      </c>
      <c r="AC108" s="96">
        <v>108.0</v>
      </c>
      <c r="AD108" s="96">
        <v>108.0</v>
      </c>
      <c r="AE108" s="96"/>
    </row>
    <row r="109">
      <c r="D109" s="96"/>
      <c r="E109" s="96">
        <v>109.0</v>
      </c>
      <c r="F109" s="96">
        <v>109.0</v>
      </c>
      <c r="G109" s="96">
        <v>109.0</v>
      </c>
      <c r="H109" s="96">
        <v>109.0</v>
      </c>
      <c r="I109" s="96">
        <v>109.0</v>
      </c>
      <c r="J109" s="96">
        <v>109.0</v>
      </c>
      <c r="K109" s="96">
        <v>109.0</v>
      </c>
      <c r="L109" s="96">
        <v>109.0</v>
      </c>
      <c r="M109" s="96">
        <v>109.0</v>
      </c>
      <c r="N109" s="96">
        <v>109.0</v>
      </c>
      <c r="O109" s="96">
        <v>109.0</v>
      </c>
      <c r="P109" s="96">
        <v>109.0</v>
      </c>
      <c r="Q109" s="96">
        <v>109.0</v>
      </c>
      <c r="R109" s="96">
        <v>109.0</v>
      </c>
      <c r="S109" s="96">
        <v>109.0</v>
      </c>
      <c r="T109" s="96">
        <v>109.0</v>
      </c>
      <c r="U109" s="96">
        <v>109.0</v>
      </c>
      <c r="V109" s="96">
        <v>109.0</v>
      </c>
      <c r="W109" s="96">
        <v>109.0</v>
      </c>
      <c r="X109" s="96">
        <v>109.0</v>
      </c>
      <c r="Y109" s="96">
        <v>109.0</v>
      </c>
      <c r="Z109" s="96">
        <v>109.0</v>
      </c>
      <c r="AA109" s="96">
        <v>109.0</v>
      </c>
      <c r="AB109" s="96">
        <v>109.0</v>
      </c>
      <c r="AC109" s="96">
        <v>109.0</v>
      </c>
      <c r="AD109" s="96">
        <v>109.0</v>
      </c>
      <c r="AE109" s="96"/>
    </row>
    <row r="110">
      <c r="D110" s="96"/>
      <c r="E110" s="96">
        <v>110.0</v>
      </c>
      <c r="F110" s="96">
        <v>110.0</v>
      </c>
      <c r="G110" s="96">
        <v>110.0</v>
      </c>
      <c r="H110" s="96">
        <v>110.0</v>
      </c>
      <c r="I110" s="96">
        <v>110.0</v>
      </c>
      <c r="J110" s="96">
        <v>110.0</v>
      </c>
      <c r="K110" s="96">
        <v>110.0</v>
      </c>
      <c r="L110" s="96">
        <v>110.0</v>
      </c>
      <c r="M110" s="96">
        <v>110.0</v>
      </c>
      <c r="N110" s="96">
        <v>110.0</v>
      </c>
      <c r="O110" s="96">
        <v>110.0</v>
      </c>
      <c r="P110" s="96">
        <v>110.0</v>
      </c>
      <c r="Q110" s="96">
        <v>110.0</v>
      </c>
      <c r="R110" s="96">
        <v>110.0</v>
      </c>
      <c r="S110" s="96">
        <v>110.0</v>
      </c>
      <c r="T110" s="96">
        <v>110.0</v>
      </c>
      <c r="U110" s="96">
        <v>110.0</v>
      </c>
      <c r="V110" s="96">
        <v>110.0</v>
      </c>
      <c r="W110" s="96">
        <v>110.0</v>
      </c>
      <c r="X110" s="96">
        <v>110.0</v>
      </c>
      <c r="Y110" s="96">
        <v>110.0</v>
      </c>
      <c r="Z110" s="96">
        <v>110.0</v>
      </c>
      <c r="AA110" s="96">
        <v>110.0</v>
      </c>
      <c r="AB110" s="96">
        <v>110.0</v>
      </c>
      <c r="AC110" s="96">
        <v>110.0</v>
      </c>
      <c r="AD110" s="96">
        <v>110.0</v>
      </c>
      <c r="AE110" s="96"/>
    </row>
    <row r="111">
      <c r="D111" s="96"/>
      <c r="E111" s="96">
        <v>111.0</v>
      </c>
      <c r="F111" s="96">
        <v>111.0</v>
      </c>
      <c r="G111" s="96">
        <v>111.0</v>
      </c>
      <c r="H111" s="96">
        <v>111.0</v>
      </c>
      <c r="I111" s="96">
        <v>111.0</v>
      </c>
      <c r="J111" s="96">
        <v>111.0</v>
      </c>
      <c r="K111" s="96">
        <v>111.0</v>
      </c>
      <c r="L111" s="96">
        <v>111.0</v>
      </c>
      <c r="M111" s="96">
        <v>111.0</v>
      </c>
      <c r="N111" s="96">
        <v>111.0</v>
      </c>
      <c r="O111" s="96">
        <v>111.0</v>
      </c>
      <c r="P111" s="96">
        <v>111.0</v>
      </c>
      <c r="Q111" s="96">
        <v>111.0</v>
      </c>
      <c r="R111" s="96">
        <v>111.0</v>
      </c>
      <c r="S111" s="96">
        <v>111.0</v>
      </c>
      <c r="T111" s="96">
        <v>111.0</v>
      </c>
      <c r="U111" s="96">
        <v>111.0</v>
      </c>
      <c r="V111" s="96">
        <v>111.0</v>
      </c>
      <c r="W111" s="96">
        <v>111.0</v>
      </c>
      <c r="X111" s="96">
        <v>111.0</v>
      </c>
      <c r="Y111" s="96">
        <v>111.0</v>
      </c>
      <c r="Z111" s="96">
        <v>111.0</v>
      </c>
      <c r="AA111" s="96">
        <v>111.0</v>
      </c>
      <c r="AB111" s="96">
        <v>111.0</v>
      </c>
      <c r="AC111" s="96">
        <v>111.0</v>
      </c>
      <c r="AD111" s="96">
        <v>111.0</v>
      </c>
      <c r="AE111" s="96"/>
    </row>
    <row r="112">
      <c r="D112" s="96"/>
      <c r="E112" s="96">
        <v>112.0</v>
      </c>
      <c r="F112" s="96">
        <v>112.0</v>
      </c>
      <c r="G112" s="96">
        <v>112.0</v>
      </c>
      <c r="H112" s="96">
        <v>112.0</v>
      </c>
      <c r="I112" s="96">
        <v>112.0</v>
      </c>
      <c r="J112" s="96">
        <v>112.0</v>
      </c>
      <c r="K112" s="96">
        <v>112.0</v>
      </c>
      <c r="L112" s="96">
        <v>112.0</v>
      </c>
      <c r="M112" s="96">
        <v>112.0</v>
      </c>
      <c r="N112" s="96">
        <v>112.0</v>
      </c>
      <c r="O112" s="96">
        <v>112.0</v>
      </c>
      <c r="P112" s="96">
        <v>112.0</v>
      </c>
      <c r="Q112" s="96">
        <v>112.0</v>
      </c>
      <c r="R112" s="96">
        <v>112.0</v>
      </c>
      <c r="S112" s="96">
        <v>112.0</v>
      </c>
      <c r="T112" s="96">
        <v>112.0</v>
      </c>
      <c r="U112" s="96">
        <v>112.0</v>
      </c>
      <c r="V112" s="96">
        <v>112.0</v>
      </c>
      <c r="W112" s="96">
        <v>112.0</v>
      </c>
      <c r="X112" s="96">
        <v>112.0</v>
      </c>
      <c r="Y112" s="96">
        <v>112.0</v>
      </c>
      <c r="Z112" s="96">
        <v>112.0</v>
      </c>
      <c r="AA112" s="96">
        <v>112.0</v>
      </c>
      <c r="AB112" s="96">
        <v>112.0</v>
      </c>
      <c r="AC112" s="96">
        <v>112.0</v>
      </c>
      <c r="AD112" s="96">
        <v>112.0</v>
      </c>
      <c r="AE112" s="96"/>
    </row>
    <row r="113">
      <c r="D113" s="96"/>
      <c r="E113" s="96">
        <v>113.0</v>
      </c>
      <c r="F113" s="96">
        <v>113.0</v>
      </c>
      <c r="G113" s="96">
        <v>113.0</v>
      </c>
      <c r="H113" s="96">
        <v>113.0</v>
      </c>
      <c r="I113" s="96">
        <v>113.0</v>
      </c>
      <c r="J113" s="96">
        <v>113.0</v>
      </c>
      <c r="K113" s="96">
        <v>113.0</v>
      </c>
      <c r="L113" s="96">
        <v>113.0</v>
      </c>
      <c r="M113" s="96">
        <v>113.0</v>
      </c>
      <c r="N113" s="96">
        <v>113.0</v>
      </c>
      <c r="O113" s="96">
        <v>113.0</v>
      </c>
      <c r="P113" s="96">
        <v>113.0</v>
      </c>
      <c r="Q113" s="96">
        <v>113.0</v>
      </c>
      <c r="R113" s="96">
        <v>113.0</v>
      </c>
      <c r="S113" s="96">
        <v>113.0</v>
      </c>
      <c r="T113" s="96">
        <v>113.0</v>
      </c>
      <c r="U113" s="96">
        <v>113.0</v>
      </c>
      <c r="V113" s="96">
        <v>113.0</v>
      </c>
      <c r="W113" s="96">
        <v>113.0</v>
      </c>
      <c r="X113" s="96">
        <v>113.0</v>
      </c>
      <c r="Y113" s="96">
        <v>113.0</v>
      </c>
      <c r="Z113" s="96">
        <v>113.0</v>
      </c>
      <c r="AA113" s="96">
        <v>113.0</v>
      </c>
      <c r="AB113" s="96">
        <v>113.0</v>
      </c>
      <c r="AC113" s="96">
        <v>113.0</v>
      </c>
      <c r="AD113" s="96">
        <v>113.0</v>
      </c>
      <c r="AE113" s="96"/>
    </row>
    <row r="114">
      <c r="D114" s="96"/>
      <c r="E114" s="96">
        <v>114.0</v>
      </c>
      <c r="F114" s="96">
        <v>114.0</v>
      </c>
      <c r="G114" s="96">
        <v>114.0</v>
      </c>
      <c r="H114" s="96">
        <v>114.0</v>
      </c>
      <c r="I114" s="96">
        <v>114.0</v>
      </c>
      <c r="J114" s="96">
        <v>114.0</v>
      </c>
      <c r="K114" s="96">
        <v>114.0</v>
      </c>
      <c r="L114" s="96">
        <v>114.0</v>
      </c>
      <c r="M114" s="96">
        <v>114.0</v>
      </c>
      <c r="N114" s="96">
        <v>114.0</v>
      </c>
      <c r="O114" s="96">
        <v>114.0</v>
      </c>
      <c r="P114" s="96">
        <v>114.0</v>
      </c>
      <c r="Q114" s="96">
        <v>114.0</v>
      </c>
      <c r="R114" s="96">
        <v>114.0</v>
      </c>
      <c r="S114" s="96">
        <v>114.0</v>
      </c>
      <c r="T114" s="96">
        <v>114.0</v>
      </c>
      <c r="U114" s="96">
        <v>114.0</v>
      </c>
      <c r="V114" s="96">
        <v>114.0</v>
      </c>
      <c r="W114" s="96">
        <v>114.0</v>
      </c>
      <c r="X114" s="96">
        <v>114.0</v>
      </c>
      <c r="Y114" s="96">
        <v>114.0</v>
      </c>
      <c r="Z114" s="96">
        <v>114.0</v>
      </c>
      <c r="AA114" s="96">
        <v>114.0</v>
      </c>
      <c r="AB114" s="96">
        <v>114.0</v>
      </c>
      <c r="AC114" s="96">
        <v>114.0</v>
      </c>
      <c r="AD114" s="96">
        <v>114.0</v>
      </c>
      <c r="AE114" s="96"/>
    </row>
    <row r="115">
      <c r="D115" s="96"/>
      <c r="E115" s="96">
        <v>115.0</v>
      </c>
      <c r="F115" s="96">
        <v>115.0</v>
      </c>
      <c r="G115" s="96">
        <v>115.0</v>
      </c>
      <c r="H115" s="96">
        <v>115.0</v>
      </c>
      <c r="I115" s="96">
        <v>115.0</v>
      </c>
      <c r="J115" s="96">
        <v>115.0</v>
      </c>
      <c r="K115" s="96">
        <v>115.0</v>
      </c>
      <c r="L115" s="96">
        <v>115.0</v>
      </c>
      <c r="M115" s="96">
        <v>115.0</v>
      </c>
      <c r="N115" s="96">
        <v>115.0</v>
      </c>
      <c r="O115" s="96">
        <v>115.0</v>
      </c>
      <c r="P115" s="96">
        <v>115.0</v>
      </c>
      <c r="Q115" s="96">
        <v>115.0</v>
      </c>
      <c r="R115" s="96">
        <v>115.0</v>
      </c>
      <c r="S115" s="96">
        <v>115.0</v>
      </c>
      <c r="T115" s="96">
        <v>115.0</v>
      </c>
      <c r="U115" s="96">
        <v>115.0</v>
      </c>
      <c r="V115" s="96">
        <v>115.0</v>
      </c>
      <c r="W115" s="96">
        <v>115.0</v>
      </c>
      <c r="X115" s="96">
        <v>115.0</v>
      </c>
      <c r="Y115" s="96">
        <v>115.0</v>
      </c>
      <c r="Z115" s="96">
        <v>115.0</v>
      </c>
      <c r="AA115" s="96">
        <v>115.0</v>
      </c>
      <c r="AB115" s="96">
        <v>115.0</v>
      </c>
      <c r="AC115" s="96">
        <v>115.0</v>
      </c>
      <c r="AD115" s="96">
        <v>115.0</v>
      </c>
      <c r="AE115" s="96"/>
    </row>
    <row r="116">
      <c r="D116" s="96"/>
      <c r="E116" s="96">
        <v>116.0</v>
      </c>
      <c r="F116" s="96">
        <v>116.0</v>
      </c>
      <c r="G116" s="96">
        <v>116.0</v>
      </c>
      <c r="H116" s="96">
        <v>116.0</v>
      </c>
      <c r="I116" s="96">
        <v>116.0</v>
      </c>
      <c r="J116" s="96">
        <v>116.0</v>
      </c>
      <c r="K116" s="96">
        <v>116.0</v>
      </c>
      <c r="L116" s="96">
        <v>116.0</v>
      </c>
      <c r="M116" s="96">
        <v>116.0</v>
      </c>
      <c r="N116" s="96">
        <v>116.0</v>
      </c>
      <c r="O116" s="96">
        <v>116.0</v>
      </c>
      <c r="P116" s="96">
        <v>116.0</v>
      </c>
      <c r="Q116" s="96">
        <v>116.0</v>
      </c>
      <c r="R116" s="96">
        <v>116.0</v>
      </c>
      <c r="S116" s="96">
        <v>116.0</v>
      </c>
      <c r="T116" s="96">
        <v>116.0</v>
      </c>
      <c r="U116" s="96">
        <v>116.0</v>
      </c>
      <c r="V116" s="96">
        <v>116.0</v>
      </c>
      <c r="W116" s="96">
        <v>116.0</v>
      </c>
      <c r="X116" s="96">
        <v>116.0</v>
      </c>
      <c r="Y116" s="96">
        <v>116.0</v>
      </c>
      <c r="Z116" s="96">
        <v>116.0</v>
      </c>
      <c r="AA116" s="96">
        <v>116.0</v>
      </c>
      <c r="AB116" s="96">
        <v>116.0</v>
      </c>
      <c r="AC116" s="96">
        <v>116.0</v>
      </c>
      <c r="AD116" s="96">
        <v>116.0</v>
      </c>
      <c r="AE116" s="96"/>
    </row>
    <row r="117">
      <c r="D117" s="96"/>
      <c r="E117" s="96">
        <v>117.0</v>
      </c>
      <c r="F117" s="96">
        <v>117.0</v>
      </c>
      <c r="G117" s="96">
        <v>117.0</v>
      </c>
      <c r="H117" s="96">
        <v>117.0</v>
      </c>
      <c r="I117" s="96">
        <v>117.0</v>
      </c>
      <c r="J117" s="96">
        <v>117.0</v>
      </c>
      <c r="K117" s="96">
        <v>117.0</v>
      </c>
      <c r="L117" s="96">
        <v>117.0</v>
      </c>
      <c r="M117" s="96">
        <v>117.0</v>
      </c>
      <c r="N117" s="96">
        <v>117.0</v>
      </c>
      <c r="O117" s="96">
        <v>117.0</v>
      </c>
      <c r="P117" s="96">
        <v>117.0</v>
      </c>
      <c r="Q117" s="96">
        <v>117.0</v>
      </c>
      <c r="R117" s="96">
        <v>117.0</v>
      </c>
      <c r="S117" s="96">
        <v>117.0</v>
      </c>
      <c r="T117" s="96">
        <v>117.0</v>
      </c>
      <c r="U117" s="96">
        <v>117.0</v>
      </c>
      <c r="V117" s="96">
        <v>117.0</v>
      </c>
      <c r="W117" s="96">
        <v>117.0</v>
      </c>
      <c r="X117" s="96">
        <v>117.0</v>
      </c>
      <c r="Y117" s="96">
        <v>117.0</v>
      </c>
      <c r="Z117" s="96">
        <v>117.0</v>
      </c>
      <c r="AA117" s="96">
        <v>117.0</v>
      </c>
      <c r="AB117" s="96">
        <v>117.0</v>
      </c>
      <c r="AC117" s="96">
        <v>117.0</v>
      </c>
      <c r="AD117" s="96">
        <v>117.0</v>
      </c>
      <c r="AE117" s="96"/>
    </row>
    <row r="118">
      <c r="D118" s="96"/>
      <c r="E118" s="96">
        <v>118.0</v>
      </c>
      <c r="F118" s="96">
        <v>118.0</v>
      </c>
      <c r="G118" s="96">
        <v>118.0</v>
      </c>
      <c r="H118" s="96">
        <v>118.0</v>
      </c>
      <c r="I118" s="96">
        <v>118.0</v>
      </c>
      <c r="J118" s="96">
        <v>118.0</v>
      </c>
      <c r="K118" s="96">
        <v>118.0</v>
      </c>
      <c r="L118" s="96">
        <v>118.0</v>
      </c>
      <c r="M118" s="96">
        <v>118.0</v>
      </c>
      <c r="N118" s="96">
        <v>118.0</v>
      </c>
      <c r="O118" s="96">
        <v>118.0</v>
      </c>
      <c r="P118" s="96">
        <v>118.0</v>
      </c>
      <c r="Q118" s="96">
        <v>118.0</v>
      </c>
      <c r="R118" s="96">
        <v>118.0</v>
      </c>
      <c r="S118" s="96">
        <v>118.0</v>
      </c>
      <c r="T118" s="96">
        <v>118.0</v>
      </c>
      <c r="U118" s="96">
        <v>118.0</v>
      </c>
      <c r="V118" s="96">
        <v>118.0</v>
      </c>
      <c r="W118" s="96">
        <v>118.0</v>
      </c>
      <c r="X118" s="96">
        <v>118.0</v>
      </c>
      <c r="Y118" s="96">
        <v>118.0</v>
      </c>
      <c r="Z118" s="96">
        <v>118.0</v>
      </c>
      <c r="AA118" s="96">
        <v>118.0</v>
      </c>
      <c r="AB118" s="96">
        <v>118.0</v>
      </c>
      <c r="AC118" s="96">
        <v>118.0</v>
      </c>
      <c r="AD118" s="96">
        <v>118.0</v>
      </c>
      <c r="AE118" s="96"/>
    </row>
    <row r="119">
      <c r="D119" s="96"/>
      <c r="E119" s="96">
        <v>119.0</v>
      </c>
      <c r="F119" s="96">
        <v>119.0</v>
      </c>
      <c r="G119" s="96">
        <v>119.0</v>
      </c>
      <c r="H119" s="96">
        <v>119.0</v>
      </c>
      <c r="I119" s="96">
        <v>119.0</v>
      </c>
      <c r="J119" s="96">
        <v>119.0</v>
      </c>
      <c r="K119" s="96">
        <v>119.0</v>
      </c>
      <c r="L119" s="96">
        <v>119.0</v>
      </c>
      <c r="M119" s="96">
        <v>119.0</v>
      </c>
      <c r="N119" s="96">
        <v>119.0</v>
      </c>
      <c r="O119" s="96">
        <v>119.0</v>
      </c>
      <c r="P119" s="96">
        <v>119.0</v>
      </c>
      <c r="Q119" s="96">
        <v>119.0</v>
      </c>
      <c r="R119" s="96">
        <v>119.0</v>
      </c>
      <c r="S119" s="96">
        <v>119.0</v>
      </c>
      <c r="T119" s="96">
        <v>119.0</v>
      </c>
      <c r="U119" s="96">
        <v>119.0</v>
      </c>
      <c r="V119" s="96">
        <v>119.0</v>
      </c>
      <c r="W119" s="96">
        <v>119.0</v>
      </c>
      <c r="X119" s="96">
        <v>119.0</v>
      </c>
      <c r="Y119" s="96">
        <v>119.0</v>
      </c>
      <c r="Z119" s="96">
        <v>119.0</v>
      </c>
      <c r="AA119" s="96">
        <v>119.0</v>
      </c>
      <c r="AB119" s="96">
        <v>119.0</v>
      </c>
      <c r="AC119" s="96">
        <v>119.0</v>
      </c>
      <c r="AD119" s="96">
        <v>119.0</v>
      </c>
      <c r="AE119" s="96"/>
    </row>
    <row r="120">
      <c r="D120" s="96"/>
      <c r="E120" s="96">
        <v>120.0</v>
      </c>
      <c r="F120" s="96">
        <v>120.0</v>
      </c>
      <c r="G120" s="96">
        <v>120.0</v>
      </c>
      <c r="H120" s="96">
        <v>120.0</v>
      </c>
      <c r="I120" s="96">
        <v>120.0</v>
      </c>
      <c r="J120" s="96">
        <v>120.0</v>
      </c>
      <c r="K120" s="96">
        <v>120.0</v>
      </c>
      <c r="L120" s="96">
        <v>120.0</v>
      </c>
      <c r="M120" s="96">
        <v>120.0</v>
      </c>
      <c r="N120" s="96">
        <v>120.0</v>
      </c>
      <c r="O120" s="96">
        <v>120.0</v>
      </c>
      <c r="P120" s="96">
        <v>120.0</v>
      </c>
      <c r="Q120" s="96">
        <v>120.0</v>
      </c>
      <c r="R120" s="96">
        <v>120.0</v>
      </c>
      <c r="S120" s="96">
        <v>120.0</v>
      </c>
      <c r="T120" s="96">
        <v>120.0</v>
      </c>
      <c r="U120" s="96">
        <v>120.0</v>
      </c>
      <c r="V120" s="96">
        <v>120.0</v>
      </c>
      <c r="W120" s="96">
        <v>120.0</v>
      </c>
      <c r="X120" s="96">
        <v>120.0</v>
      </c>
      <c r="Y120" s="96">
        <v>120.0</v>
      </c>
      <c r="Z120" s="96">
        <v>120.0</v>
      </c>
      <c r="AA120" s="96">
        <v>120.0</v>
      </c>
      <c r="AB120" s="96">
        <v>120.0</v>
      </c>
      <c r="AC120" s="96">
        <v>120.0</v>
      </c>
      <c r="AD120" s="96">
        <v>120.0</v>
      </c>
      <c r="AE120" s="96"/>
    </row>
    <row r="121">
      <c r="D121" s="96"/>
      <c r="E121" s="96">
        <v>121.0</v>
      </c>
      <c r="F121" s="96">
        <v>121.0</v>
      </c>
      <c r="G121" s="96">
        <v>121.0</v>
      </c>
      <c r="H121" s="96">
        <v>121.0</v>
      </c>
      <c r="I121" s="96">
        <v>121.0</v>
      </c>
      <c r="J121" s="96">
        <v>121.0</v>
      </c>
      <c r="K121" s="96">
        <v>121.0</v>
      </c>
      <c r="L121" s="96">
        <v>121.0</v>
      </c>
      <c r="M121" s="96">
        <v>121.0</v>
      </c>
      <c r="N121" s="96">
        <v>121.0</v>
      </c>
      <c r="O121" s="96">
        <v>121.0</v>
      </c>
      <c r="P121" s="96">
        <v>121.0</v>
      </c>
      <c r="Q121" s="96">
        <v>121.0</v>
      </c>
      <c r="R121" s="96">
        <v>121.0</v>
      </c>
      <c r="S121" s="96">
        <v>121.0</v>
      </c>
      <c r="T121" s="96">
        <v>121.0</v>
      </c>
      <c r="U121" s="96">
        <v>121.0</v>
      </c>
      <c r="V121" s="96">
        <v>121.0</v>
      </c>
      <c r="W121" s="96">
        <v>121.0</v>
      </c>
      <c r="X121" s="96">
        <v>121.0</v>
      </c>
      <c r="Y121" s="96">
        <v>121.0</v>
      </c>
      <c r="Z121" s="96">
        <v>121.0</v>
      </c>
      <c r="AA121" s="96">
        <v>121.0</v>
      </c>
      <c r="AB121" s="96">
        <v>121.0</v>
      </c>
      <c r="AC121" s="96">
        <v>121.0</v>
      </c>
      <c r="AD121" s="96">
        <v>121.0</v>
      </c>
      <c r="AE121" s="96"/>
    </row>
    <row r="122">
      <c r="D122" s="96"/>
      <c r="E122" s="96">
        <v>122.0</v>
      </c>
      <c r="F122" s="96">
        <v>122.0</v>
      </c>
      <c r="G122" s="96">
        <v>122.0</v>
      </c>
      <c r="H122" s="96">
        <v>122.0</v>
      </c>
      <c r="I122" s="96">
        <v>122.0</v>
      </c>
      <c r="J122" s="96">
        <v>122.0</v>
      </c>
      <c r="K122" s="96">
        <v>122.0</v>
      </c>
      <c r="L122" s="96">
        <v>122.0</v>
      </c>
      <c r="M122" s="96">
        <v>122.0</v>
      </c>
      <c r="N122" s="96">
        <v>122.0</v>
      </c>
      <c r="O122" s="96">
        <v>122.0</v>
      </c>
      <c r="P122" s="96">
        <v>122.0</v>
      </c>
      <c r="Q122" s="96">
        <v>122.0</v>
      </c>
      <c r="R122" s="96">
        <v>122.0</v>
      </c>
      <c r="S122" s="96">
        <v>122.0</v>
      </c>
      <c r="T122" s="96">
        <v>122.0</v>
      </c>
      <c r="U122" s="96">
        <v>122.0</v>
      </c>
      <c r="V122" s="96">
        <v>122.0</v>
      </c>
      <c r="W122" s="96">
        <v>122.0</v>
      </c>
      <c r="X122" s="96">
        <v>122.0</v>
      </c>
      <c r="Y122" s="96">
        <v>122.0</v>
      </c>
      <c r="Z122" s="96">
        <v>122.0</v>
      </c>
      <c r="AA122" s="96">
        <v>122.0</v>
      </c>
      <c r="AB122" s="96">
        <v>122.0</v>
      </c>
      <c r="AC122" s="96">
        <v>122.0</v>
      </c>
      <c r="AD122" s="96">
        <v>122.0</v>
      </c>
      <c r="AE122" s="96"/>
    </row>
    <row r="123">
      <c r="D123" s="96"/>
      <c r="E123" s="96">
        <v>123.0</v>
      </c>
      <c r="F123" s="96">
        <v>123.0</v>
      </c>
      <c r="G123" s="96">
        <v>123.0</v>
      </c>
      <c r="H123" s="96">
        <v>123.0</v>
      </c>
      <c r="I123" s="96">
        <v>123.0</v>
      </c>
      <c r="J123" s="96">
        <v>123.0</v>
      </c>
      <c r="K123" s="96">
        <v>123.0</v>
      </c>
      <c r="L123" s="96">
        <v>123.0</v>
      </c>
      <c r="M123" s="96">
        <v>123.0</v>
      </c>
      <c r="N123" s="96">
        <v>123.0</v>
      </c>
      <c r="O123" s="96">
        <v>123.0</v>
      </c>
      <c r="P123" s="96">
        <v>123.0</v>
      </c>
      <c r="Q123" s="96">
        <v>123.0</v>
      </c>
      <c r="R123" s="96">
        <v>123.0</v>
      </c>
      <c r="S123" s="96">
        <v>123.0</v>
      </c>
      <c r="T123" s="96">
        <v>123.0</v>
      </c>
      <c r="U123" s="96">
        <v>123.0</v>
      </c>
      <c r="V123" s="96">
        <v>123.0</v>
      </c>
      <c r="W123" s="96">
        <v>123.0</v>
      </c>
      <c r="X123" s="96">
        <v>123.0</v>
      </c>
      <c r="Y123" s="96">
        <v>123.0</v>
      </c>
      <c r="Z123" s="96">
        <v>123.0</v>
      </c>
      <c r="AA123" s="96">
        <v>123.0</v>
      </c>
      <c r="AB123" s="96">
        <v>123.0</v>
      </c>
      <c r="AC123" s="96">
        <v>123.0</v>
      </c>
      <c r="AD123" s="96">
        <v>123.0</v>
      </c>
      <c r="AE123" s="96"/>
    </row>
    <row r="124">
      <c r="D124" s="96"/>
      <c r="E124" s="96">
        <v>124.0</v>
      </c>
      <c r="F124" s="96">
        <v>124.0</v>
      </c>
      <c r="G124" s="96">
        <v>124.0</v>
      </c>
      <c r="H124" s="96">
        <v>124.0</v>
      </c>
      <c r="I124" s="96">
        <v>124.0</v>
      </c>
      <c r="J124" s="96">
        <v>124.0</v>
      </c>
      <c r="K124" s="96">
        <v>124.0</v>
      </c>
      <c r="L124" s="96">
        <v>124.0</v>
      </c>
      <c r="M124" s="96">
        <v>124.0</v>
      </c>
      <c r="N124" s="96">
        <v>124.0</v>
      </c>
      <c r="O124" s="96">
        <v>124.0</v>
      </c>
      <c r="P124" s="96">
        <v>124.0</v>
      </c>
      <c r="Q124" s="96">
        <v>124.0</v>
      </c>
      <c r="R124" s="96">
        <v>124.0</v>
      </c>
      <c r="S124" s="96">
        <v>124.0</v>
      </c>
      <c r="T124" s="96">
        <v>124.0</v>
      </c>
      <c r="U124" s="96">
        <v>124.0</v>
      </c>
      <c r="V124" s="96">
        <v>124.0</v>
      </c>
      <c r="W124" s="96">
        <v>124.0</v>
      </c>
      <c r="X124" s="96">
        <v>124.0</v>
      </c>
      <c r="Y124" s="96">
        <v>124.0</v>
      </c>
      <c r="Z124" s="96">
        <v>124.0</v>
      </c>
      <c r="AA124" s="96">
        <v>124.0</v>
      </c>
      <c r="AB124" s="96">
        <v>124.0</v>
      </c>
      <c r="AC124" s="96">
        <v>124.0</v>
      </c>
      <c r="AD124" s="96">
        <v>124.0</v>
      </c>
      <c r="AE124" s="96"/>
    </row>
    <row r="125">
      <c r="D125" s="96"/>
      <c r="E125" s="96">
        <v>125.0</v>
      </c>
      <c r="F125" s="96">
        <v>125.0</v>
      </c>
      <c r="G125" s="96">
        <v>125.0</v>
      </c>
      <c r="H125" s="96">
        <v>125.0</v>
      </c>
      <c r="I125" s="96">
        <v>125.0</v>
      </c>
      <c r="J125" s="96">
        <v>125.0</v>
      </c>
      <c r="K125" s="96">
        <v>125.0</v>
      </c>
      <c r="L125" s="96">
        <v>125.0</v>
      </c>
      <c r="M125" s="96">
        <v>125.0</v>
      </c>
      <c r="N125" s="96">
        <v>125.0</v>
      </c>
      <c r="O125" s="96">
        <v>125.0</v>
      </c>
      <c r="P125" s="96">
        <v>125.0</v>
      </c>
      <c r="Q125" s="96">
        <v>125.0</v>
      </c>
      <c r="R125" s="96">
        <v>125.0</v>
      </c>
      <c r="S125" s="96">
        <v>125.0</v>
      </c>
      <c r="T125" s="96">
        <v>125.0</v>
      </c>
      <c r="U125" s="96">
        <v>125.0</v>
      </c>
      <c r="V125" s="96">
        <v>125.0</v>
      </c>
      <c r="W125" s="96">
        <v>125.0</v>
      </c>
      <c r="X125" s="96">
        <v>125.0</v>
      </c>
      <c r="Y125" s="96">
        <v>125.0</v>
      </c>
      <c r="Z125" s="96">
        <v>125.0</v>
      </c>
      <c r="AA125" s="96">
        <v>125.0</v>
      </c>
      <c r="AB125" s="96">
        <v>125.0</v>
      </c>
      <c r="AC125" s="96">
        <v>125.0</v>
      </c>
      <c r="AD125" s="96">
        <v>125.0</v>
      </c>
      <c r="AE125" s="96"/>
    </row>
    <row r="126">
      <c r="D126" s="96"/>
      <c r="E126" s="96">
        <v>126.0</v>
      </c>
      <c r="F126" s="96">
        <v>126.0</v>
      </c>
      <c r="G126" s="96">
        <v>126.0</v>
      </c>
      <c r="H126" s="96">
        <v>126.0</v>
      </c>
      <c r="I126" s="96">
        <v>126.0</v>
      </c>
      <c r="J126" s="96">
        <v>126.0</v>
      </c>
      <c r="K126" s="96">
        <v>126.0</v>
      </c>
      <c r="L126" s="96">
        <v>126.0</v>
      </c>
      <c r="M126" s="96">
        <v>126.0</v>
      </c>
      <c r="N126" s="96">
        <v>126.0</v>
      </c>
      <c r="O126" s="96">
        <v>126.0</v>
      </c>
      <c r="P126" s="96">
        <v>126.0</v>
      </c>
      <c r="Q126" s="96">
        <v>126.0</v>
      </c>
      <c r="R126" s="96">
        <v>126.0</v>
      </c>
      <c r="S126" s="96">
        <v>126.0</v>
      </c>
      <c r="T126" s="96">
        <v>126.0</v>
      </c>
      <c r="U126" s="96">
        <v>126.0</v>
      </c>
      <c r="V126" s="96">
        <v>126.0</v>
      </c>
      <c r="W126" s="96">
        <v>126.0</v>
      </c>
      <c r="X126" s="96">
        <v>126.0</v>
      </c>
      <c r="Y126" s="96">
        <v>126.0</v>
      </c>
      <c r="Z126" s="96">
        <v>126.0</v>
      </c>
      <c r="AA126" s="96">
        <v>126.0</v>
      </c>
      <c r="AB126" s="96">
        <v>126.0</v>
      </c>
      <c r="AC126" s="96">
        <v>126.0</v>
      </c>
      <c r="AD126" s="96">
        <v>126.0</v>
      </c>
      <c r="AE126" s="96"/>
    </row>
    <row r="127">
      <c r="D127" s="96"/>
      <c r="E127" s="96">
        <v>127.0</v>
      </c>
      <c r="F127" s="96">
        <v>127.0</v>
      </c>
      <c r="G127" s="96">
        <v>127.0</v>
      </c>
      <c r="H127" s="96">
        <v>127.0</v>
      </c>
      <c r="I127" s="96">
        <v>127.0</v>
      </c>
      <c r="J127" s="96">
        <v>127.0</v>
      </c>
      <c r="K127" s="96">
        <v>127.0</v>
      </c>
      <c r="L127" s="96">
        <v>127.0</v>
      </c>
      <c r="M127" s="96">
        <v>127.0</v>
      </c>
      <c r="N127" s="96">
        <v>127.0</v>
      </c>
      <c r="O127" s="96">
        <v>127.0</v>
      </c>
      <c r="P127" s="96">
        <v>127.0</v>
      </c>
      <c r="Q127" s="96">
        <v>127.0</v>
      </c>
      <c r="R127" s="96">
        <v>127.0</v>
      </c>
      <c r="S127" s="96">
        <v>127.0</v>
      </c>
      <c r="T127" s="96">
        <v>127.0</v>
      </c>
      <c r="U127" s="96">
        <v>127.0</v>
      </c>
      <c r="V127" s="96">
        <v>127.0</v>
      </c>
      <c r="W127" s="96">
        <v>127.0</v>
      </c>
      <c r="X127" s="96">
        <v>127.0</v>
      </c>
      <c r="Y127" s="96">
        <v>127.0</v>
      </c>
      <c r="Z127" s="96">
        <v>127.0</v>
      </c>
      <c r="AA127" s="96">
        <v>127.0</v>
      </c>
      <c r="AB127" s="96">
        <v>127.0</v>
      </c>
      <c r="AC127" s="96">
        <v>127.0</v>
      </c>
      <c r="AD127" s="96">
        <v>127.0</v>
      </c>
      <c r="AE127" s="96"/>
    </row>
    <row r="128">
      <c r="D128" s="96"/>
      <c r="E128" s="96">
        <v>128.0</v>
      </c>
      <c r="F128" s="96">
        <v>128.0</v>
      </c>
      <c r="G128" s="96">
        <v>128.0</v>
      </c>
      <c r="H128" s="96">
        <v>128.0</v>
      </c>
      <c r="I128" s="96">
        <v>128.0</v>
      </c>
      <c r="J128" s="96">
        <v>128.0</v>
      </c>
      <c r="K128" s="96">
        <v>128.0</v>
      </c>
      <c r="L128" s="96">
        <v>128.0</v>
      </c>
      <c r="M128" s="96">
        <v>128.0</v>
      </c>
      <c r="N128" s="96">
        <v>128.0</v>
      </c>
      <c r="O128" s="96">
        <v>128.0</v>
      </c>
      <c r="P128" s="96">
        <v>128.0</v>
      </c>
      <c r="Q128" s="96">
        <v>128.0</v>
      </c>
      <c r="R128" s="96">
        <v>128.0</v>
      </c>
      <c r="S128" s="96">
        <v>128.0</v>
      </c>
      <c r="T128" s="96">
        <v>128.0</v>
      </c>
      <c r="U128" s="96">
        <v>128.0</v>
      </c>
      <c r="V128" s="96">
        <v>128.0</v>
      </c>
      <c r="W128" s="96">
        <v>128.0</v>
      </c>
      <c r="X128" s="96">
        <v>128.0</v>
      </c>
      <c r="Y128" s="96">
        <v>128.0</v>
      </c>
      <c r="Z128" s="96">
        <v>128.0</v>
      </c>
      <c r="AA128" s="96">
        <v>128.0</v>
      </c>
      <c r="AB128" s="96">
        <v>128.0</v>
      </c>
      <c r="AC128" s="96">
        <v>128.0</v>
      </c>
      <c r="AD128" s="96">
        <v>128.0</v>
      </c>
      <c r="AE128" s="96"/>
    </row>
    <row r="129">
      <c r="D129" s="96"/>
      <c r="E129" s="96">
        <v>129.0</v>
      </c>
      <c r="F129" s="96">
        <v>129.0</v>
      </c>
      <c r="G129" s="96">
        <v>129.0</v>
      </c>
      <c r="H129" s="96">
        <v>129.0</v>
      </c>
      <c r="I129" s="96">
        <v>129.0</v>
      </c>
      <c r="J129" s="96">
        <v>129.0</v>
      </c>
      <c r="K129" s="96">
        <v>129.0</v>
      </c>
      <c r="L129" s="96">
        <v>129.0</v>
      </c>
      <c r="M129" s="96">
        <v>129.0</v>
      </c>
      <c r="N129" s="96">
        <v>129.0</v>
      </c>
      <c r="O129" s="96">
        <v>129.0</v>
      </c>
      <c r="P129" s="96">
        <v>129.0</v>
      </c>
      <c r="Q129" s="96">
        <v>129.0</v>
      </c>
      <c r="R129" s="96">
        <v>129.0</v>
      </c>
      <c r="S129" s="96">
        <v>129.0</v>
      </c>
      <c r="T129" s="96">
        <v>129.0</v>
      </c>
      <c r="U129" s="96">
        <v>129.0</v>
      </c>
      <c r="V129" s="96">
        <v>129.0</v>
      </c>
      <c r="W129" s="96">
        <v>129.0</v>
      </c>
      <c r="X129" s="96">
        <v>129.0</v>
      </c>
      <c r="Y129" s="96">
        <v>129.0</v>
      </c>
      <c r="Z129" s="96">
        <v>129.0</v>
      </c>
      <c r="AA129" s="96">
        <v>129.0</v>
      </c>
      <c r="AB129" s="96">
        <v>129.0</v>
      </c>
      <c r="AC129" s="96">
        <v>129.0</v>
      </c>
      <c r="AD129" s="96">
        <v>129.0</v>
      </c>
      <c r="AE129" s="96"/>
    </row>
    <row r="130">
      <c r="D130" s="96"/>
      <c r="E130" s="96">
        <v>130.0</v>
      </c>
      <c r="F130" s="96">
        <v>130.0</v>
      </c>
      <c r="G130" s="96">
        <v>130.0</v>
      </c>
      <c r="H130" s="96">
        <v>130.0</v>
      </c>
      <c r="I130" s="96">
        <v>130.0</v>
      </c>
      <c r="J130" s="96">
        <v>130.0</v>
      </c>
      <c r="K130" s="96">
        <v>130.0</v>
      </c>
      <c r="L130" s="96">
        <v>130.0</v>
      </c>
      <c r="M130" s="96">
        <v>130.0</v>
      </c>
      <c r="N130" s="96">
        <v>130.0</v>
      </c>
      <c r="O130" s="96">
        <v>130.0</v>
      </c>
      <c r="P130" s="96">
        <v>130.0</v>
      </c>
      <c r="Q130" s="96">
        <v>130.0</v>
      </c>
      <c r="R130" s="96">
        <v>130.0</v>
      </c>
      <c r="S130" s="96">
        <v>130.0</v>
      </c>
      <c r="T130" s="96">
        <v>130.0</v>
      </c>
      <c r="U130" s="96">
        <v>130.0</v>
      </c>
      <c r="V130" s="96">
        <v>130.0</v>
      </c>
      <c r="W130" s="96">
        <v>130.0</v>
      </c>
      <c r="X130" s="96">
        <v>130.0</v>
      </c>
      <c r="Y130" s="96">
        <v>130.0</v>
      </c>
      <c r="Z130" s="96">
        <v>130.0</v>
      </c>
      <c r="AA130" s="96">
        <v>130.0</v>
      </c>
      <c r="AB130" s="96">
        <v>130.0</v>
      </c>
      <c r="AC130" s="96">
        <v>130.0</v>
      </c>
      <c r="AD130" s="96">
        <v>130.0</v>
      </c>
      <c r="AE130" s="96"/>
    </row>
    <row r="131">
      <c r="D131" s="96"/>
      <c r="E131" s="96">
        <v>131.0</v>
      </c>
      <c r="F131" s="96">
        <v>131.0</v>
      </c>
      <c r="G131" s="96">
        <v>131.0</v>
      </c>
      <c r="H131" s="96">
        <v>131.0</v>
      </c>
      <c r="I131" s="96">
        <v>131.0</v>
      </c>
      <c r="J131" s="96">
        <v>131.0</v>
      </c>
      <c r="K131" s="96">
        <v>131.0</v>
      </c>
      <c r="L131" s="96">
        <v>131.0</v>
      </c>
      <c r="M131" s="96">
        <v>131.0</v>
      </c>
      <c r="N131" s="96">
        <v>131.0</v>
      </c>
      <c r="O131" s="96">
        <v>131.0</v>
      </c>
      <c r="P131" s="96">
        <v>131.0</v>
      </c>
      <c r="Q131" s="96">
        <v>131.0</v>
      </c>
      <c r="R131" s="96">
        <v>131.0</v>
      </c>
      <c r="S131" s="96">
        <v>131.0</v>
      </c>
      <c r="T131" s="96">
        <v>131.0</v>
      </c>
      <c r="U131" s="96">
        <v>131.0</v>
      </c>
      <c r="V131" s="96">
        <v>131.0</v>
      </c>
      <c r="W131" s="96">
        <v>131.0</v>
      </c>
      <c r="X131" s="96">
        <v>131.0</v>
      </c>
      <c r="Y131" s="96">
        <v>131.0</v>
      </c>
      <c r="Z131" s="96">
        <v>131.0</v>
      </c>
      <c r="AA131" s="96">
        <v>131.0</v>
      </c>
      <c r="AB131" s="96">
        <v>131.0</v>
      </c>
      <c r="AC131" s="96">
        <v>131.0</v>
      </c>
      <c r="AD131" s="96">
        <v>131.0</v>
      </c>
      <c r="AE131" s="96"/>
    </row>
    <row r="132">
      <c r="D132" s="96"/>
      <c r="E132" s="96">
        <v>132.0</v>
      </c>
      <c r="F132" s="96">
        <v>132.0</v>
      </c>
      <c r="G132" s="96">
        <v>132.0</v>
      </c>
      <c r="H132" s="96">
        <v>132.0</v>
      </c>
      <c r="I132" s="96">
        <v>132.0</v>
      </c>
      <c r="J132" s="96">
        <v>132.0</v>
      </c>
      <c r="K132" s="96">
        <v>132.0</v>
      </c>
      <c r="L132" s="96">
        <v>132.0</v>
      </c>
      <c r="M132" s="96">
        <v>132.0</v>
      </c>
      <c r="N132" s="96">
        <v>132.0</v>
      </c>
      <c r="O132" s="96">
        <v>132.0</v>
      </c>
      <c r="P132" s="96">
        <v>132.0</v>
      </c>
      <c r="Q132" s="96">
        <v>132.0</v>
      </c>
      <c r="R132" s="96">
        <v>132.0</v>
      </c>
      <c r="S132" s="96">
        <v>132.0</v>
      </c>
      <c r="T132" s="96">
        <v>132.0</v>
      </c>
      <c r="U132" s="96">
        <v>132.0</v>
      </c>
      <c r="V132" s="96">
        <v>132.0</v>
      </c>
      <c r="W132" s="96">
        <v>132.0</v>
      </c>
      <c r="X132" s="96">
        <v>132.0</v>
      </c>
      <c r="Y132" s="96">
        <v>132.0</v>
      </c>
      <c r="Z132" s="96">
        <v>132.0</v>
      </c>
      <c r="AA132" s="96">
        <v>132.0</v>
      </c>
      <c r="AB132" s="96">
        <v>132.0</v>
      </c>
      <c r="AC132" s="96">
        <v>132.0</v>
      </c>
      <c r="AD132" s="96">
        <v>132.0</v>
      </c>
      <c r="AE132" s="96"/>
    </row>
    <row r="133">
      <c r="D133" s="96"/>
      <c r="E133" s="96">
        <v>133.0</v>
      </c>
      <c r="F133" s="96">
        <v>133.0</v>
      </c>
      <c r="G133" s="96">
        <v>133.0</v>
      </c>
      <c r="H133" s="96">
        <v>133.0</v>
      </c>
      <c r="I133" s="96">
        <v>133.0</v>
      </c>
      <c r="J133" s="96">
        <v>133.0</v>
      </c>
      <c r="K133" s="96">
        <v>133.0</v>
      </c>
      <c r="L133" s="96">
        <v>133.0</v>
      </c>
      <c r="M133" s="96">
        <v>133.0</v>
      </c>
      <c r="N133" s="96">
        <v>133.0</v>
      </c>
      <c r="O133" s="96">
        <v>133.0</v>
      </c>
      <c r="P133" s="96">
        <v>133.0</v>
      </c>
      <c r="Q133" s="96">
        <v>133.0</v>
      </c>
      <c r="R133" s="96">
        <v>133.0</v>
      </c>
      <c r="S133" s="96">
        <v>133.0</v>
      </c>
      <c r="T133" s="96">
        <v>133.0</v>
      </c>
      <c r="U133" s="96">
        <v>133.0</v>
      </c>
      <c r="V133" s="96">
        <v>133.0</v>
      </c>
      <c r="W133" s="96">
        <v>133.0</v>
      </c>
      <c r="X133" s="96">
        <v>133.0</v>
      </c>
      <c r="Y133" s="96">
        <v>133.0</v>
      </c>
      <c r="Z133" s="96">
        <v>133.0</v>
      </c>
      <c r="AA133" s="96">
        <v>133.0</v>
      </c>
      <c r="AB133" s="96">
        <v>133.0</v>
      </c>
      <c r="AC133" s="96">
        <v>133.0</v>
      </c>
      <c r="AD133" s="96">
        <v>133.0</v>
      </c>
      <c r="AE133" s="96"/>
    </row>
    <row r="134">
      <c r="D134" s="96"/>
      <c r="E134" s="96">
        <v>134.0</v>
      </c>
      <c r="F134" s="96">
        <v>134.0</v>
      </c>
      <c r="G134" s="96">
        <v>134.0</v>
      </c>
      <c r="H134" s="96">
        <v>134.0</v>
      </c>
      <c r="I134" s="96">
        <v>134.0</v>
      </c>
      <c r="J134" s="96">
        <v>134.0</v>
      </c>
      <c r="K134" s="96">
        <v>134.0</v>
      </c>
      <c r="L134" s="96">
        <v>134.0</v>
      </c>
      <c r="M134" s="96">
        <v>134.0</v>
      </c>
      <c r="N134" s="96">
        <v>134.0</v>
      </c>
      <c r="O134" s="96">
        <v>134.0</v>
      </c>
      <c r="P134" s="96">
        <v>134.0</v>
      </c>
      <c r="Q134" s="96">
        <v>134.0</v>
      </c>
      <c r="R134" s="96">
        <v>134.0</v>
      </c>
      <c r="S134" s="96">
        <v>134.0</v>
      </c>
      <c r="T134" s="96">
        <v>134.0</v>
      </c>
      <c r="U134" s="96">
        <v>134.0</v>
      </c>
      <c r="V134" s="96">
        <v>134.0</v>
      </c>
      <c r="W134" s="96">
        <v>134.0</v>
      </c>
      <c r="X134" s="96">
        <v>134.0</v>
      </c>
      <c r="Y134" s="96">
        <v>134.0</v>
      </c>
      <c r="Z134" s="96">
        <v>134.0</v>
      </c>
      <c r="AA134" s="96">
        <v>134.0</v>
      </c>
      <c r="AB134" s="96">
        <v>134.0</v>
      </c>
      <c r="AC134" s="96">
        <v>134.0</v>
      </c>
      <c r="AD134" s="96">
        <v>134.0</v>
      </c>
      <c r="AE134" s="96"/>
    </row>
    <row r="135">
      <c r="D135" s="96"/>
      <c r="E135" s="96">
        <v>135.0</v>
      </c>
      <c r="F135" s="96">
        <v>135.0</v>
      </c>
      <c r="G135" s="96">
        <v>135.0</v>
      </c>
      <c r="H135" s="96">
        <v>135.0</v>
      </c>
      <c r="I135" s="96">
        <v>135.0</v>
      </c>
      <c r="J135" s="96">
        <v>135.0</v>
      </c>
      <c r="K135" s="96">
        <v>135.0</v>
      </c>
      <c r="L135" s="96">
        <v>135.0</v>
      </c>
      <c r="M135" s="96">
        <v>135.0</v>
      </c>
      <c r="N135" s="96">
        <v>135.0</v>
      </c>
      <c r="O135" s="96">
        <v>135.0</v>
      </c>
      <c r="P135" s="96">
        <v>135.0</v>
      </c>
      <c r="Q135" s="96">
        <v>135.0</v>
      </c>
      <c r="R135" s="96">
        <v>135.0</v>
      </c>
      <c r="S135" s="96">
        <v>135.0</v>
      </c>
      <c r="T135" s="96">
        <v>135.0</v>
      </c>
      <c r="U135" s="96">
        <v>135.0</v>
      </c>
      <c r="V135" s="96">
        <v>135.0</v>
      </c>
      <c r="W135" s="96">
        <v>135.0</v>
      </c>
      <c r="X135" s="96">
        <v>135.0</v>
      </c>
      <c r="Y135" s="96">
        <v>135.0</v>
      </c>
      <c r="Z135" s="96">
        <v>135.0</v>
      </c>
      <c r="AA135" s="96">
        <v>135.0</v>
      </c>
      <c r="AB135" s="96">
        <v>135.0</v>
      </c>
      <c r="AC135" s="96">
        <v>135.0</v>
      </c>
      <c r="AD135" s="96">
        <v>135.0</v>
      </c>
      <c r="AE135" s="96"/>
    </row>
    <row r="136">
      <c r="D136" s="96"/>
      <c r="E136" s="96">
        <v>136.0</v>
      </c>
      <c r="F136" s="96">
        <v>136.0</v>
      </c>
      <c r="G136" s="96">
        <v>136.0</v>
      </c>
      <c r="H136" s="96">
        <v>136.0</v>
      </c>
      <c r="I136" s="96">
        <v>136.0</v>
      </c>
      <c r="J136" s="96">
        <v>136.0</v>
      </c>
      <c r="K136" s="96">
        <v>136.0</v>
      </c>
      <c r="L136" s="96">
        <v>136.0</v>
      </c>
      <c r="M136" s="96">
        <v>136.0</v>
      </c>
      <c r="N136" s="96">
        <v>136.0</v>
      </c>
      <c r="O136" s="96">
        <v>136.0</v>
      </c>
      <c r="P136" s="96">
        <v>136.0</v>
      </c>
      <c r="Q136" s="96">
        <v>136.0</v>
      </c>
      <c r="R136" s="96">
        <v>136.0</v>
      </c>
      <c r="S136" s="96">
        <v>136.0</v>
      </c>
      <c r="T136" s="96">
        <v>136.0</v>
      </c>
      <c r="U136" s="96">
        <v>136.0</v>
      </c>
      <c r="V136" s="96">
        <v>136.0</v>
      </c>
      <c r="W136" s="96">
        <v>136.0</v>
      </c>
      <c r="X136" s="96">
        <v>136.0</v>
      </c>
      <c r="Y136" s="96">
        <v>136.0</v>
      </c>
      <c r="Z136" s="96">
        <v>136.0</v>
      </c>
      <c r="AA136" s="96">
        <v>136.0</v>
      </c>
      <c r="AB136" s="96">
        <v>136.0</v>
      </c>
      <c r="AC136" s="96">
        <v>136.0</v>
      </c>
      <c r="AD136" s="96">
        <v>136.0</v>
      </c>
      <c r="AE136" s="96"/>
    </row>
    <row r="137">
      <c r="D137" s="96"/>
      <c r="E137" s="96">
        <v>137.0</v>
      </c>
      <c r="F137" s="96">
        <v>137.0</v>
      </c>
      <c r="G137" s="96">
        <v>137.0</v>
      </c>
      <c r="H137" s="96">
        <v>137.0</v>
      </c>
      <c r="I137" s="96">
        <v>137.0</v>
      </c>
      <c r="J137" s="96">
        <v>137.0</v>
      </c>
      <c r="K137" s="96">
        <v>137.0</v>
      </c>
      <c r="L137" s="96">
        <v>137.0</v>
      </c>
      <c r="M137" s="96">
        <v>137.0</v>
      </c>
      <c r="N137" s="96">
        <v>137.0</v>
      </c>
      <c r="O137" s="96">
        <v>137.0</v>
      </c>
      <c r="P137" s="96">
        <v>137.0</v>
      </c>
      <c r="Q137" s="96">
        <v>137.0</v>
      </c>
      <c r="R137" s="96">
        <v>137.0</v>
      </c>
      <c r="S137" s="96">
        <v>137.0</v>
      </c>
      <c r="T137" s="96">
        <v>137.0</v>
      </c>
      <c r="U137" s="96">
        <v>137.0</v>
      </c>
      <c r="V137" s="96">
        <v>137.0</v>
      </c>
      <c r="W137" s="96">
        <v>137.0</v>
      </c>
      <c r="X137" s="96">
        <v>137.0</v>
      </c>
      <c r="Y137" s="96">
        <v>137.0</v>
      </c>
      <c r="Z137" s="96">
        <v>137.0</v>
      </c>
      <c r="AA137" s="96">
        <v>137.0</v>
      </c>
      <c r="AB137" s="96">
        <v>137.0</v>
      </c>
      <c r="AC137" s="96">
        <v>137.0</v>
      </c>
      <c r="AD137" s="96">
        <v>137.0</v>
      </c>
      <c r="AE137" s="96"/>
    </row>
    <row r="138">
      <c r="D138" s="96"/>
      <c r="E138" s="96">
        <v>138.0</v>
      </c>
      <c r="F138" s="96">
        <v>138.0</v>
      </c>
      <c r="G138" s="96">
        <v>138.0</v>
      </c>
      <c r="H138" s="96">
        <v>138.0</v>
      </c>
      <c r="I138" s="96">
        <v>138.0</v>
      </c>
      <c r="J138" s="96">
        <v>138.0</v>
      </c>
      <c r="K138" s="96">
        <v>138.0</v>
      </c>
      <c r="L138" s="96">
        <v>138.0</v>
      </c>
      <c r="M138" s="96">
        <v>138.0</v>
      </c>
      <c r="N138" s="96">
        <v>138.0</v>
      </c>
      <c r="O138" s="96">
        <v>138.0</v>
      </c>
      <c r="P138" s="96">
        <v>138.0</v>
      </c>
      <c r="Q138" s="96">
        <v>138.0</v>
      </c>
      <c r="R138" s="96">
        <v>138.0</v>
      </c>
      <c r="S138" s="96">
        <v>138.0</v>
      </c>
      <c r="T138" s="96">
        <v>138.0</v>
      </c>
      <c r="U138" s="96">
        <v>138.0</v>
      </c>
      <c r="V138" s="96">
        <v>138.0</v>
      </c>
      <c r="W138" s="96">
        <v>138.0</v>
      </c>
      <c r="X138" s="96">
        <v>138.0</v>
      </c>
      <c r="Y138" s="96">
        <v>138.0</v>
      </c>
      <c r="Z138" s="96">
        <v>138.0</v>
      </c>
      <c r="AA138" s="96">
        <v>138.0</v>
      </c>
      <c r="AB138" s="96">
        <v>138.0</v>
      </c>
      <c r="AC138" s="96">
        <v>138.0</v>
      </c>
      <c r="AD138" s="96">
        <v>138.0</v>
      </c>
      <c r="AE138" s="96"/>
    </row>
    <row r="139">
      <c r="D139" s="96"/>
      <c r="E139" s="96">
        <v>139.0</v>
      </c>
      <c r="F139" s="96">
        <v>139.0</v>
      </c>
      <c r="G139" s="96">
        <v>139.0</v>
      </c>
      <c r="H139" s="96">
        <v>139.0</v>
      </c>
      <c r="I139" s="96">
        <v>139.0</v>
      </c>
      <c r="J139" s="96">
        <v>139.0</v>
      </c>
      <c r="K139" s="96">
        <v>139.0</v>
      </c>
      <c r="L139" s="96">
        <v>139.0</v>
      </c>
      <c r="M139" s="96">
        <v>139.0</v>
      </c>
      <c r="N139" s="96">
        <v>139.0</v>
      </c>
      <c r="O139" s="96">
        <v>139.0</v>
      </c>
      <c r="P139" s="96">
        <v>139.0</v>
      </c>
      <c r="Q139" s="96">
        <v>139.0</v>
      </c>
      <c r="R139" s="96">
        <v>139.0</v>
      </c>
      <c r="S139" s="96">
        <v>139.0</v>
      </c>
      <c r="T139" s="96">
        <v>139.0</v>
      </c>
      <c r="U139" s="96">
        <v>139.0</v>
      </c>
      <c r="V139" s="96">
        <v>139.0</v>
      </c>
      <c r="W139" s="96">
        <v>139.0</v>
      </c>
      <c r="X139" s="96">
        <v>139.0</v>
      </c>
      <c r="Y139" s="96">
        <v>139.0</v>
      </c>
      <c r="Z139" s="96">
        <v>139.0</v>
      </c>
      <c r="AA139" s="96">
        <v>139.0</v>
      </c>
      <c r="AB139" s="96">
        <v>139.0</v>
      </c>
      <c r="AC139" s="96">
        <v>139.0</v>
      </c>
      <c r="AD139" s="96">
        <v>139.0</v>
      </c>
      <c r="AE139" s="96"/>
    </row>
    <row r="140">
      <c r="D140" s="96"/>
      <c r="E140" s="96">
        <v>140.0</v>
      </c>
      <c r="F140" s="96">
        <v>140.0</v>
      </c>
      <c r="G140" s="96">
        <v>140.0</v>
      </c>
      <c r="H140" s="96">
        <v>140.0</v>
      </c>
      <c r="I140" s="96">
        <v>140.0</v>
      </c>
      <c r="J140" s="96">
        <v>140.0</v>
      </c>
      <c r="K140" s="96">
        <v>140.0</v>
      </c>
      <c r="L140" s="96">
        <v>140.0</v>
      </c>
      <c r="M140" s="96">
        <v>140.0</v>
      </c>
      <c r="N140" s="96">
        <v>140.0</v>
      </c>
      <c r="O140" s="96">
        <v>140.0</v>
      </c>
      <c r="P140" s="96">
        <v>140.0</v>
      </c>
      <c r="Q140" s="96">
        <v>140.0</v>
      </c>
      <c r="R140" s="96">
        <v>140.0</v>
      </c>
      <c r="S140" s="96">
        <v>140.0</v>
      </c>
      <c r="T140" s="96">
        <v>140.0</v>
      </c>
      <c r="U140" s="96">
        <v>140.0</v>
      </c>
      <c r="V140" s="96">
        <v>140.0</v>
      </c>
      <c r="W140" s="96">
        <v>140.0</v>
      </c>
      <c r="X140" s="96">
        <v>140.0</v>
      </c>
      <c r="Y140" s="96">
        <v>140.0</v>
      </c>
      <c r="Z140" s="96">
        <v>140.0</v>
      </c>
      <c r="AA140" s="96">
        <v>140.0</v>
      </c>
      <c r="AB140" s="96">
        <v>140.0</v>
      </c>
      <c r="AC140" s="96">
        <v>140.0</v>
      </c>
      <c r="AD140" s="96">
        <v>140.0</v>
      </c>
      <c r="AE140" s="96"/>
    </row>
    <row r="141">
      <c r="D141" s="96"/>
      <c r="E141" s="96">
        <v>141.0</v>
      </c>
      <c r="F141" s="96">
        <v>141.0</v>
      </c>
      <c r="G141" s="96">
        <v>141.0</v>
      </c>
      <c r="H141" s="96">
        <v>141.0</v>
      </c>
      <c r="I141" s="96">
        <v>141.0</v>
      </c>
      <c r="J141" s="96">
        <v>141.0</v>
      </c>
      <c r="K141" s="96">
        <v>141.0</v>
      </c>
      <c r="L141" s="96">
        <v>141.0</v>
      </c>
      <c r="M141" s="96">
        <v>141.0</v>
      </c>
      <c r="N141" s="96">
        <v>141.0</v>
      </c>
      <c r="O141" s="96">
        <v>141.0</v>
      </c>
      <c r="P141" s="96">
        <v>141.0</v>
      </c>
      <c r="Q141" s="96">
        <v>141.0</v>
      </c>
      <c r="R141" s="96">
        <v>141.0</v>
      </c>
      <c r="S141" s="96">
        <v>141.0</v>
      </c>
      <c r="T141" s="96">
        <v>141.0</v>
      </c>
      <c r="U141" s="96">
        <v>141.0</v>
      </c>
      <c r="V141" s="96">
        <v>141.0</v>
      </c>
      <c r="W141" s="96">
        <v>141.0</v>
      </c>
      <c r="X141" s="96">
        <v>141.0</v>
      </c>
      <c r="Y141" s="96">
        <v>141.0</v>
      </c>
      <c r="Z141" s="96">
        <v>141.0</v>
      </c>
      <c r="AA141" s="96">
        <v>141.0</v>
      </c>
      <c r="AB141" s="96">
        <v>141.0</v>
      </c>
      <c r="AC141" s="96">
        <v>141.0</v>
      </c>
      <c r="AD141" s="96">
        <v>141.0</v>
      </c>
      <c r="AE141" s="96"/>
    </row>
    <row r="142">
      <c r="D142" s="96"/>
      <c r="E142" s="96">
        <v>142.0</v>
      </c>
      <c r="F142" s="96">
        <v>142.0</v>
      </c>
      <c r="G142" s="96">
        <v>142.0</v>
      </c>
      <c r="H142" s="96">
        <v>142.0</v>
      </c>
      <c r="I142" s="96">
        <v>142.0</v>
      </c>
      <c r="J142" s="96">
        <v>142.0</v>
      </c>
      <c r="K142" s="96">
        <v>142.0</v>
      </c>
      <c r="L142" s="96">
        <v>142.0</v>
      </c>
      <c r="M142" s="96">
        <v>142.0</v>
      </c>
      <c r="N142" s="96">
        <v>142.0</v>
      </c>
      <c r="O142" s="96">
        <v>142.0</v>
      </c>
      <c r="P142" s="96">
        <v>142.0</v>
      </c>
      <c r="Q142" s="96">
        <v>142.0</v>
      </c>
      <c r="R142" s="96">
        <v>142.0</v>
      </c>
      <c r="S142" s="96">
        <v>142.0</v>
      </c>
      <c r="T142" s="96">
        <v>142.0</v>
      </c>
      <c r="U142" s="96">
        <v>142.0</v>
      </c>
      <c r="V142" s="96">
        <v>142.0</v>
      </c>
      <c r="W142" s="96">
        <v>142.0</v>
      </c>
      <c r="X142" s="96">
        <v>142.0</v>
      </c>
      <c r="Y142" s="96">
        <v>142.0</v>
      </c>
      <c r="Z142" s="96">
        <v>142.0</v>
      </c>
      <c r="AA142" s="96">
        <v>142.0</v>
      </c>
      <c r="AB142" s="96">
        <v>142.0</v>
      </c>
      <c r="AC142" s="96">
        <v>142.0</v>
      </c>
      <c r="AD142" s="96">
        <v>142.0</v>
      </c>
      <c r="AE142" s="96"/>
    </row>
    <row r="143">
      <c r="D143" s="96"/>
      <c r="E143" s="96">
        <v>143.0</v>
      </c>
      <c r="F143" s="96">
        <v>143.0</v>
      </c>
      <c r="G143" s="96">
        <v>143.0</v>
      </c>
      <c r="H143" s="96">
        <v>143.0</v>
      </c>
      <c r="I143" s="96">
        <v>143.0</v>
      </c>
      <c r="J143" s="96">
        <v>143.0</v>
      </c>
      <c r="K143" s="96">
        <v>143.0</v>
      </c>
      <c r="L143" s="96">
        <v>143.0</v>
      </c>
      <c r="M143" s="96">
        <v>143.0</v>
      </c>
      <c r="N143" s="96">
        <v>143.0</v>
      </c>
      <c r="O143" s="96">
        <v>143.0</v>
      </c>
      <c r="P143" s="96">
        <v>143.0</v>
      </c>
      <c r="Q143" s="96">
        <v>143.0</v>
      </c>
      <c r="R143" s="96">
        <v>143.0</v>
      </c>
      <c r="S143" s="96">
        <v>143.0</v>
      </c>
      <c r="T143" s="96">
        <v>143.0</v>
      </c>
      <c r="U143" s="96">
        <v>143.0</v>
      </c>
      <c r="V143" s="96">
        <v>143.0</v>
      </c>
      <c r="W143" s="96">
        <v>143.0</v>
      </c>
      <c r="X143" s="96">
        <v>143.0</v>
      </c>
      <c r="Y143" s="96">
        <v>143.0</v>
      </c>
      <c r="Z143" s="96">
        <v>143.0</v>
      </c>
      <c r="AA143" s="96">
        <v>143.0</v>
      </c>
      <c r="AB143" s="96">
        <v>143.0</v>
      </c>
      <c r="AC143" s="96">
        <v>143.0</v>
      </c>
      <c r="AD143" s="96">
        <v>143.0</v>
      </c>
      <c r="AE143" s="96"/>
    </row>
    <row r="144">
      <c r="D144" s="96"/>
      <c r="E144" s="96">
        <v>144.0</v>
      </c>
      <c r="F144" s="96">
        <v>144.0</v>
      </c>
      <c r="G144" s="96">
        <v>144.0</v>
      </c>
      <c r="H144" s="96">
        <v>144.0</v>
      </c>
      <c r="I144" s="96">
        <v>144.0</v>
      </c>
      <c r="J144" s="96">
        <v>144.0</v>
      </c>
      <c r="K144" s="96">
        <v>144.0</v>
      </c>
      <c r="L144" s="96">
        <v>144.0</v>
      </c>
      <c r="M144" s="96">
        <v>144.0</v>
      </c>
      <c r="N144" s="96">
        <v>144.0</v>
      </c>
      <c r="O144" s="96">
        <v>144.0</v>
      </c>
      <c r="P144" s="96">
        <v>144.0</v>
      </c>
      <c r="Q144" s="96">
        <v>144.0</v>
      </c>
      <c r="R144" s="96">
        <v>144.0</v>
      </c>
      <c r="S144" s="96">
        <v>144.0</v>
      </c>
      <c r="T144" s="96">
        <v>144.0</v>
      </c>
      <c r="U144" s="96">
        <v>144.0</v>
      </c>
      <c r="V144" s="96">
        <v>144.0</v>
      </c>
      <c r="W144" s="96">
        <v>144.0</v>
      </c>
      <c r="X144" s="96">
        <v>144.0</v>
      </c>
      <c r="Y144" s="96">
        <v>144.0</v>
      </c>
      <c r="Z144" s="96">
        <v>144.0</v>
      </c>
      <c r="AA144" s="96">
        <v>144.0</v>
      </c>
      <c r="AB144" s="96">
        <v>144.0</v>
      </c>
      <c r="AC144" s="96">
        <v>144.0</v>
      </c>
      <c r="AD144" s="96">
        <v>144.0</v>
      </c>
      <c r="AE144" s="96"/>
    </row>
    <row r="145">
      <c r="D145" s="96"/>
      <c r="E145" s="96">
        <v>145.0</v>
      </c>
      <c r="F145" s="96">
        <v>145.0</v>
      </c>
      <c r="G145" s="96">
        <v>145.0</v>
      </c>
      <c r="H145" s="96">
        <v>145.0</v>
      </c>
      <c r="I145" s="96">
        <v>145.0</v>
      </c>
      <c r="J145" s="96">
        <v>145.0</v>
      </c>
      <c r="K145" s="96">
        <v>145.0</v>
      </c>
      <c r="L145" s="96">
        <v>145.0</v>
      </c>
      <c r="M145" s="96">
        <v>145.0</v>
      </c>
      <c r="N145" s="96">
        <v>145.0</v>
      </c>
      <c r="O145" s="96">
        <v>145.0</v>
      </c>
      <c r="P145" s="96">
        <v>145.0</v>
      </c>
      <c r="Q145" s="96">
        <v>145.0</v>
      </c>
      <c r="R145" s="96">
        <v>145.0</v>
      </c>
      <c r="S145" s="96">
        <v>145.0</v>
      </c>
      <c r="T145" s="96">
        <v>145.0</v>
      </c>
      <c r="U145" s="96">
        <v>145.0</v>
      </c>
      <c r="V145" s="96">
        <v>145.0</v>
      </c>
      <c r="W145" s="96">
        <v>145.0</v>
      </c>
      <c r="X145" s="96">
        <v>145.0</v>
      </c>
      <c r="Y145" s="96">
        <v>145.0</v>
      </c>
      <c r="Z145" s="96">
        <v>145.0</v>
      </c>
      <c r="AA145" s="96">
        <v>145.0</v>
      </c>
      <c r="AB145" s="96">
        <v>145.0</v>
      </c>
      <c r="AC145" s="96">
        <v>145.0</v>
      </c>
      <c r="AD145" s="96">
        <v>145.0</v>
      </c>
      <c r="AE145" s="96"/>
    </row>
    <row r="146">
      <c r="D146" s="96"/>
      <c r="E146" s="96">
        <v>146.0</v>
      </c>
      <c r="F146" s="96">
        <v>146.0</v>
      </c>
      <c r="G146" s="96">
        <v>146.0</v>
      </c>
      <c r="H146" s="96">
        <v>146.0</v>
      </c>
      <c r="I146" s="96">
        <v>146.0</v>
      </c>
      <c r="J146" s="96">
        <v>146.0</v>
      </c>
      <c r="K146" s="96">
        <v>146.0</v>
      </c>
      <c r="L146" s="96">
        <v>146.0</v>
      </c>
      <c r="M146" s="96">
        <v>146.0</v>
      </c>
      <c r="N146" s="96">
        <v>146.0</v>
      </c>
      <c r="O146" s="96">
        <v>146.0</v>
      </c>
      <c r="P146" s="96">
        <v>146.0</v>
      </c>
      <c r="Q146" s="96">
        <v>146.0</v>
      </c>
      <c r="R146" s="96">
        <v>146.0</v>
      </c>
      <c r="S146" s="96">
        <v>146.0</v>
      </c>
      <c r="T146" s="96">
        <v>146.0</v>
      </c>
      <c r="U146" s="96">
        <v>146.0</v>
      </c>
      <c r="V146" s="96">
        <v>146.0</v>
      </c>
      <c r="W146" s="96">
        <v>146.0</v>
      </c>
      <c r="X146" s="96">
        <v>146.0</v>
      </c>
      <c r="Y146" s="96">
        <v>146.0</v>
      </c>
      <c r="Z146" s="96">
        <v>146.0</v>
      </c>
      <c r="AA146" s="96">
        <v>146.0</v>
      </c>
      <c r="AB146" s="96">
        <v>146.0</v>
      </c>
      <c r="AC146" s="96">
        <v>146.0</v>
      </c>
      <c r="AD146" s="96">
        <v>146.0</v>
      </c>
      <c r="AE146" s="96"/>
    </row>
    <row r="147">
      <c r="D147" s="96"/>
      <c r="E147" s="96">
        <v>147.0</v>
      </c>
      <c r="F147" s="96">
        <v>147.0</v>
      </c>
      <c r="G147" s="96">
        <v>147.0</v>
      </c>
      <c r="H147" s="96">
        <v>147.0</v>
      </c>
      <c r="I147" s="96">
        <v>147.0</v>
      </c>
      <c r="J147" s="96">
        <v>147.0</v>
      </c>
      <c r="K147" s="96">
        <v>147.0</v>
      </c>
      <c r="L147" s="96">
        <v>147.0</v>
      </c>
      <c r="M147" s="96">
        <v>147.0</v>
      </c>
      <c r="N147" s="96">
        <v>147.0</v>
      </c>
      <c r="O147" s="96">
        <v>147.0</v>
      </c>
      <c r="P147" s="96">
        <v>147.0</v>
      </c>
      <c r="Q147" s="96">
        <v>147.0</v>
      </c>
      <c r="R147" s="96">
        <v>147.0</v>
      </c>
      <c r="S147" s="96">
        <v>147.0</v>
      </c>
      <c r="T147" s="96">
        <v>147.0</v>
      </c>
      <c r="U147" s="96">
        <v>147.0</v>
      </c>
      <c r="V147" s="96">
        <v>147.0</v>
      </c>
      <c r="W147" s="96">
        <v>147.0</v>
      </c>
      <c r="X147" s="96">
        <v>147.0</v>
      </c>
      <c r="Y147" s="96">
        <v>147.0</v>
      </c>
      <c r="Z147" s="96">
        <v>147.0</v>
      </c>
      <c r="AA147" s="96">
        <v>147.0</v>
      </c>
      <c r="AB147" s="96">
        <v>147.0</v>
      </c>
      <c r="AC147" s="96">
        <v>147.0</v>
      </c>
      <c r="AD147" s="96">
        <v>147.0</v>
      </c>
      <c r="AE147" s="96"/>
    </row>
    <row r="148">
      <c r="D148" s="96"/>
      <c r="E148" s="96">
        <v>148.0</v>
      </c>
      <c r="F148" s="96">
        <v>148.0</v>
      </c>
      <c r="G148" s="96">
        <v>148.0</v>
      </c>
      <c r="H148" s="96">
        <v>148.0</v>
      </c>
      <c r="I148" s="96">
        <v>148.0</v>
      </c>
      <c r="J148" s="96">
        <v>148.0</v>
      </c>
      <c r="K148" s="96">
        <v>148.0</v>
      </c>
      <c r="L148" s="96">
        <v>148.0</v>
      </c>
      <c r="M148" s="96">
        <v>148.0</v>
      </c>
      <c r="N148" s="96">
        <v>148.0</v>
      </c>
      <c r="O148" s="96">
        <v>148.0</v>
      </c>
      <c r="P148" s="96">
        <v>148.0</v>
      </c>
      <c r="Q148" s="96">
        <v>148.0</v>
      </c>
      <c r="R148" s="96">
        <v>148.0</v>
      </c>
      <c r="S148" s="96">
        <v>148.0</v>
      </c>
      <c r="T148" s="96">
        <v>148.0</v>
      </c>
      <c r="U148" s="96">
        <v>148.0</v>
      </c>
      <c r="V148" s="96">
        <v>148.0</v>
      </c>
      <c r="W148" s="96">
        <v>148.0</v>
      </c>
      <c r="X148" s="96">
        <v>148.0</v>
      </c>
      <c r="Y148" s="96">
        <v>148.0</v>
      </c>
      <c r="Z148" s="96">
        <v>148.0</v>
      </c>
      <c r="AA148" s="96">
        <v>148.0</v>
      </c>
      <c r="AB148" s="96">
        <v>148.0</v>
      </c>
      <c r="AC148" s="96">
        <v>148.0</v>
      </c>
      <c r="AD148" s="96">
        <v>148.0</v>
      </c>
      <c r="AE148" s="96"/>
    </row>
    <row r="149">
      <c r="D149" s="96"/>
      <c r="E149" s="96">
        <v>149.0</v>
      </c>
      <c r="F149" s="96">
        <v>149.0</v>
      </c>
      <c r="G149" s="96">
        <v>149.0</v>
      </c>
      <c r="H149" s="96">
        <v>149.0</v>
      </c>
      <c r="I149" s="96">
        <v>149.0</v>
      </c>
      <c r="J149" s="96">
        <v>149.0</v>
      </c>
      <c r="K149" s="96">
        <v>149.0</v>
      </c>
      <c r="L149" s="96">
        <v>149.0</v>
      </c>
      <c r="M149" s="96">
        <v>149.0</v>
      </c>
      <c r="N149" s="96">
        <v>149.0</v>
      </c>
      <c r="O149" s="96">
        <v>149.0</v>
      </c>
      <c r="P149" s="96">
        <v>149.0</v>
      </c>
      <c r="Q149" s="96">
        <v>149.0</v>
      </c>
      <c r="R149" s="96">
        <v>149.0</v>
      </c>
      <c r="S149" s="96">
        <v>149.0</v>
      </c>
      <c r="T149" s="96">
        <v>149.0</v>
      </c>
      <c r="U149" s="96">
        <v>149.0</v>
      </c>
      <c r="V149" s="96">
        <v>149.0</v>
      </c>
      <c r="W149" s="96">
        <v>149.0</v>
      </c>
      <c r="X149" s="96">
        <v>149.0</v>
      </c>
      <c r="Y149" s="96">
        <v>149.0</v>
      </c>
      <c r="Z149" s="96">
        <v>149.0</v>
      </c>
      <c r="AA149" s="96">
        <v>149.0</v>
      </c>
      <c r="AB149" s="96">
        <v>149.0</v>
      </c>
      <c r="AC149" s="96">
        <v>149.0</v>
      </c>
      <c r="AD149" s="96">
        <v>149.0</v>
      </c>
      <c r="AE149" s="96"/>
    </row>
    <row r="150">
      <c r="D150" s="96"/>
      <c r="E150" s="96">
        <v>150.0</v>
      </c>
      <c r="F150" s="96">
        <v>150.0</v>
      </c>
      <c r="G150" s="96">
        <v>150.0</v>
      </c>
      <c r="H150" s="96">
        <v>150.0</v>
      </c>
      <c r="I150" s="96">
        <v>150.0</v>
      </c>
      <c r="J150" s="96">
        <v>150.0</v>
      </c>
      <c r="K150" s="96">
        <v>150.0</v>
      </c>
      <c r="L150" s="96">
        <v>150.0</v>
      </c>
      <c r="M150" s="96">
        <v>150.0</v>
      </c>
      <c r="N150" s="96">
        <v>150.0</v>
      </c>
      <c r="O150" s="96">
        <v>150.0</v>
      </c>
      <c r="P150" s="96">
        <v>150.0</v>
      </c>
      <c r="Q150" s="96">
        <v>150.0</v>
      </c>
      <c r="R150" s="96">
        <v>150.0</v>
      </c>
      <c r="S150" s="96">
        <v>150.0</v>
      </c>
      <c r="T150" s="96">
        <v>150.0</v>
      </c>
      <c r="U150" s="96">
        <v>150.0</v>
      </c>
      <c r="V150" s="96">
        <v>150.0</v>
      </c>
      <c r="W150" s="96">
        <v>150.0</v>
      </c>
      <c r="X150" s="96">
        <v>150.0</v>
      </c>
      <c r="Y150" s="96">
        <v>150.0</v>
      </c>
      <c r="Z150" s="96">
        <v>150.0</v>
      </c>
      <c r="AA150" s="96">
        <v>150.0</v>
      </c>
      <c r="AB150" s="96">
        <v>150.0</v>
      </c>
      <c r="AC150" s="96">
        <v>150.0</v>
      </c>
      <c r="AD150" s="96">
        <v>150.0</v>
      </c>
      <c r="AE150" s="96"/>
    </row>
    <row r="151">
      <c r="D151" s="96"/>
      <c r="E151" s="96">
        <v>151.0</v>
      </c>
      <c r="F151" s="96">
        <v>151.0</v>
      </c>
      <c r="G151" s="96">
        <v>151.0</v>
      </c>
      <c r="H151" s="96">
        <v>151.0</v>
      </c>
      <c r="I151" s="96">
        <v>151.0</v>
      </c>
      <c r="J151" s="96">
        <v>151.0</v>
      </c>
      <c r="K151" s="96">
        <v>151.0</v>
      </c>
      <c r="L151" s="96">
        <v>151.0</v>
      </c>
      <c r="M151" s="96">
        <v>151.0</v>
      </c>
      <c r="N151" s="96">
        <v>151.0</v>
      </c>
      <c r="O151" s="96">
        <v>151.0</v>
      </c>
      <c r="P151" s="96">
        <v>151.0</v>
      </c>
      <c r="Q151" s="96">
        <v>151.0</v>
      </c>
      <c r="R151" s="96">
        <v>151.0</v>
      </c>
      <c r="S151" s="96">
        <v>151.0</v>
      </c>
      <c r="T151" s="96">
        <v>151.0</v>
      </c>
      <c r="U151" s="96">
        <v>151.0</v>
      </c>
      <c r="V151" s="96">
        <v>151.0</v>
      </c>
      <c r="W151" s="96">
        <v>151.0</v>
      </c>
      <c r="X151" s="96">
        <v>151.0</v>
      </c>
      <c r="Y151" s="96">
        <v>151.0</v>
      </c>
      <c r="Z151" s="96">
        <v>151.0</v>
      </c>
      <c r="AA151" s="96">
        <v>151.0</v>
      </c>
      <c r="AB151" s="96">
        <v>151.0</v>
      </c>
      <c r="AC151" s="96">
        <v>151.0</v>
      </c>
      <c r="AD151" s="96">
        <v>151.0</v>
      </c>
      <c r="AE151" s="96"/>
    </row>
    <row r="152">
      <c r="D152" s="96"/>
      <c r="E152" s="96">
        <v>152.0</v>
      </c>
      <c r="F152" s="96">
        <v>152.0</v>
      </c>
      <c r="G152" s="96">
        <v>152.0</v>
      </c>
      <c r="H152" s="96">
        <v>152.0</v>
      </c>
      <c r="I152" s="96">
        <v>152.0</v>
      </c>
      <c r="J152" s="96">
        <v>152.0</v>
      </c>
      <c r="K152" s="96">
        <v>152.0</v>
      </c>
      <c r="L152" s="96">
        <v>152.0</v>
      </c>
      <c r="M152" s="96">
        <v>152.0</v>
      </c>
      <c r="N152" s="96">
        <v>152.0</v>
      </c>
      <c r="O152" s="96">
        <v>152.0</v>
      </c>
      <c r="P152" s="96">
        <v>152.0</v>
      </c>
      <c r="Q152" s="96">
        <v>152.0</v>
      </c>
      <c r="R152" s="96">
        <v>152.0</v>
      </c>
      <c r="S152" s="96">
        <v>152.0</v>
      </c>
      <c r="T152" s="96">
        <v>152.0</v>
      </c>
      <c r="U152" s="96">
        <v>152.0</v>
      </c>
      <c r="V152" s="96">
        <v>152.0</v>
      </c>
      <c r="W152" s="96">
        <v>152.0</v>
      </c>
      <c r="X152" s="96">
        <v>152.0</v>
      </c>
      <c r="Y152" s="96">
        <v>152.0</v>
      </c>
      <c r="Z152" s="96">
        <v>152.0</v>
      </c>
      <c r="AA152" s="96">
        <v>152.0</v>
      </c>
      <c r="AB152" s="96">
        <v>152.0</v>
      </c>
      <c r="AC152" s="96">
        <v>152.0</v>
      </c>
      <c r="AD152" s="96">
        <v>152.0</v>
      </c>
      <c r="AE152" s="96"/>
    </row>
    <row r="153">
      <c r="D153" s="96"/>
      <c r="E153" s="96">
        <v>153.0</v>
      </c>
      <c r="F153" s="96">
        <v>153.0</v>
      </c>
      <c r="G153" s="96">
        <v>153.0</v>
      </c>
      <c r="H153" s="96">
        <v>153.0</v>
      </c>
      <c r="I153" s="96">
        <v>153.0</v>
      </c>
      <c r="J153" s="96">
        <v>153.0</v>
      </c>
      <c r="K153" s="96">
        <v>153.0</v>
      </c>
      <c r="L153" s="96">
        <v>153.0</v>
      </c>
      <c r="M153" s="96">
        <v>153.0</v>
      </c>
      <c r="N153" s="96">
        <v>153.0</v>
      </c>
      <c r="O153" s="96">
        <v>153.0</v>
      </c>
      <c r="P153" s="96">
        <v>153.0</v>
      </c>
      <c r="Q153" s="96">
        <v>153.0</v>
      </c>
      <c r="R153" s="96">
        <v>153.0</v>
      </c>
      <c r="S153" s="96">
        <v>153.0</v>
      </c>
      <c r="T153" s="96">
        <v>153.0</v>
      </c>
      <c r="U153" s="96">
        <v>153.0</v>
      </c>
      <c r="V153" s="96">
        <v>153.0</v>
      </c>
      <c r="W153" s="96">
        <v>153.0</v>
      </c>
      <c r="X153" s="96">
        <v>153.0</v>
      </c>
      <c r="Y153" s="96">
        <v>153.0</v>
      </c>
      <c r="Z153" s="96">
        <v>153.0</v>
      </c>
      <c r="AA153" s="96">
        <v>153.0</v>
      </c>
      <c r="AB153" s="96">
        <v>153.0</v>
      </c>
      <c r="AC153" s="96">
        <v>153.0</v>
      </c>
      <c r="AD153" s="96">
        <v>153.0</v>
      </c>
      <c r="AE153" s="96"/>
    </row>
    <row r="154">
      <c r="D154" s="96"/>
      <c r="E154" s="96">
        <v>154.0</v>
      </c>
      <c r="F154" s="96">
        <v>154.0</v>
      </c>
      <c r="G154" s="96">
        <v>154.0</v>
      </c>
      <c r="H154" s="96">
        <v>154.0</v>
      </c>
      <c r="I154" s="96">
        <v>154.0</v>
      </c>
      <c r="J154" s="96">
        <v>154.0</v>
      </c>
      <c r="K154" s="96">
        <v>154.0</v>
      </c>
      <c r="L154" s="96">
        <v>154.0</v>
      </c>
      <c r="M154" s="96">
        <v>154.0</v>
      </c>
      <c r="N154" s="96">
        <v>154.0</v>
      </c>
      <c r="O154" s="96">
        <v>154.0</v>
      </c>
      <c r="P154" s="96">
        <v>154.0</v>
      </c>
      <c r="Q154" s="96">
        <v>154.0</v>
      </c>
      <c r="R154" s="96">
        <v>154.0</v>
      </c>
      <c r="S154" s="96">
        <v>154.0</v>
      </c>
      <c r="T154" s="96">
        <v>154.0</v>
      </c>
      <c r="U154" s="96">
        <v>154.0</v>
      </c>
      <c r="V154" s="96">
        <v>154.0</v>
      </c>
      <c r="W154" s="96">
        <v>154.0</v>
      </c>
      <c r="X154" s="96">
        <v>154.0</v>
      </c>
      <c r="Y154" s="96">
        <v>154.0</v>
      </c>
      <c r="Z154" s="96">
        <v>154.0</v>
      </c>
      <c r="AA154" s="96">
        <v>154.0</v>
      </c>
      <c r="AB154" s="96">
        <v>154.0</v>
      </c>
      <c r="AC154" s="96">
        <v>154.0</v>
      </c>
      <c r="AD154" s="96">
        <v>154.0</v>
      </c>
      <c r="AE154" s="96"/>
    </row>
    <row r="155">
      <c r="D155" s="96"/>
      <c r="E155" s="96">
        <v>155.0</v>
      </c>
      <c r="F155" s="96">
        <v>155.0</v>
      </c>
      <c r="G155" s="96">
        <v>155.0</v>
      </c>
      <c r="H155" s="96">
        <v>155.0</v>
      </c>
      <c r="I155" s="96">
        <v>155.0</v>
      </c>
      <c r="J155" s="96">
        <v>155.0</v>
      </c>
      <c r="K155" s="96">
        <v>155.0</v>
      </c>
      <c r="L155" s="96">
        <v>155.0</v>
      </c>
      <c r="M155" s="96">
        <v>155.0</v>
      </c>
      <c r="N155" s="96">
        <v>155.0</v>
      </c>
      <c r="O155" s="96">
        <v>155.0</v>
      </c>
      <c r="P155" s="96">
        <v>155.0</v>
      </c>
      <c r="Q155" s="96">
        <v>155.0</v>
      </c>
      <c r="R155" s="96">
        <v>155.0</v>
      </c>
      <c r="S155" s="96">
        <v>155.0</v>
      </c>
      <c r="T155" s="96">
        <v>155.0</v>
      </c>
      <c r="U155" s="96">
        <v>155.0</v>
      </c>
      <c r="V155" s="96">
        <v>155.0</v>
      </c>
      <c r="W155" s="96">
        <v>155.0</v>
      </c>
      <c r="X155" s="96">
        <v>155.0</v>
      </c>
      <c r="Y155" s="96">
        <v>155.0</v>
      </c>
      <c r="Z155" s="96">
        <v>155.0</v>
      </c>
      <c r="AA155" s="96">
        <v>155.0</v>
      </c>
      <c r="AB155" s="96">
        <v>155.0</v>
      </c>
      <c r="AC155" s="96">
        <v>155.0</v>
      </c>
      <c r="AD155" s="96">
        <v>155.0</v>
      </c>
      <c r="AE155" s="96"/>
    </row>
    <row r="156">
      <c r="D156" s="96"/>
      <c r="E156" s="96">
        <v>156.0</v>
      </c>
      <c r="F156" s="96">
        <v>156.0</v>
      </c>
      <c r="G156" s="96">
        <v>156.0</v>
      </c>
      <c r="H156" s="96">
        <v>156.0</v>
      </c>
      <c r="I156" s="96">
        <v>156.0</v>
      </c>
      <c r="J156" s="96">
        <v>156.0</v>
      </c>
      <c r="K156" s="96">
        <v>156.0</v>
      </c>
      <c r="L156" s="96">
        <v>156.0</v>
      </c>
      <c r="M156" s="96">
        <v>156.0</v>
      </c>
      <c r="N156" s="96">
        <v>156.0</v>
      </c>
      <c r="O156" s="96">
        <v>156.0</v>
      </c>
      <c r="P156" s="96">
        <v>156.0</v>
      </c>
      <c r="Q156" s="96">
        <v>156.0</v>
      </c>
      <c r="R156" s="96">
        <v>156.0</v>
      </c>
      <c r="S156" s="96">
        <v>156.0</v>
      </c>
      <c r="T156" s="96">
        <v>156.0</v>
      </c>
      <c r="U156" s="96">
        <v>156.0</v>
      </c>
      <c r="V156" s="96">
        <v>156.0</v>
      </c>
      <c r="W156" s="96">
        <v>156.0</v>
      </c>
      <c r="X156" s="96">
        <v>156.0</v>
      </c>
      <c r="Y156" s="96">
        <v>156.0</v>
      </c>
      <c r="Z156" s="96">
        <v>156.0</v>
      </c>
      <c r="AA156" s="96">
        <v>156.0</v>
      </c>
      <c r="AB156" s="96">
        <v>156.0</v>
      </c>
      <c r="AC156" s="96">
        <v>156.0</v>
      </c>
      <c r="AD156" s="96">
        <v>156.0</v>
      </c>
      <c r="AE156" s="96"/>
    </row>
    <row r="157">
      <c r="D157" s="96"/>
      <c r="E157" s="96">
        <v>157.0</v>
      </c>
      <c r="F157" s="96">
        <v>157.0</v>
      </c>
      <c r="G157" s="96">
        <v>157.0</v>
      </c>
      <c r="H157" s="96">
        <v>157.0</v>
      </c>
      <c r="I157" s="96">
        <v>157.0</v>
      </c>
      <c r="J157" s="96">
        <v>157.0</v>
      </c>
      <c r="K157" s="96">
        <v>157.0</v>
      </c>
      <c r="L157" s="96">
        <v>157.0</v>
      </c>
      <c r="M157" s="96">
        <v>157.0</v>
      </c>
      <c r="N157" s="96">
        <v>157.0</v>
      </c>
      <c r="O157" s="96">
        <v>157.0</v>
      </c>
      <c r="P157" s="96">
        <v>157.0</v>
      </c>
      <c r="Q157" s="96">
        <v>157.0</v>
      </c>
      <c r="R157" s="96">
        <v>157.0</v>
      </c>
      <c r="S157" s="96">
        <v>157.0</v>
      </c>
      <c r="T157" s="96">
        <v>157.0</v>
      </c>
      <c r="U157" s="96">
        <v>157.0</v>
      </c>
      <c r="V157" s="96">
        <v>157.0</v>
      </c>
      <c r="W157" s="96">
        <v>157.0</v>
      </c>
      <c r="X157" s="96">
        <v>157.0</v>
      </c>
      <c r="Y157" s="96">
        <v>157.0</v>
      </c>
      <c r="Z157" s="96">
        <v>157.0</v>
      </c>
      <c r="AA157" s="96">
        <v>157.0</v>
      </c>
      <c r="AB157" s="96">
        <v>157.0</v>
      </c>
      <c r="AC157" s="96">
        <v>157.0</v>
      </c>
      <c r="AD157" s="96">
        <v>157.0</v>
      </c>
      <c r="AE157" s="96"/>
    </row>
    <row r="158">
      <c r="D158" s="96"/>
      <c r="E158" s="96">
        <v>158.0</v>
      </c>
      <c r="F158" s="96">
        <v>158.0</v>
      </c>
      <c r="G158" s="96">
        <v>158.0</v>
      </c>
      <c r="H158" s="96">
        <v>158.0</v>
      </c>
      <c r="I158" s="96">
        <v>158.0</v>
      </c>
      <c r="J158" s="96">
        <v>158.0</v>
      </c>
      <c r="K158" s="96">
        <v>158.0</v>
      </c>
      <c r="L158" s="96">
        <v>158.0</v>
      </c>
      <c r="M158" s="96">
        <v>158.0</v>
      </c>
      <c r="N158" s="96">
        <v>158.0</v>
      </c>
      <c r="O158" s="96">
        <v>158.0</v>
      </c>
      <c r="P158" s="96">
        <v>158.0</v>
      </c>
      <c r="Q158" s="96">
        <v>158.0</v>
      </c>
      <c r="R158" s="96">
        <v>158.0</v>
      </c>
      <c r="S158" s="96">
        <v>158.0</v>
      </c>
      <c r="T158" s="96">
        <v>158.0</v>
      </c>
      <c r="U158" s="96">
        <v>158.0</v>
      </c>
      <c r="V158" s="96">
        <v>158.0</v>
      </c>
      <c r="W158" s="96">
        <v>158.0</v>
      </c>
      <c r="X158" s="96">
        <v>158.0</v>
      </c>
      <c r="Y158" s="96">
        <v>158.0</v>
      </c>
      <c r="Z158" s="96">
        <v>158.0</v>
      </c>
      <c r="AA158" s="96">
        <v>158.0</v>
      </c>
      <c r="AB158" s="96">
        <v>158.0</v>
      </c>
      <c r="AC158" s="96">
        <v>158.0</v>
      </c>
      <c r="AD158" s="96">
        <v>158.0</v>
      </c>
      <c r="AE158" s="96"/>
    </row>
    <row r="159">
      <c r="D159" s="96"/>
      <c r="E159" s="96">
        <v>159.0</v>
      </c>
      <c r="F159" s="96">
        <v>159.0</v>
      </c>
      <c r="G159" s="96">
        <v>159.0</v>
      </c>
      <c r="H159" s="96">
        <v>159.0</v>
      </c>
      <c r="I159" s="96">
        <v>159.0</v>
      </c>
      <c r="J159" s="96">
        <v>159.0</v>
      </c>
      <c r="K159" s="96">
        <v>159.0</v>
      </c>
      <c r="L159" s="96">
        <v>159.0</v>
      </c>
      <c r="M159" s="96">
        <v>159.0</v>
      </c>
      <c r="N159" s="96">
        <v>159.0</v>
      </c>
      <c r="O159" s="96">
        <v>159.0</v>
      </c>
      <c r="P159" s="96">
        <v>159.0</v>
      </c>
      <c r="Q159" s="96">
        <v>159.0</v>
      </c>
      <c r="R159" s="96">
        <v>159.0</v>
      </c>
      <c r="S159" s="96">
        <v>159.0</v>
      </c>
      <c r="T159" s="96">
        <v>159.0</v>
      </c>
      <c r="U159" s="96">
        <v>159.0</v>
      </c>
      <c r="V159" s="96">
        <v>159.0</v>
      </c>
      <c r="W159" s="96">
        <v>159.0</v>
      </c>
      <c r="X159" s="96">
        <v>159.0</v>
      </c>
      <c r="Y159" s="96">
        <v>159.0</v>
      </c>
      <c r="Z159" s="96">
        <v>159.0</v>
      </c>
      <c r="AA159" s="96">
        <v>159.0</v>
      </c>
      <c r="AB159" s="96">
        <v>159.0</v>
      </c>
      <c r="AC159" s="96">
        <v>159.0</v>
      </c>
      <c r="AD159" s="96">
        <v>159.0</v>
      </c>
      <c r="AE159" s="96"/>
    </row>
    <row r="160">
      <c r="D160" s="96"/>
      <c r="E160" s="96">
        <v>160.0</v>
      </c>
      <c r="F160" s="96">
        <v>160.0</v>
      </c>
      <c r="G160" s="96">
        <v>160.0</v>
      </c>
      <c r="H160" s="96">
        <v>160.0</v>
      </c>
      <c r="I160" s="96">
        <v>160.0</v>
      </c>
      <c r="J160" s="96">
        <v>160.0</v>
      </c>
      <c r="K160" s="96">
        <v>160.0</v>
      </c>
      <c r="L160" s="96">
        <v>160.0</v>
      </c>
      <c r="M160" s="96">
        <v>160.0</v>
      </c>
      <c r="N160" s="96">
        <v>160.0</v>
      </c>
      <c r="O160" s="96">
        <v>160.0</v>
      </c>
      <c r="P160" s="96">
        <v>160.0</v>
      </c>
      <c r="Q160" s="96">
        <v>160.0</v>
      </c>
      <c r="R160" s="96">
        <v>160.0</v>
      </c>
      <c r="S160" s="96">
        <v>160.0</v>
      </c>
      <c r="T160" s="96">
        <v>160.0</v>
      </c>
      <c r="U160" s="96">
        <v>160.0</v>
      </c>
      <c r="V160" s="96">
        <v>160.0</v>
      </c>
      <c r="W160" s="96">
        <v>160.0</v>
      </c>
      <c r="X160" s="96">
        <v>160.0</v>
      </c>
      <c r="Y160" s="96">
        <v>160.0</v>
      </c>
      <c r="Z160" s="96">
        <v>160.0</v>
      </c>
      <c r="AA160" s="96">
        <v>160.0</v>
      </c>
      <c r="AB160" s="96">
        <v>160.0</v>
      </c>
      <c r="AC160" s="96">
        <v>160.0</v>
      </c>
      <c r="AD160" s="96">
        <v>160.0</v>
      </c>
      <c r="AE160" s="96"/>
    </row>
    <row r="161">
      <c r="D161" s="96"/>
      <c r="E161" s="96">
        <v>161.0</v>
      </c>
      <c r="F161" s="96">
        <v>161.0</v>
      </c>
      <c r="G161" s="96">
        <v>161.0</v>
      </c>
      <c r="H161" s="96">
        <v>161.0</v>
      </c>
      <c r="I161" s="96">
        <v>161.0</v>
      </c>
      <c r="J161" s="96">
        <v>161.0</v>
      </c>
      <c r="K161" s="96">
        <v>161.0</v>
      </c>
      <c r="L161" s="96">
        <v>161.0</v>
      </c>
      <c r="M161" s="96">
        <v>161.0</v>
      </c>
      <c r="N161" s="96">
        <v>161.0</v>
      </c>
      <c r="O161" s="96">
        <v>161.0</v>
      </c>
      <c r="P161" s="96">
        <v>161.0</v>
      </c>
      <c r="Q161" s="96">
        <v>161.0</v>
      </c>
      <c r="R161" s="96">
        <v>161.0</v>
      </c>
      <c r="S161" s="96">
        <v>161.0</v>
      </c>
      <c r="T161" s="96">
        <v>161.0</v>
      </c>
      <c r="U161" s="96">
        <v>161.0</v>
      </c>
      <c r="V161" s="96">
        <v>161.0</v>
      </c>
      <c r="W161" s="96">
        <v>161.0</v>
      </c>
      <c r="X161" s="96">
        <v>161.0</v>
      </c>
      <c r="Y161" s="96">
        <v>161.0</v>
      </c>
      <c r="Z161" s="96">
        <v>161.0</v>
      </c>
      <c r="AA161" s="96">
        <v>161.0</v>
      </c>
      <c r="AB161" s="96">
        <v>161.0</v>
      </c>
      <c r="AC161" s="96">
        <v>161.0</v>
      </c>
      <c r="AD161" s="96">
        <v>161.0</v>
      </c>
      <c r="AE161" s="96"/>
    </row>
    <row r="162">
      <c r="D162" s="96"/>
      <c r="E162" s="96">
        <v>162.0</v>
      </c>
      <c r="F162" s="96">
        <v>162.0</v>
      </c>
      <c r="G162" s="96">
        <v>162.0</v>
      </c>
      <c r="H162" s="96">
        <v>162.0</v>
      </c>
      <c r="I162" s="96">
        <v>162.0</v>
      </c>
      <c r="J162" s="96">
        <v>162.0</v>
      </c>
      <c r="K162" s="96">
        <v>162.0</v>
      </c>
      <c r="L162" s="96">
        <v>162.0</v>
      </c>
      <c r="M162" s="96">
        <v>162.0</v>
      </c>
      <c r="N162" s="96">
        <v>162.0</v>
      </c>
      <c r="O162" s="96">
        <v>162.0</v>
      </c>
      <c r="P162" s="96">
        <v>162.0</v>
      </c>
      <c r="Q162" s="96">
        <v>162.0</v>
      </c>
      <c r="R162" s="96">
        <v>162.0</v>
      </c>
      <c r="S162" s="96">
        <v>162.0</v>
      </c>
      <c r="T162" s="96">
        <v>162.0</v>
      </c>
      <c r="U162" s="96">
        <v>162.0</v>
      </c>
      <c r="V162" s="96">
        <v>162.0</v>
      </c>
      <c r="W162" s="96">
        <v>162.0</v>
      </c>
      <c r="X162" s="96">
        <v>162.0</v>
      </c>
      <c r="Y162" s="96">
        <v>162.0</v>
      </c>
      <c r="Z162" s="96">
        <v>162.0</v>
      </c>
      <c r="AA162" s="96">
        <v>162.0</v>
      </c>
      <c r="AB162" s="96">
        <v>162.0</v>
      </c>
      <c r="AC162" s="96">
        <v>162.0</v>
      </c>
      <c r="AD162" s="96">
        <v>162.0</v>
      </c>
      <c r="AE162" s="96"/>
    </row>
    <row r="163">
      <c r="D163" s="96"/>
      <c r="E163" s="96">
        <v>163.0</v>
      </c>
      <c r="F163" s="96">
        <v>163.0</v>
      </c>
      <c r="G163" s="96">
        <v>163.0</v>
      </c>
      <c r="H163" s="96">
        <v>163.0</v>
      </c>
      <c r="I163" s="96">
        <v>163.0</v>
      </c>
      <c r="J163" s="96">
        <v>163.0</v>
      </c>
      <c r="K163" s="96">
        <v>163.0</v>
      </c>
      <c r="L163" s="96">
        <v>163.0</v>
      </c>
      <c r="M163" s="96">
        <v>163.0</v>
      </c>
      <c r="N163" s="96">
        <v>163.0</v>
      </c>
      <c r="O163" s="96">
        <v>163.0</v>
      </c>
      <c r="P163" s="96">
        <v>163.0</v>
      </c>
      <c r="Q163" s="96">
        <v>163.0</v>
      </c>
      <c r="R163" s="96">
        <v>163.0</v>
      </c>
      <c r="S163" s="96">
        <v>163.0</v>
      </c>
      <c r="T163" s="96">
        <v>163.0</v>
      </c>
      <c r="U163" s="96">
        <v>163.0</v>
      </c>
      <c r="V163" s="96">
        <v>163.0</v>
      </c>
      <c r="W163" s="96">
        <v>163.0</v>
      </c>
      <c r="X163" s="96">
        <v>163.0</v>
      </c>
      <c r="Y163" s="96">
        <v>163.0</v>
      </c>
      <c r="Z163" s="96">
        <v>163.0</v>
      </c>
      <c r="AA163" s="96">
        <v>163.0</v>
      </c>
      <c r="AB163" s="96">
        <v>163.0</v>
      </c>
      <c r="AC163" s="96">
        <v>163.0</v>
      </c>
      <c r="AD163" s="96">
        <v>163.0</v>
      </c>
      <c r="AE163" s="96"/>
    </row>
    <row r="164">
      <c r="D164" s="96"/>
      <c r="E164" s="96">
        <v>164.0</v>
      </c>
      <c r="F164" s="96">
        <v>164.0</v>
      </c>
      <c r="G164" s="96">
        <v>164.0</v>
      </c>
      <c r="H164" s="96">
        <v>164.0</v>
      </c>
      <c r="I164" s="96">
        <v>164.0</v>
      </c>
      <c r="J164" s="96">
        <v>164.0</v>
      </c>
      <c r="K164" s="96">
        <v>164.0</v>
      </c>
      <c r="L164" s="96">
        <v>164.0</v>
      </c>
      <c r="M164" s="96">
        <v>164.0</v>
      </c>
      <c r="N164" s="96">
        <v>164.0</v>
      </c>
      <c r="O164" s="96">
        <v>164.0</v>
      </c>
      <c r="P164" s="96">
        <v>164.0</v>
      </c>
      <c r="Q164" s="96">
        <v>164.0</v>
      </c>
      <c r="R164" s="96">
        <v>164.0</v>
      </c>
      <c r="S164" s="96">
        <v>164.0</v>
      </c>
      <c r="T164" s="96">
        <v>164.0</v>
      </c>
      <c r="U164" s="96">
        <v>164.0</v>
      </c>
      <c r="V164" s="96">
        <v>164.0</v>
      </c>
      <c r="W164" s="96">
        <v>164.0</v>
      </c>
      <c r="X164" s="96">
        <v>164.0</v>
      </c>
      <c r="Y164" s="96">
        <v>164.0</v>
      </c>
      <c r="Z164" s="96">
        <v>164.0</v>
      </c>
      <c r="AA164" s="96">
        <v>164.0</v>
      </c>
      <c r="AB164" s="96">
        <v>164.0</v>
      </c>
      <c r="AC164" s="96">
        <v>164.0</v>
      </c>
      <c r="AD164" s="96">
        <v>164.0</v>
      </c>
      <c r="AE164" s="96"/>
    </row>
    <row r="165">
      <c r="D165" s="96"/>
      <c r="E165" s="96">
        <v>165.0</v>
      </c>
      <c r="F165" s="96">
        <v>165.0</v>
      </c>
      <c r="G165" s="96">
        <v>165.0</v>
      </c>
      <c r="H165" s="96">
        <v>165.0</v>
      </c>
      <c r="I165" s="96">
        <v>165.0</v>
      </c>
      <c r="J165" s="96">
        <v>165.0</v>
      </c>
      <c r="K165" s="96">
        <v>165.0</v>
      </c>
      <c r="L165" s="96">
        <v>165.0</v>
      </c>
      <c r="M165" s="96">
        <v>165.0</v>
      </c>
      <c r="N165" s="96">
        <v>165.0</v>
      </c>
      <c r="O165" s="96">
        <v>165.0</v>
      </c>
      <c r="P165" s="96">
        <v>165.0</v>
      </c>
      <c r="Q165" s="96">
        <v>165.0</v>
      </c>
      <c r="R165" s="96">
        <v>165.0</v>
      </c>
      <c r="S165" s="96">
        <v>165.0</v>
      </c>
      <c r="T165" s="96">
        <v>165.0</v>
      </c>
      <c r="U165" s="96">
        <v>165.0</v>
      </c>
      <c r="V165" s="96">
        <v>165.0</v>
      </c>
      <c r="W165" s="96">
        <v>165.0</v>
      </c>
      <c r="X165" s="96">
        <v>165.0</v>
      </c>
      <c r="Y165" s="96">
        <v>165.0</v>
      </c>
      <c r="Z165" s="96">
        <v>165.0</v>
      </c>
      <c r="AA165" s="96">
        <v>165.0</v>
      </c>
      <c r="AB165" s="96">
        <v>165.0</v>
      </c>
      <c r="AC165" s="96">
        <v>165.0</v>
      </c>
      <c r="AD165" s="96">
        <v>165.0</v>
      </c>
      <c r="AE165" s="96"/>
    </row>
    <row r="166">
      <c r="D166" s="96"/>
      <c r="E166" s="96">
        <v>166.0</v>
      </c>
      <c r="F166" s="96">
        <v>166.0</v>
      </c>
      <c r="G166" s="96">
        <v>166.0</v>
      </c>
      <c r="H166" s="96">
        <v>166.0</v>
      </c>
      <c r="I166" s="96">
        <v>166.0</v>
      </c>
      <c r="J166" s="96">
        <v>166.0</v>
      </c>
      <c r="K166" s="96">
        <v>166.0</v>
      </c>
      <c r="L166" s="96">
        <v>166.0</v>
      </c>
      <c r="M166" s="96">
        <v>166.0</v>
      </c>
      <c r="N166" s="96">
        <v>166.0</v>
      </c>
      <c r="O166" s="96">
        <v>166.0</v>
      </c>
      <c r="P166" s="96">
        <v>166.0</v>
      </c>
      <c r="Q166" s="96">
        <v>166.0</v>
      </c>
      <c r="R166" s="96">
        <v>166.0</v>
      </c>
      <c r="S166" s="96">
        <v>166.0</v>
      </c>
      <c r="T166" s="96">
        <v>166.0</v>
      </c>
      <c r="U166" s="96">
        <v>166.0</v>
      </c>
      <c r="V166" s="96">
        <v>166.0</v>
      </c>
      <c r="W166" s="96">
        <v>166.0</v>
      </c>
      <c r="X166" s="96">
        <v>166.0</v>
      </c>
      <c r="Y166" s="96">
        <v>166.0</v>
      </c>
      <c r="Z166" s="96">
        <v>166.0</v>
      </c>
      <c r="AA166" s="96">
        <v>166.0</v>
      </c>
      <c r="AB166" s="96">
        <v>166.0</v>
      </c>
      <c r="AC166" s="96">
        <v>166.0</v>
      </c>
      <c r="AD166" s="96">
        <v>166.0</v>
      </c>
      <c r="AE166" s="96"/>
    </row>
    <row r="167">
      <c r="D167" s="96"/>
      <c r="E167" s="96">
        <v>167.0</v>
      </c>
      <c r="F167" s="96">
        <v>167.0</v>
      </c>
      <c r="G167" s="96">
        <v>167.0</v>
      </c>
      <c r="H167" s="96">
        <v>167.0</v>
      </c>
      <c r="I167" s="96">
        <v>167.0</v>
      </c>
      <c r="J167" s="96">
        <v>167.0</v>
      </c>
      <c r="K167" s="96">
        <v>167.0</v>
      </c>
      <c r="L167" s="96">
        <v>167.0</v>
      </c>
      <c r="M167" s="96">
        <v>167.0</v>
      </c>
      <c r="N167" s="96">
        <v>167.0</v>
      </c>
      <c r="O167" s="96">
        <v>167.0</v>
      </c>
      <c r="P167" s="96">
        <v>167.0</v>
      </c>
      <c r="Q167" s="96">
        <v>167.0</v>
      </c>
      <c r="R167" s="96">
        <v>167.0</v>
      </c>
      <c r="S167" s="96">
        <v>167.0</v>
      </c>
      <c r="T167" s="96">
        <v>167.0</v>
      </c>
      <c r="U167" s="96">
        <v>167.0</v>
      </c>
      <c r="V167" s="96">
        <v>167.0</v>
      </c>
      <c r="W167" s="96">
        <v>167.0</v>
      </c>
      <c r="X167" s="96">
        <v>167.0</v>
      </c>
      <c r="Y167" s="96">
        <v>167.0</v>
      </c>
      <c r="Z167" s="96">
        <v>167.0</v>
      </c>
      <c r="AA167" s="96">
        <v>167.0</v>
      </c>
      <c r="AB167" s="96">
        <v>167.0</v>
      </c>
      <c r="AC167" s="96">
        <v>167.0</v>
      </c>
      <c r="AD167" s="96">
        <v>167.0</v>
      </c>
      <c r="AE167" s="96"/>
    </row>
    <row r="168">
      <c r="D168" s="96"/>
      <c r="E168" s="96">
        <v>168.0</v>
      </c>
      <c r="F168" s="96">
        <v>168.0</v>
      </c>
      <c r="G168" s="96">
        <v>168.0</v>
      </c>
      <c r="H168" s="96">
        <v>168.0</v>
      </c>
      <c r="I168" s="96">
        <v>168.0</v>
      </c>
      <c r="J168" s="96">
        <v>168.0</v>
      </c>
      <c r="K168" s="96">
        <v>168.0</v>
      </c>
      <c r="L168" s="96">
        <v>168.0</v>
      </c>
      <c r="M168" s="96">
        <v>168.0</v>
      </c>
      <c r="N168" s="96">
        <v>168.0</v>
      </c>
      <c r="O168" s="96">
        <v>168.0</v>
      </c>
      <c r="P168" s="96">
        <v>168.0</v>
      </c>
      <c r="Q168" s="96">
        <v>168.0</v>
      </c>
      <c r="R168" s="96">
        <v>168.0</v>
      </c>
      <c r="S168" s="96">
        <v>168.0</v>
      </c>
      <c r="T168" s="96">
        <v>168.0</v>
      </c>
      <c r="U168" s="96">
        <v>168.0</v>
      </c>
      <c r="V168" s="96">
        <v>168.0</v>
      </c>
      <c r="W168" s="96">
        <v>168.0</v>
      </c>
      <c r="X168" s="96">
        <v>168.0</v>
      </c>
      <c r="Y168" s="96">
        <v>168.0</v>
      </c>
      <c r="Z168" s="96">
        <v>168.0</v>
      </c>
      <c r="AA168" s="96">
        <v>168.0</v>
      </c>
      <c r="AB168" s="96">
        <v>168.0</v>
      </c>
      <c r="AC168" s="96">
        <v>168.0</v>
      </c>
      <c r="AD168" s="96">
        <v>168.0</v>
      </c>
      <c r="AE168" s="96"/>
    </row>
    <row r="169">
      <c r="D169" s="96"/>
      <c r="E169" s="96">
        <v>169.0</v>
      </c>
      <c r="F169" s="96">
        <v>169.0</v>
      </c>
      <c r="G169" s="96">
        <v>169.0</v>
      </c>
      <c r="H169" s="96">
        <v>169.0</v>
      </c>
      <c r="I169" s="96">
        <v>169.0</v>
      </c>
      <c r="J169" s="96">
        <v>169.0</v>
      </c>
      <c r="K169" s="96">
        <v>169.0</v>
      </c>
      <c r="L169" s="96">
        <v>169.0</v>
      </c>
      <c r="M169" s="96">
        <v>169.0</v>
      </c>
      <c r="N169" s="96">
        <v>169.0</v>
      </c>
      <c r="O169" s="96">
        <v>169.0</v>
      </c>
      <c r="P169" s="96">
        <v>169.0</v>
      </c>
      <c r="Q169" s="96">
        <v>169.0</v>
      </c>
      <c r="R169" s="96">
        <v>169.0</v>
      </c>
      <c r="S169" s="96">
        <v>169.0</v>
      </c>
      <c r="T169" s="96">
        <v>169.0</v>
      </c>
      <c r="U169" s="96">
        <v>169.0</v>
      </c>
      <c r="V169" s="96">
        <v>169.0</v>
      </c>
      <c r="W169" s="96">
        <v>169.0</v>
      </c>
      <c r="X169" s="96">
        <v>169.0</v>
      </c>
      <c r="Y169" s="96">
        <v>169.0</v>
      </c>
      <c r="Z169" s="96">
        <v>169.0</v>
      </c>
      <c r="AA169" s="96">
        <v>169.0</v>
      </c>
      <c r="AB169" s="96">
        <v>169.0</v>
      </c>
      <c r="AC169" s="96">
        <v>169.0</v>
      </c>
      <c r="AD169" s="96">
        <v>169.0</v>
      </c>
      <c r="AE169" s="96"/>
    </row>
    <row r="170">
      <c r="D170" s="96"/>
      <c r="E170" s="96">
        <v>170.0</v>
      </c>
      <c r="F170" s="96">
        <v>170.0</v>
      </c>
      <c r="G170" s="96">
        <v>170.0</v>
      </c>
      <c r="H170" s="96">
        <v>170.0</v>
      </c>
      <c r="I170" s="96">
        <v>170.0</v>
      </c>
      <c r="J170" s="96">
        <v>170.0</v>
      </c>
      <c r="K170" s="96">
        <v>170.0</v>
      </c>
      <c r="L170" s="96">
        <v>170.0</v>
      </c>
      <c r="M170" s="96">
        <v>170.0</v>
      </c>
      <c r="N170" s="96">
        <v>170.0</v>
      </c>
      <c r="O170" s="96">
        <v>170.0</v>
      </c>
      <c r="P170" s="96">
        <v>170.0</v>
      </c>
      <c r="Q170" s="96">
        <v>170.0</v>
      </c>
      <c r="R170" s="96">
        <v>170.0</v>
      </c>
      <c r="S170" s="96">
        <v>170.0</v>
      </c>
      <c r="T170" s="96">
        <v>170.0</v>
      </c>
      <c r="U170" s="96">
        <v>170.0</v>
      </c>
      <c r="V170" s="96">
        <v>170.0</v>
      </c>
      <c r="W170" s="96">
        <v>170.0</v>
      </c>
      <c r="X170" s="96">
        <v>170.0</v>
      </c>
      <c r="Y170" s="96">
        <v>170.0</v>
      </c>
      <c r="Z170" s="96">
        <v>170.0</v>
      </c>
      <c r="AA170" s="96">
        <v>170.0</v>
      </c>
      <c r="AB170" s="96">
        <v>170.0</v>
      </c>
      <c r="AC170" s="96">
        <v>170.0</v>
      </c>
      <c r="AD170" s="96">
        <v>170.0</v>
      </c>
      <c r="AE170" s="96"/>
    </row>
    <row r="171">
      <c r="D171" s="96"/>
      <c r="E171" s="96">
        <v>171.0</v>
      </c>
      <c r="F171" s="96">
        <v>171.0</v>
      </c>
      <c r="G171" s="96">
        <v>171.0</v>
      </c>
      <c r="H171" s="96">
        <v>171.0</v>
      </c>
      <c r="I171" s="96">
        <v>171.0</v>
      </c>
      <c r="J171" s="96">
        <v>171.0</v>
      </c>
      <c r="K171" s="96">
        <v>171.0</v>
      </c>
      <c r="L171" s="96">
        <v>171.0</v>
      </c>
      <c r="M171" s="96">
        <v>171.0</v>
      </c>
      <c r="N171" s="96">
        <v>171.0</v>
      </c>
      <c r="O171" s="96">
        <v>171.0</v>
      </c>
      <c r="P171" s="96">
        <v>171.0</v>
      </c>
      <c r="Q171" s="96">
        <v>171.0</v>
      </c>
      <c r="R171" s="96">
        <v>171.0</v>
      </c>
      <c r="S171" s="96">
        <v>171.0</v>
      </c>
      <c r="T171" s="96">
        <v>171.0</v>
      </c>
      <c r="U171" s="96">
        <v>171.0</v>
      </c>
      <c r="V171" s="96">
        <v>171.0</v>
      </c>
      <c r="W171" s="96">
        <v>171.0</v>
      </c>
      <c r="X171" s="96">
        <v>171.0</v>
      </c>
      <c r="Y171" s="96">
        <v>171.0</v>
      </c>
      <c r="Z171" s="96">
        <v>171.0</v>
      </c>
      <c r="AA171" s="96">
        <v>171.0</v>
      </c>
      <c r="AB171" s="96">
        <v>171.0</v>
      </c>
      <c r="AC171" s="96">
        <v>171.0</v>
      </c>
      <c r="AD171" s="96">
        <v>171.0</v>
      </c>
      <c r="AE171" s="96"/>
    </row>
    <row r="172">
      <c r="D172" s="96"/>
      <c r="E172" s="96">
        <v>172.0</v>
      </c>
      <c r="F172" s="96">
        <v>172.0</v>
      </c>
      <c r="G172" s="96">
        <v>172.0</v>
      </c>
      <c r="H172" s="96">
        <v>172.0</v>
      </c>
      <c r="I172" s="96">
        <v>172.0</v>
      </c>
      <c r="J172" s="96">
        <v>172.0</v>
      </c>
      <c r="K172" s="96">
        <v>172.0</v>
      </c>
      <c r="L172" s="96">
        <v>172.0</v>
      </c>
      <c r="M172" s="96">
        <v>172.0</v>
      </c>
      <c r="N172" s="96">
        <v>172.0</v>
      </c>
      <c r="O172" s="96">
        <v>172.0</v>
      </c>
      <c r="P172" s="96">
        <v>172.0</v>
      </c>
      <c r="Q172" s="96">
        <v>172.0</v>
      </c>
      <c r="R172" s="96">
        <v>172.0</v>
      </c>
      <c r="S172" s="96">
        <v>172.0</v>
      </c>
      <c r="T172" s="96">
        <v>172.0</v>
      </c>
      <c r="U172" s="96">
        <v>172.0</v>
      </c>
      <c r="V172" s="96">
        <v>172.0</v>
      </c>
      <c r="W172" s="96">
        <v>172.0</v>
      </c>
      <c r="X172" s="96">
        <v>172.0</v>
      </c>
      <c r="Y172" s="96">
        <v>172.0</v>
      </c>
      <c r="Z172" s="96">
        <v>172.0</v>
      </c>
      <c r="AA172" s="96">
        <v>172.0</v>
      </c>
      <c r="AB172" s="96">
        <v>172.0</v>
      </c>
      <c r="AC172" s="96">
        <v>172.0</v>
      </c>
      <c r="AD172" s="96">
        <v>172.0</v>
      </c>
      <c r="AE172" s="96"/>
    </row>
    <row r="173">
      <c r="D173" s="96"/>
      <c r="E173" s="96">
        <v>173.0</v>
      </c>
      <c r="F173" s="96">
        <v>173.0</v>
      </c>
      <c r="G173" s="96">
        <v>173.0</v>
      </c>
      <c r="H173" s="96">
        <v>173.0</v>
      </c>
      <c r="I173" s="96">
        <v>173.0</v>
      </c>
      <c r="J173" s="96">
        <v>173.0</v>
      </c>
      <c r="K173" s="96">
        <v>173.0</v>
      </c>
      <c r="L173" s="96">
        <v>173.0</v>
      </c>
      <c r="M173" s="96">
        <v>173.0</v>
      </c>
      <c r="N173" s="96">
        <v>173.0</v>
      </c>
      <c r="O173" s="96">
        <v>173.0</v>
      </c>
      <c r="P173" s="96">
        <v>173.0</v>
      </c>
      <c r="Q173" s="96">
        <v>173.0</v>
      </c>
      <c r="R173" s="96">
        <v>173.0</v>
      </c>
      <c r="S173" s="96">
        <v>173.0</v>
      </c>
      <c r="T173" s="96">
        <v>173.0</v>
      </c>
      <c r="U173" s="96">
        <v>173.0</v>
      </c>
      <c r="V173" s="96">
        <v>173.0</v>
      </c>
      <c r="W173" s="96">
        <v>173.0</v>
      </c>
      <c r="X173" s="96">
        <v>173.0</v>
      </c>
      <c r="Y173" s="96">
        <v>173.0</v>
      </c>
      <c r="Z173" s="96">
        <v>173.0</v>
      </c>
      <c r="AA173" s="96">
        <v>173.0</v>
      </c>
      <c r="AB173" s="96">
        <v>173.0</v>
      </c>
      <c r="AC173" s="96">
        <v>173.0</v>
      </c>
      <c r="AD173" s="96">
        <v>173.0</v>
      </c>
      <c r="AE173" s="96"/>
    </row>
    <row r="174">
      <c r="D174" s="96"/>
      <c r="E174" s="96">
        <v>174.0</v>
      </c>
      <c r="F174" s="96">
        <v>174.0</v>
      </c>
      <c r="G174" s="96">
        <v>174.0</v>
      </c>
      <c r="H174" s="96">
        <v>174.0</v>
      </c>
      <c r="I174" s="96">
        <v>174.0</v>
      </c>
      <c r="J174" s="96">
        <v>174.0</v>
      </c>
      <c r="K174" s="96">
        <v>174.0</v>
      </c>
      <c r="L174" s="96">
        <v>174.0</v>
      </c>
      <c r="M174" s="96">
        <v>174.0</v>
      </c>
      <c r="N174" s="96">
        <v>174.0</v>
      </c>
      <c r="O174" s="96">
        <v>174.0</v>
      </c>
      <c r="P174" s="96">
        <v>174.0</v>
      </c>
      <c r="Q174" s="96">
        <v>174.0</v>
      </c>
      <c r="R174" s="96">
        <v>174.0</v>
      </c>
      <c r="S174" s="96">
        <v>174.0</v>
      </c>
      <c r="T174" s="96">
        <v>174.0</v>
      </c>
      <c r="U174" s="96">
        <v>174.0</v>
      </c>
      <c r="V174" s="96">
        <v>174.0</v>
      </c>
      <c r="W174" s="96">
        <v>174.0</v>
      </c>
      <c r="X174" s="96">
        <v>174.0</v>
      </c>
      <c r="Y174" s="96">
        <v>174.0</v>
      </c>
      <c r="Z174" s="96">
        <v>174.0</v>
      </c>
      <c r="AA174" s="96">
        <v>174.0</v>
      </c>
      <c r="AB174" s="96">
        <v>174.0</v>
      </c>
      <c r="AC174" s="96">
        <v>174.0</v>
      </c>
      <c r="AD174" s="96">
        <v>174.0</v>
      </c>
      <c r="AE174" s="96"/>
    </row>
    <row r="175">
      <c r="D175" s="96"/>
      <c r="E175" s="96">
        <v>175.0</v>
      </c>
      <c r="F175" s="96">
        <v>175.0</v>
      </c>
      <c r="G175" s="96">
        <v>175.0</v>
      </c>
      <c r="H175" s="96">
        <v>175.0</v>
      </c>
      <c r="I175" s="96">
        <v>175.0</v>
      </c>
      <c r="J175" s="96">
        <v>175.0</v>
      </c>
      <c r="K175" s="96">
        <v>175.0</v>
      </c>
      <c r="L175" s="96">
        <v>175.0</v>
      </c>
      <c r="M175" s="96">
        <v>175.0</v>
      </c>
      <c r="N175" s="96">
        <v>175.0</v>
      </c>
      <c r="O175" s="96">
        <v>175.0</v>
      </c>
      <c r="P175" s="96">
        <v>175.0</v>
      </c>
      <c r="Q175" s="96">
        <v>175.0</v>
      </c>
      <c r="R175" s="96">
        <v>175.0</v>
      </c>
      <c r="S175" s="96">
        <v>175.0</v>
      </c>
      <c r="T175" s="96">
        <v>175.0</v>
      </c>
      <c r="U175" s="96">
        <v>175.0</v>
      </c>
      <c r="V175" s="96">
        <v>175.0</v>
      </c>
      <c r="W175" s="96">
        <v>175.0</v>
      </c>
      <c r="X175" s="96">
        <v>175.0</v>
      </c>
      <c r="Y175" s="96">
        <v>175.0</v>
      </c>
      <c r="Z175" s="96">
        <v>175.0</v>
      </c>
      <c r="AA175" s="96">
        <v>175.0</v>
      </c>
      <c r="AB175" s="96">
        <v>175.0</v>
      </c>
      <c r="AC175" s="96">
        <v>175.0</v>
      </c>
      <c r="AD175" s="96">
        <v>175.0</v>
      </c>
      <c r="AE175" s="96"/>
    </row>
    <row r="176">
      <c r="D176" s="96"/>
      <c r="E176" s="96">
        <v>176.0</v>
      </c>
      <c r="F176" s="96">
        <v>176.0</v>
      </c>
      <c r="G176" s="96">
        <v>176.0</v>
      </c>
      <c r="H176" s="96">
        <v>176.0</v>
      </c>
      <c r="I176" s="96">
        <v>176.0</v>
      </c>
      <c r="J176" s="96">
        <v>176.0</v>
      </c>
      <c r="K176" s="96">
        <v>176.0</v>
      </c>
      <c r="L176" s="96">
        <v>176.0</v>
      </c>
      <c r="M176" s="96">
        <v>176.0</v>
      </c>
      <c r="N176" s="96">
        <v>176.0</v>
      </c>
      <c r="O176" s="96">
        <v>176.0</v>
      </c>
      <c r="P176" s="96">
        <v>176.0</v>
      </c>
      <c r="Q176" s="96">
        <v>176.0</v>
      </c>
      <c r="R176" s="96">
        <v>176.0</v>
      </c>
      <c r="S176" s="96">
        <v>176.0</v>
      </c>
      <c r="T176" s="96">
        <v>176.0</v>
      </c>
      <c r="U176" s="96">
        <v>176.0</v>
      </c>
      <c r="V176" s="96">
        <v>176.0</v>
      </c>
      <c r="W176" s="96">
        <v>176.0</v>
      </c>
      <c r="X176" s="96">
        <v>176.0</v>
      </c>
      <c r="Y176" s="96">
        <v>176.0</v>
      </c>
      <c r="Z176" s="96">
        <v>176.0</v>
      </c>
      <c r="AA176" s="96">
        <v>176.0</v>
      </c>
      <c r="AB176" s="96">
        <v>176.0</v>
      </c>
      <c r="AC176" s="96">
        <v>176.0</v>
      </c>
      <c r="AD176" s="96">
        <v>176.0</v>
      </c>
      <c r="AE176" s="96"/>
    </row>
    <row r="177">
      <c r="D177" s="96"/>
      <c r="E177" s="96">
        <v>177.0</v>
      </c>
      <c r="F177" s="96">
        <v>177.0</v>
      </c>
      <c r="G177" s="96">
        <v>177.0</v>
      </c>
      <c r="H177" s="96">
        <v>177.0</v>
      </c>
      <c r="I177" s="96">
        <v>177.0</v>
      </c>
      <c r="J177" s="96">
        <v>177.0</v>
      </c>
      <c r="K177" s="96">
        <v>177.0</v>
      </c>
      <c r="L177" s="96">
        <v>177.0</v>
      </c>
      <c r="M177" s="96">
        <v>177.0</v>
      </c>
      <c r="N177" s="96">
        <v>177.0</v>
      </c>
      <c r="O177" s="96">
        <v>177.0</v>
      </c>
      <c r="P177" s="96">
        <v>177.0</v>
      </c>
      <c r="Q177" s="96">
        <v>177.0</v>
      </c>
      <c r="R177" s="96">
        <v>177.0</v>
      </c>
      <c r="S177" s="96">
        <v>177.0</v>
      </c>
      <c r="T177" s="96">
        <v>177.0</v>
      </c>
      <c r="U177" s="96">
        <v>177.0</v>
      </c>
      <c r="V177" s="96">
        <v>177.0</v>
      </c>
      <c r="W177" s="96">
        <v>177.0</v>
      </c>
      <c r="X177" s="96">
        <v>177.0</v>
      </c>
      <c r="Y177" s="96">
        <v>177.0</v>
      </c>
      <c r="Z177" s="96">
        <v>177.0</v>
      </c>
      <c r="AA177" s="96">
        <v>177.0</v>
      </c>
      <c r="AB177" s="96">
        <v>177.0</v>
      </c>
      <c r="AC177" s="96">
        <v>177.0</v>
      </c>
      <c r="AD177" s="96">
        <v>177.0</v>
      </c>
      <c r="AE177" s="96"/>
    </row>
    <row r="178">
      <c r="D178" s="96"/>
      <c r="E178" s="96">
        <v>178.0</v>
      </c>
      <c r="F178" s="96">
        <v>178.0</v>
      </c>
      <c r="G178" s="96">
        <v>178.0</v>
      </c>
      <c r="H178" s="96">
        <v>178.0</v>
      </c>
      <c r="I178" s="96">
        <v>178.0</v>
      </c>
      <c r="J178" s="96">
        <v>178.0</v>
      </c>
      <c r="K178" s="96">
        <v>178.0</v>
      </c>
      <c r="L178" s="96">
        <v>178.0</v>
      </c>
      <c r="M178" s="96">
        <v>178.0</v>
      </c>
      <c r="N178" s="96">
        <v>178.0</v>
      </c>
      <c r="O178" s="96">
        <v>178.0</v>
      </c>
      <c r="P178" s="96">
        <v>178.0</v>
      </c>
      <c r="Q178" s="96">
        <v>178.0</v>
      </c>
      <c r="R178" s="96">
        <v>178.0</v>
      </c>
      <c r="S178" s="96">
        <v>178.0</v>
      </c>
      <c r="T178" s="96">
        <v>178.0</v>
      </c>
      <c r="U178" s="96">
        <v>178.0</v>
      </c>
      <c r="V178" s="96">
        <v>178.0</v>
      </c>
      <c r="W178" s="96">
        <v>178.0</v>
      </c>
      <c r="X178" s="96">
        <v>178.0</v>
      </c>
      <c r="Y178" s="96">
        <v>178.0</v>
      </c>
      <c r="Z178" s="96">
        <v>178.0</v>
      </c>
      <c r="AA178" s="96">
        <v>178.0</v>
      </c>
      <c r="AB178" s="96">
        <v>178.0</v>
      </c>
      <c r="AC178" s="96">
        <v>178.0</v>
      </c>
      <c r="AD178" s="96">
        <v>178.0</v>
      </c>
      <c r="AE178" s="96"/>
    </row>
    <row r="179">
      <c r="D179" s="96"/>
      <c r="E179" s="96">
        <v>179.0</v>
      </c>
      <c r="F179" s="96">
        <v>179.0</v>
      </c>
      <c r="G179" s="96">
        <v>179.0</v>
      </c>
      <c r="H179" s="96">
        <v>179.0</v>
      </c>
      <c r="I179" s="96">
        <v>179.0</v>
      </c>
      <c r="J179" s="96">
        <v>179.0</v>
      </c>
      <c r="K179" s="96">
        <v>179.0</v>
      </c>
      <c r="L179" s="96">
        <v>179.0</v>
      </c>
      <c r="M179" s="96">
        <v>179.0</v>
      </c>
      <c r="N179" s="96">
        <v>179.0</v>
      </c>
      <c r="O179" s="96">
        <v>179.0</v>
      </c>
      <c r="P179" s="96">
        <v>179.0</v>
      </c>
      <c r="Q179" s="96">
        <v>179.0</v>
      </c>
      <c r="R179" s="96">
        <v>179.0</v>
      </c>
      <c r="S179" s="96">
        <v>179.0</v>
      </c>
      <c r="T179" s="96">
        <v>179.0</v>
      </c>
      <c r="U179" s="96">
        <v>179.0</v>
      </c>
      <c r="V179" s="96">
        <v>179.0</v>
      </c>
      <c r="W179" s="96">
        <v>179.0</v>
      </c>
      <c r="X179" s="96">
        <v>179.0</v>
      </c>
      <c r="Y179" s="96">
        <v>179.0</v>
      </c>
      <c r="Z179" s="96">
        <v>179.0</v>
      </c>
      <c r="AA179" s="96">
        <v>179.0</v>
      </c>
      <c r="AB179" s="96">
        <v>179.0</v>
      </c>
      <c r="AC179" s="96">
        <v>179.0</v>
      </c>
      <c r="AD179" s="96">
        <v>179.0</v>
      </c>
      <c r="AE179" s="96"/>
    </row>
    <row r="180">
      <c r="D180" s="96"/>
      <c r="E180" s="96">
        <v>180.0</v>
      </c>
      <c r="F180" s="96">
        <v>180.0</v>
      </c>
      <c r="G180" s="96">
        <v>180.0</v>
      </c>
      <c r="H180" s="96">
        <v>180.0</v>
      </c>
      <c r="I180" s="96">
        <v>180.0</v>
      </c>
      <c r="J180" s="96">
        <v>180.0</v>
      </c>
      <c r="K180" s="96">
        <v>180.0</v>
      </c>
      <c r="L180" s="96">
        <v>180.0</v>
      </c>
      <c r="M180" s="96">
        <v>180.0</v>
      </c>
      <c r="N180" s="96">
        <v>180.0</v>
      </c>
      <c r="O180" s="96">
        <v>180.0</v>
      </c>
      <c r="P180" s="96">
        <v>180.0</v>
      </c>
      <c r="Q180" s="96">
        <v>180.0</v>
      </c>
      <c r="R180" s="96">
        <v>180.0</v>
      </c>
      <c r="S180" s="96">
        <v>180.0</v>
      </c>
      <c r="T180" s="96">
        <v>180.0</v>
      </c>
      <c r="U180" s="96">
        <v>180.0</v>
      </c>
      <c r="V180" s="96">
        <v>180.0</v>
      </c>
      <c r="W180" s="96">
        <v>180.0</v>
      </c>
      <c r="X180" s="96">
        <v>180.0</v>
      </c>
      <c r="Y180" s="96">
        <v>180.0</v>
      </c>
      <c r="Z180" s="96">
        <v>180.0</v>
      </c>
      <c r="AA180" s="96">
        <v>180.0</v>
      </c>
      <c r="AB180" s="96">
        <v>180.0</v>
      </c>
      <c r="AC180" s="96">
        <v>180.0</v>
      </c>
      <c r="AD180" s="96">
        <v>180.0</v>
      </c>
      <c r="AE180" s="96"/>
    </row>
    <row r="181">
      <c r="D181" s="96"/>
      <c r="E181" s="96">
        <v>181.0</v>
      </c>
      <c r="F181" s="96">
        <v>181.0</v>
      </c>
      <c r="G181" s="96">
        <v>181.0</v>
      </c>
      <c r="H181" s="96">
        <v>181.0</v>
      </c>
      <c r="I181" s="96">
        <v>181.0</v>
      </c>
      <c r="J181" s="96">
        <v>181.0</v>
      </c>
      <c r="K181" s="96">
        <v>181.0</v>
      </c>
      <c r="L181" s="96">
        <v>181.0</v>
      </c>
      <c r="M181" s="96">
        <v>181.0</v>
      </c>
      <c r="N181" s="96">
        <v>181.0</v>
      </c>
      <c r="O181" s="96">
        <v>181.0</v>
      </c>
      <c r="P181" s="96">
        <v>181.0</v>
      </c>
      <c r="Q181" s="96">
        <v>181.0</v>
      </c>
      <c r="R181" s="96">
        <v>181.0</v>
      </c>
      <c r="S181" s="96">
        <v>181.0</v>
      </c>
      <c r="T181" s="96">
        <v>181.0</v>
      </c>
      <c r="U181" s="96">
        <v>181.0</v>
      </c>
      <c r="V181" s="96">
        <v>181.0</v>
      </c>
      <c r="W181" s="96">
        <v>181.0</v>
      </c>
      <c r="X181" s="96">
        <v>181.0</v>
      </c>
      <c r="Y181" s="96">
        <v>181.0</v>
      </c>
      <c r="Z181" s="96">
        <v>181.0</v>
      </c>
      <c r="AA181" s="96">
        <v>181.0</v>
      </c>
      <c r="AB181" s="96">
        <v>181.0</v>
      </c>
      <c r="AC181" s="96">
        <v>181.0</v>
      </c>
      <c r="AD181" s="96">
        <v>181.0</v>
      </c>
      <c r="AE181" s="96"/>
    </row>
    <row r="182">
      <c r="D182" s="96"/>
      <c r="E182" s="96">
        <v>182.0</v>
      </c>
      <c r="F182" s="96">
        <v>182.0</v>
      </c>
      <c r="G182" s="96">
        <v>182.0</v>
      </c>
      <c r="H182" s="96">
        <v>182.0</v>
      </c>
      <c r="I182" s="96">
        <v>182.0</v>
      </c>
      <c r="J182" s="96">
        <v>182.0</v>
      </c>
      <c r="K182" s="96">
        <v>182.0</v>
      </c>
      <c r="L182" s="96">
        <v>182.0</v>
      </c>
      <c r="M182" s="96">
        <v>182.0</v>
      </c>
      <c r="N182" s="96">
        <v>182.0</v>
      </c>
      <c r="O182" s="96">
        <v>182.0</v>
      </c>
      <c r="P182" s="96">
        <v>182.0</v>
      </c>
      <c r="Q182" s="96">
        <v>182.0</v>
      </c>
      <c r="R182" s="96">
        <v>182.0</v>
      </c>
      <c r="S182" s="96">
        <v>182.0</v>
      </c>
      <c r="T182" s="96">
        <v>182.0</v>
      </c>
      <c r="U182" s="96">
        <v>182.0</v>
      </c>
      <c r="V182" s="96">
        <v>182.0</v>
      </c>
      <c r="W182" s="96">
        <v>182.0</v>
      </c>
      <c r="X182" s="96">
        <v>182.0</v>
      </c>
      <c r="Y182" s="96">
        <v>182.0</v>
      </c>
      <c r="Z182" s="96">
        <v>182.0</v>
      </c>
      <c r="AA182" s="96">
        <v>182.0</v>
      </c>
      <c r="AB182" s="96">
        <v>182.0</v>
      </c>
      <c r="AC182" s="96">
        <v>182.0</v>
      </c>
      <c r="AD182" s="96">
        <v>182.0</v>
      </c>
      <c r="AE182" s="96"/>
    </row>
    <row r="183">
      <c r="D183" s="96"/>
      <c r="E183" s="96">
        <v>183.0</v>
      </c>
      <c r="F183" s="96">
        <v>183.0</v>
      </c>
      <c r="G183" s="96">
        <v>183.0</v>
      </c>
      <c r="H183" s="96">
        <v>183.0</v>
      </c>
      <c r="I183" s="96">
        <v>183.0</v>
      </c>
      <c r="J183" s="96">
        <v>183.0</v>
      </c>
      <c r="K183" s="96">
        <v>183.0</v>
      </c>
      <c r="L183" s="96">
        <v>183.0</v>
      </c>
      <c r="M183" s="96">
        <v>183.0</v>
      </c>
      <c r="N183" s="96">
        <v>183.0</v>
      </c>
      <c r="O183" s="96">
        <v>183.0</v>
      </c>
      <c r="P183" s="96">
        <v>183.0</v>
      </c>
      <c r="Q183" s="96">
        <v>183.0</v>
      </c>
      <c r="R183" s="96">
        <v>183.0</v>
      </c>
      <c r="S183" s="96">
        <v>183.0</v>
      </c>
      <c r="T183" s="96">
        <v>183.0</v>
      </c>
      <c r="U183" s="96">
        <v>183.0</v>
      </c>
      <c r="V183" s="96">
        <v>183.0</v>
      </c>
      <c r="W183" s="96">
        <v>183.0</v>
      </c>
      <c r="X183" s="96">
        <v>183.0</v>
      </c>
      <c r="Y183" s="96">
        <v>183.0</v>
      </c>
      <c r="Z183" s="96">
        <v>183.0</v>
      </c>
      <c r="AA183" s="96">
        <v>183.0</v>
      </c>
      <c r="AB183" s="96">
        <v>183.0</v>
      </c>
      <c r="AC183" s="96">
        <v>183.0</v>
      </c>
      <c r="AD183" s="96">
        <v>183.0</v>
      </c>
      <c r="AE183" s="96"/>
    </row>
    <row r="184">
      <c r="D184" s="96"/>
      <c r="E184" s="96">
        <v>184.0</v>
      </c>
      <c r="F184" s="96">
        <v>184.0</v>
      </c>
      <c r="G184" s="96">
        <v>184.0</v>
      </c>
      <c r="H184" s="96">
        <v>184.0</v>
      </c>
      <c r="I184" s="96">
        <v>184.0</v>
      </c>
      <c r="J184" s="96">
        <v>184.0</v>
      </c>
      <c r="K184" s="96">
        <v>184.0</v>
      </c>
      <c r="L184" s="96">
        <v>184.0</v>
      </c>
      <c r="M184" s="96">
        <v>184.0</v>
      </c>
      <c r="N184" s="96">
        <v>184.0</v>
      </c>
      <c r="O184" s="96">
        <v>184.0</v>
      </c>
      <c r="P184" s="96">
        <v>184.0</v>
      </c>
      <c r="Q184" s="96">
        <v>184.0</v>
      </c>
      <c r="R184" s="96">
        <v>184.0</v>
      </c>
      <c r="S184" s="96">
        <v>184.0</v>
      </c>
      <c r="T184" s="96">
        <v>184.0</v>
      </c>
      <c r="U184" s="96">
        <v>184.0</v>
      </c>
      <c r="V184" s="96">
        <v>184.0</v>
      </c>
      <c r="W184" s="96">
        <v>184.0</v>
      </c>
      <c r="X184" s="96">
        <v>184.0</v>
      </c>
      <c r="Y184" s="96">
        <v>184.0</v>
      </c>
      <c r="Z184" s="96">
        <v>184.0</v>
      </c>
      <c r="AA184" s="96">
        <v>184.0</v>
      </c>
      <c r="AB184" s="96">
        <v>184.0</v>
      </c>
      <c r="AC184" s="96">
        <v>184.0</v>
      </c>
      <c r="AD184" s="96">
        <v>184.0</v>
      </c>
      <c r="AE184" s="96"/>
    </row>
    <row r="185">
      <c r="D185" s="96"/>
      <c r="E185" s="96">
        <v>185.0</v>
      </c>
      <c r="F185" s="96">
        <v>185.0</v>
      </c>
      <c r="G185" s="96">
        <v>185.0</v>
      </c>
      <c r="H185" s="96">
        <v>185.0</v>
      </c>
      <c r="I185" s="96">
        <v>185.0</v>
      </c>
      <c r="J185" s="96">
        <v>185.0</v>
      </c>
      <c r="K185" s="96">
        <v>185.0</v>
      </c>
      <c r="L185" s="96">
        <v>185.0</v>
      </c>
      <c r="M185" s="96">
        <v>185.0</v>
      </c>
      <c r="N185" s="96">
        <v>185.0</v>
      </c>
      <c r="O185" s="96">
        <v>185.0</v>
      </c>
      <c r="P185" s="96">
        <v>185.0</v>
      </c>
      <c r="Q185" s="96">
        <v>185.0</v>
      </c>
      <c r="R185" s="96">
        <v>185.0</v>
      </c>
      <c r="S185" s="96">
        <v>185.0</v>
      </c>
      <c r="T185" s="96">
        <v>185.0</v>
      </c>
      <c r="U185" s="96">
        <v>185.0</v>
      </c>
      <c r="V185" s="96">
        <v>185.0</v>
      </c>
      <c r="W185" s="96">
        <v>185.0</v>
      </c>
      <c r="X185" s="96">
        <v>185.0</v>
      </c>
      <c r="Y185" s="96">
        <v>185.0</v>
      </c>
      <c r="Z185" s="96">
        <v>185.0</v>
      </c>
      <c r="AA185" s="96">
        <v>185.0</v>
      </c>
      <c r="AB185" s="96">
        <v>185.0</v>
      </c>
      <c r="AC185" s="96">
        <v>185.0</v>
      </c>
      <c r="AD185" s="96">
        <v>185.0</v>
      </c>
      <c r="AE185" s="96"/>
    </row>
    <row r="186">
      <c r="D186" s="96"/>
      <c r="E186" s="96">
        <v>186.0</v>
      </c>
      <c r="F186" s="96">
        <v>186.0</v>
      </c>
      <c r="G186" s="96">
        <v>186.0</v>
      </c>
      <c r="H186" s="96">
        <v>186.0</v>
      </c>
      <c r="I186" s="96">
        <v>186.0</v>
      </c>
      <c r="J186" s="96">
        <v>186.0</v>
      </c>
      <c r="K186" s="96">
        <v>186.0</v>
      </c>
      <c r="L186" s="96">
        <v>186.0</v>
      </c>
      <c r="M186" s="96">
        <v>186.0</v>
      </c>
      <c r="N186" s="96">
        <v>186.0</v>
      </c>
      <c r="O186" s="96">
        <v>186.0</v>
      </c>
      <c r="P186" s="96">
        <v>186.0</v>
      </c>
      <c r="Q186" s="96">
        <v>186.0</v>
      </c>
      <c r="R186" s="96">
        <v>186.0</v>
      </c>
      <c r="S186" s="96">
        <v>186.0</v>
      </c>
      <c r="T186" s="96">
        <v>186.0</v>
      </c>
      <c r="U186" s="96">
        <v>186.0</v>
      </c>
      <c r="V186" s="96">
        <v>186.0</v>
      </c>
      <c r="W186" s="96">
        <v>186.0</v>
      </c>
      <c r="X186" s="96">
        <v>186.0</v>
      </c>
      <c r="Y186" s="96">
        <v>186.0</v>
      </c>
      <c r="Z186" s="96">
        <v>186.0</v>
      </c>
      <c r="AA186" s="96">
        <v>186.0</v>
      </c>
      <c r="AB186" s="96">
        <v>186.0</v>
      </c>
      <c r="AC186" s="96">
        <v>186.0</v>
      </c>
      <c r="AD186" s="96">
        <v>186.0</v>
      </c>
      <c r="AE186" s="96"/>
    </row>
    <row r="187">
      <c r="D187" s="96"/>
      <c r="E187" s="96">
        <v>187.0</v>
      </c>
      <c r="F187" s="96">
        <v>187.0</v>
      </c>
      <c r="G187" s="96">
        <v>187.0</v>
      </c>
      <c r="H187" s="96">
        <v>187.0</v>
      </c>
      <c r="I187" s="96">
        <v>187.0</v>
      </c>
      <c r="J187" s="96">
        <v>187.0</v>
      </c>
      <c r="K187" s="96">
        <v>187.0</v>
      </c>
      <c r="L187" s="96">
        <v>187.0</v>
      </c>
      <c r="M187" s="96">
        <v>187.0</v>
      </c>
      <c r="N187" s="96">
        <v>187.0</v>
      </c>
      <c r="O187" s="96">
        <v>187.0</v>
      </c>
      <c r="P187" s="96">
        <v>187.0</v>
      </c>
      <c r="Q187" s="96">
        <v>187.0</v>
      </c>
      <c r="R187" s="96">
        <v>187.0</v>
      </c>
      <c r="S187" s="96">
        <v>187.0</v>
      </c>
      <c r="T187" s="96">
        <v>187.0</v>
      </c>
      <c r="U187" s="96">
        <v>187.0</v>
      </c>
      <c r="V187" s="96">
        <v>187.0</v>
      </c>
      <c r="W187" s="96">
        <v>187.0</v>
      </c>
      <c r="X187" s="96">
        <v>187.0</v>
      </c>
      <c r="Y187" s="96">
        <v>187.0</v>
      </c>
      <c r="Z187" s="96">
        <v>187.0</v>
      </c>
      <c r="AA187" s="96">
        <v>187.0</v>
      </c>
      <c r="AB187" s="96">
        <v>187.0</v>
      </c>
      <c r="AC187" s="96">
        <v>187.0</v>
      </c>
      <c r="AD187" s="96">
        <v>187.0</v>
      </c>
      <c r="AE187" s="96"/>
    </row>
    <row r="188">
      <c r="D188" s="96"/>
      <c r="E188" s="96">
        <v>188.0</v>
      </c>
      <c r="F188" s="96">
        <v>188.0</v>
      </c>
      <c r="G188" s="96">
        <v>188.0</v>
      </c>
      <c r="H188" s="96">
        <v>188.0</v>
      </c>
      <c r="I188" s="96">
        <v>188.0</v>
      </c>
      <c r="J188" s="96">
        <v>188.0</v>
      </c>
      <c r="K188" s="96">
        <v>188.0</v>
      </c>
      <c r="L188" s="96">
        <v>188.0</v>
      </c>
      <c r="M188" s="96">
        <v>188.0</v>
      </c>
      <c r="N188" s="96">
        <v>188.0</v>
      </c>
      <c r="O188" s="96">
        <v>188.0</v>
      </c>
      <c r="P188" s="96">
        <v>188.0</v>
      </c>
      <c r="Q188" s="96">
        <v>188.0</v>
      </c>
      <c r="R188" s="96">
        <v>188.0</v>
      </c>
      <c r="S188" s="96">
        <v>188.0</v>
      </c>
      <c r="T188" s="96">
        <v>188.0</v>
      </c>
      <c r="U188" s="96">
        <v>188.0</v>
      </c>
      <c r="V188" s="96">
        <v>188.0</v>
      </c>
      <c r="W188" s="96">
        <v>188.0</v>
      </c>
      <c r="X188" s="96">
        <v>188.0</v>
      </c>
      <c r="Y188" s="96">
        <v>188.0</v>
      </c>
      <c r="Z188" s="96">
        <v>188.0</v>
      </c>
      <c r="AA188" s="96">
        <v>188.0</v>
      </c>
      <c r="AB188" s="96">
        <v>188.0</v>
      </c>
      <c r="AC188" s="96">
        <v>188.0</v>
      </c>
      <c r="AD188" s="96">
        <v>188.0</v>
      </c>
      <c r="AE188" s="96"/>
    </row>
    <row r="189">
      <c r="D189" s="96"/>
      <c r="E189" s="96">
        <v>189.0</v>
      </c>
      <c r="F189" s="96">
        <v>189.0</v>
      </c>
      <c r="G189" s="96">
        <v>189.0</v>
      </c>
      <c r="H189" s="96">
        <v>189.0</v>
      </c>
      <c r="I189" s="96">
        <v>189.0</v>
      </c>
      <c r="J189" s="96">
        <v>189.0</v>
      </c>
      <c r="K189" s="96">
        <v>189.0</v>
      </c>
      <c r="L189" s="96">
        <v>189.0</v>
      </c>
      <c r="M189" s="96">
        <v>189.0</v>
      </c>
      <c r="N189" s="96">
        <v>189.0</v>
      </c>
      <c r="O189" s="96">
        <v>189.0</v>
      </c>
      <c r="P189" s="96">
        <v>189.0</v>
      </c>
      <c r="Q189" s="96">
        <v>189.0</v>
      </c>
      <c r="R189" s="96">
        <v>189.0</v>
      </c>
      <c r="S189" s="96">
        <v>189.0</v>
      </c>
      <c r="T189" s="96">
        <v>189.0</v>
      </c>
      <c r="U189" s="96">
        <v>189.0</v>
      </c>
      <c r="V189" s="96">
        <v>189.0</v>
      </c>
      <c r="W189" s="96">
        <v>189.0</v>
      </c>
      <c r="X189" s="96">
        <v>189.0</v>
      </c>
      <c r="Y189" s="96">
        <v>189.0</v>
      </c>
      <c r="Z189" s="96">
        <v>189.0</v>
      </c>
      <c r="AA189" s="96">
        <v>189.0</v>
      </c>
      <c r="AB189" s="96">
        <v>189.0</v>
      </c>
      <c r="AC189" s="96">
        <v>189.0</v>
      </c>
      <c r="AD189" s="96">
        <v>189.0</v>
      </c>
      <c r="AE189" s="96"/>
    </row>
    <row r="190">
      <c r="D190" s="96"/>
      <c r="E190" s="96">
        <v>190.0</v>
      </c>
      <c r="F190" s="96">
        <v>190.0</v>
      </c>
      <c r="G190" s="96">
        <v>190.0</v>
      </c>
      <c r="H190" s="96">
        <v>190.0</v>
      </c>
      <c r="I190" s="96">
        <v>190.0</v>
      </c>
      <c r="J190" s="96">
        <v>190.0</v>
      </c>
      <c r="K190" s="96">
        <v>190.0</v>
      </c>
      <c r="L190" s="96">
        <v>190.0</v>
      </c>
      <c r="M190" s="96">
        <v>190.0</v>
      </c>
      <c r="N190" s="96">
        <v>190.0</v>
      </c>
      <c r="O190" s="96">
        <v>190.0</v>
      </c>
      <c r="P190" s="96">
        <v>190.0</v>
      </c>
      <c r="Q190" s="96">
        <v>190.0</v>
      </c>
      <c r="R190" s="96">
        <v>190.0</v>
      </c>
      <c r="S190" s="96">
        <v>190.0</v>
      </c>
      <c r="T190" s="96">
        <v>190.0</v>
      </c>
      <c r="U190" s="96">
        <v>190.0</v>
      </c>
      <c r="V190" s="96">
        <v>190.0</v>
      </c>
      <c r="W190" s="96">
        <v>190.0</v>
      </c>
      <c r="X190" s="96">
        <v>190.0</v>
      </c>
      <c r="Y190" s="96">
        <v>190.0</v>
      </c>
      <c r="Z190" s="96">
        <v>190.0</v>
      </c>
      <c r="AA190" s="96">
        <v>190.0</v>
      </c>
      <c r="AB190" s="96">
        <v>190.0</v>
      </c>
      <c r="AC190" s="96">
        <v>190.0</v>
      </c>
      <c r="AD190" s="96">
        <v>190.0</v>
      </c>
      <c r="AE190" s="96"/>
    </row>
    <row r="191">
      <c r="D191" s="96"/>
      <c r="E191" s="96">
        <v>191.0</v>
      </c>
      <c r="F191" s="96">
        <v>191.0</v>
      </c>
      <c r="G191" s="96">
        <v>191.0</v>
      </c>
      <c r="H191" s="96">
        <v>191.0</v>
      </c>
      <c r="I191" s="96">
        <v>191.0</v>
      </c>
      <c r="J191" s="96">
        <v>191.0</v>
      </c>
      <c r="K191" s="96">
        <v>191.0</v>
      </c>
      <c r="L191" s="96">
        <v>191.0</v>
      </c>
      <c r="M191" s="96">
        <v>191.0</v>
      </c>
      <c r="N191" s="96">
        <v>191.0</v>
      </c>
      <c r="O191" s="96">
        <v>191.0</v>
      </c>
      <c r="P191" s="96">
        <v>191.0</v>
      </c>
      <c r="Q191" s="96">
        <v>191.0</v>
      </c>
      <c r="R191" s="96">
        <v>191.0</v>
      </c>
      <c r="S191" s="96">
        <v>191.0</v>
      </c>
      <c r="T191" s="96">
        <v>191.0</v>
      </c>
      <c r="U191" s="96">
        <v>191.0</v>
      </c>
      <c r="V191" s="96">
        <v>191.0</v>
      </c>
      <c r="W191" s="96">
        <v>191.0</v>
      </c>
      <c r="X191" s="96">
        <v>191.0</v>
      </c>
      <c r="Y191" s="96">
        <v>191.0</v>
      </c>
      <c r="Z191" s="96">
        <v>191.0</v>
      </c>
      <c r="AA191" s="96">
        <v>191.0</v>
      </c>
      <c r="AB191" s="96">
        <v>191.0</v>
      </c>
      <c r="AC191" s="96">
        <v>191.0</v>
      </c>
      <c r="AD191" s="96">
        <v>191.0</v>
      </c>
      <c r="AE191" s="96"/>
    </row>
    <row r="192">
      <c r="D192" s="96"/>
      <c r="E192" s="96">
        <v>192.0</v>
      </c>
      <c r="F192" s="96">
        <v>192.0</v>
      </c>
      <c r="G192" s="96">
        <v>192.0</v>
      </c>
      <c r="H192" s="96">
        <v>192.0</v>
      </c>
      <c r="I192" s="96">
        <v>192.0</v>
      </c>
      <c r="J192" s="96">
        <v>192.0</v>
      </c>
      <c r="K192" s="96">
        <v>192.0</v>
      </c>
      <c r="L192" s="96">
        <v>192.0</v>
      </c>
      <c r="M192" s="96">
        <v>192.0</v>
      </c>
      <c r="N192" s="96">
        <v>192.0</v>
      </c>
      <c r="O192" s="96">
        <v>192.0</v>
      </c>
      <c r="P192" s="96">
        <v>192.0</v>
      </c>
      <c r="Q192" s="96">
        <v>192.0</v>
      </c>
      <c r="R192" s="96">
        <v>192.0</v>
      </c>
      <c r="S192" s="96">
        <v>192.0</v>
      </c>
      <c r="T192" s="96">
        <v>192.0</v>
      </c>
      <c r="U192" s="96">
        <v>192.0</v>
      </c>
      <c r="V192" s="96">
        <v>192.0</v>
      </c>
      <c r="W192" s="96">
        <v>192.0</v>
      </c>
      <c r="X192" s="96">
        <v>192.0</v>
      </c>
      <c r="Y192" s="96">
        <v>192.0</v>
      </c>
      <c r="Z192" s="96">
        <v>192.0</v>
      </c>
      <c r="AA192" s="96">
        <v>192.0</v>
      </c>
      <c r="AB192" s="96">
        <v>192.0</v>
      </c>
      <c r="AC192" s="96">
        <v>192.0</v>
      </c>
      <c r="AD192" s="96">
        <v>192.0</v>
      </c>
      <c r="AE192" s="96"/>
    </row>
    <row r="193">
      <c r="D193" s="96"/>
      <c r="E193" s="96">
        <v>193.0</v>
      </c>
      <c r="F193" s="96">
        <v>193.0</v>
      </c>
      <c r="G193" s="96">
        <v>193.0</v>
      </c>
      <c r="H193" s="96">
        <v>193.0</v>
      </c>
      <c r="I193" s="96">
        <v>193.0</v>
      </c>
      <c r="J193" s="96">
        <v>193.0</v>
      </c>
      <c r="K193" s="96">
        <v>193.0</v>
      </c>
      <c r="L193" s="96">
        <v>193.0</v>
      </c>
      <c r="M193" s="96">
        <v>193.0</v>
      </c>
      <c r="N193" s="96">
        <v>193.0</v>
      </c>
      <c r="O193" s="96">
        <v>193.0</v>
      </c>
      <c r="P193" s="96">
        <v>193.0</v>
      </c>
      <c r="Q193" s="96">
        <v>193.0</v>
      </c>
      <c r="R193" s="96">
        <v>193.0</v>
      </c>
      <c r="S193" s="96">
        <v>193.0</v>
      </c>
      <c r="T193" s="96">
        <v>193.0</v>
      </c>
      <c r="U193" s="96">
        <v>193.0</v>
      </c>
      <c r="V193" s="96">
        <v>193.0</v>
      </c>
      <c r="W193" s="96">
        <v>193.0</v>
      </c>
      <c r="X193" s="96">
        <v>193.0</v>
      </c>
      <c r="Y193" s="96">
        <v>193.0</v>
      </c>
      <c r="Z193" s="96">
        <v>193.0</v>
      </c>
      <c r="AA193" s="96">
        <v>193.0</v>
      </c>
      <c r="AB193" s="96">
        <v>193.0</v>
      </c>
      <c r="AC193" s="96">
        <v>193.0</v>
      </c>
      <c r="AD193" s="96">
        <v>193.0</v>
      </c>
      <c r="AE193" s="96"/>
    </row>
    <row r="194">
      <c r="D194" s="96"/>
      <c r="E194" s="96">
        <v>194.0</v>
      </c>
      <c r="F194" s="96">
        <v>194.0</v>
      </c>
      <c r="G194" s="96">
        <v>194.0</v>
      </c>
      <c r="H194" s="96">
        <v>194.0</v>
      </c>
      <c r="I194" s="96">
        <v>194.0</v>
      </c>
      <c r="J194" s="96">
        <v>194.0</v>
      </c>
      <c r="K194" s="96">
        <v>194.0</v>
      </c>
      <c r="L194" s="96">
        <v>194.0</v>
      </c>
      <c r="M194" s="96">
        <v>194.0</v>
      </c>
      <c r="N194" s="96">
        <v>194.0</v>
      </c>
      <c r="O194" s="96">
        <v>194.0</v>
      </c>
      <c r="P194" s="96">
        <v>194.0</v>
      </c>
      <c r="Q194" s="96">
        <v>194.0</v>
      </c>
      <c r="R194" s="96">
        <v>194.0</v>
      </c>
      <c r="S194" s="96">
        <v>194.0</v>
      </c>
      <c r="T194" s="96">
        <v>194.0</v>
      </c>
      <c r="U194" s="96">
        <v>194.0</v>
      </c>
      <c r="V194" s="96">
        <v>194.0</v>
      </c>
      <c r="W194" s="96">
        <v>194.0</v>
      </c>
      <c r="X194" s="96">
        <v>194.0</v>
      </c>
      <c r="Y194" s="96">
        <v>194.0</v>
      </c>
      <c r="Z194" s="96">
        <v>194.0</v>
      </c>
      <c r="AA194" s="96">
        <v>194.0</v>
      </c>
      <c r="AB194" s="96">
        <v>194.0</v>
      </c>
      <c r="AC194" s="96">
        <v>194.0</v>
      </c>
      <c r="AD194" s="96">
        <v>194.0</v>
      </c>
      <c r="AE194" s="96"/>
    </row>
    <row r="195">
      <c r="D195" s="96"/>
      <c r="E195" s="96">
        <v>195.0</v>
      </c>
      <c r="F195" s="96">
        <v>195.0</v>
      </c>
      <c r="G195" s="96">
        <v>195.0</v>
      </c>
      <c r="H195" s="96">
        <v>195.0</v>
      </c>
      <c r="I195" s="96">
        <v>195.0</v>
      </c>
      <c r="J195" s="96">
        <v>195.0</v>
      </c>
      <c r="K195" s="96">
        <v>195.0</v>
      </c>
      <c r="L195" s="96">
        <v>195.0</v>
      </c>
      <c r="M195" s="96">
        <v>195.0</v>
      </c>
      <c r="N195" s="96">
        <v>195.0</v>
      </c>
      <c r="O195" s="96">
        <v>195.0</v>
      </c>
      <c r="P195" s="96">
        <v>195.0</v>
      </c>
      <c r="Q195" s="96">
        <v>195.0</v>
      </c>
      <c r="R195" s="96">
        <v>195.0</v>
      </c>
      <c r="S195" s="96">
        <v>195.0</v>
      </c>
      <c r="T195" s="96">
        <v>195.0</v>
      </c>
      <c r="U195" s="96">
        <v>195.0</v>
      </c>
      <c r="V195" s="96">
        <v>195.0</v>
      </c>
      <c r="W195" s="96">
        <v>195.0</v>
      </c>
      <c r="X195" s="96">
        <v>195.0</v>
      </c>
      <c r="Y195" s="96">
        <v>195.0</v>
      </c>
      <c r="Z195" s="96">
        <v>195.0</v>
      </c>
      <c r="AA195" s="96">
        <v>195.0</v>
      </c>
      <c r="AB195" s="96">
        <v>195.0</v>
      </c>
      <c r="AC195" s="96">
        <v>195.0</v>
      </c>
      <c r="AD195" s="96">
        <v>195.0</v>
      </c>
      <c r="AE195" s="96"/>
    </row>
    <row r="196">
      <c r="D196" s="96"/>
      <c r="E196" s="96">
        <v>196.0</v>
      </c>
      <c r="F196" s="96">
        <v>196.0</v>
      </c>
      <c r="G196" s="96">
        <v>196.0</v>
      </c>
      <c r="H196" s="96">
        <v>196.0</v>
      </c>
      <c r="I196" s="96">
        <v>196.0</v>
      </c>
      <c r="J196" s="96">
        <v>196.0</v>
      </c>
      <c r="K196" s="96">
        <v>196.0</v>
      </c>
      <c r="L196" s="96">
        <v>196.0</v>
      </c>
      <c r="M196" s="96">
        <v>196.0</v>
      </c>
      <c r="N196" s="96">
        <v>196.0</v>
      </c>
      <c r="O196" s="96">
        <v>196.0</v>
      </c>
      <c r="P196" s="96">
        <v>196.0</v>
      </c>
      <c r="Q196" s="96">
        <v>196.0</v>
      </c>
      <c r="R196" s="96">
        <v>196.0</v>
      </c>
      <c r="S196" s="96">
        <v>196.0</v>
      </c>
      <c r="T196" s="96">
        <v>196.0</v>
      </c>
      <c r="U196" s="96">
        <v>196.0</v>
      </c>
      <c r="V196" s="96">
        <v>196.0</v>
      </c>
      <c r="W196" s="96">
        <v>196.0</v>
      </c>
      <c r="X196" s="96">
        <v>196.0</v>
      </c>
      <c r="Y196" s="96">
        <v>196.0</v>
      </c>
      <c r="Z196" s="96">
        <v>196.0</v>
      </c>
      <c r="AA196" s="96">
        <v>196.0</v>
      </c>
      <c r="AB196" s="96">
        <v>196.0</v>
      </c>
      <c r="AC196" s="96">
        <v>196.0</v>
      </c>
      <c r="AD196" s="96">
        <v>196.0</v>
      </c>
      <c r="AE196" s="96"/>
    </row>
    <row r="197">
      <c r="D197" s="96"/>
      <c r="E197" s="96">
        <v>197.0</v>
      </c>
      <c r="F197" s="96">
        <v>197.0</v>
      </c>
      <c r="G197" s="96">
        <v>197.0</v>
      </c>
      <c r="H197" s="96">
        <v>197.0</v>
      </c>
      <c r="I197" s="96">
        <v>197.0</v>
      </c>
      <c r="J197" s="96">
        <v>197.0</v>
      </c>
      <c r="K197" s="96">
        <v>197.0</v>
      </c>
      <c r="L197" s="96">
        <v>197.0</v>
      </c>
      <c r="M197" s="96">
        <v>197.0</v>
      </c>
      <c r="N197" s="96">
        <v>197.0</v>
      </c>
      <c r="O197" s="96">
        <v>197.0</v>
      </c>
      <c r="P197" s="96">
        <v>197.0</v>
      </c>
      <c r="Q197" s="96">
        <v>197.0</v>
      </c>
      <c r="R197" s="96">
        <v>197.0</v>
      </c>
      <c r="S197" s="96">
        <v>197.0</v>
      </c>
      <c r="T197" s="96">
        <v>197.0</v>
      </c>
      <c r="U197" s="96">
        <v>197.0</v>
      </c>
      <c r="V197" s="96">
        <v>197.0</v>
      </c>
      <c r="W197" s="96">
        <v>197.0</v>
      </c>
      <c r="X197" s="96">
        <v>197.0</v>
      </c>
      <c r="Y197" s="96">
        <v>197.0</v>
      </c>
      <c r="Z197" s="96">
        <v>197.0</v>
      </c>
      <c r="AA197" s="96">
        <v>197.0</v>
      </c>
      <c r="AB197" s="96">
        <v>197.0</v>
      </c>
      <c r="AC197" s="96">
        <v>197.0</v>
      </c>
      <c r="AD197" s="96">
        <v>197.0</v>
      </c>
      <c r="AE197" s="96"/>
    </row>
    <row r="198">
      <c r="D198" s="96"/>
      <c r="E198" s="96">
        <v>198.0</v>
      </c>
      <c r="F198" s="96">
        <v>198.0</v>
      </c>
      <c r="G198" s="96">
        <v>198.0</v>
      </c>
      <c r="H198" s="96">
        <v>198.0</v>
      </c>
      <c r="I198" s="96">
        <v>198.0</v>
      </c>
      <c r="J198" s="96">
        <v>198.0</v>
      </c>
      <c r="K198" s="96">
        <v>198.0</v>
      </c>
      <c r="L198" s="96">
        <v>198.0</v>
      </c>
      <c r="M198" s="96">
        <v>198.0</v>
      </c>
      <c r="N198" s="96">
        <v>198.0</v>
      </c>
      <c r="O198" s="96">
        <v>198.0</v>
      </c>
      <c r="P198" s="96">
        <v>198.0</v>
      </c>
      <c r="Q198" s="96">
        <v>198.0</v>
      </c>
      <c r="R198" s="96">
        <v>198.0</v>
      </c>
      <c r="S198" s="96">
        <v>198.0</v>
      </c>
      <c r="T198" s="96">
        <v>198.0</v>
      </c>
      <c r="U198" s="96">
        <v>198.0</v>
      </c>
      <c r="V198" s="96">
        <v>198.0</v>
      </c>
      <c r="W198" s="96">
        <v>198.0</v>
      </c>
      <c r="X198" s="96">
        <v>198.0</v>
      </c>
      <c r="Y198" s="96">
        <v>198.0</v>
      </c>
      <c r="Z198" s="96">
        <v>198.0</v>
      </c>
      <c r="AA198" s="96">
        <v>198.0</v>
      </c>
      <c r="AB198" s="96">
        <v>198.0</v>
      </c>
      <c r="AC198" s="96">
        <v>198.0</v>
      </c>
      <c r="AD198" s="96">
        <v>198.0</v>
      </c>
      <c r="AE198" s="96"/>
    </row>
    <row r="199">
      <c r="D199" s="96"/>
      <c r="E199" s="96">
        <v>199.0</v>
      </c>
      <c r="F199" s="96">
        <v>199.0</v>
      </c>
      <c r="G199" s="96">
        <v>199.0</v>
      </c>
      <c r="H199" s="96">
        <v>199.0</v>
      </c>
      <c r="I199" s="96">
        <v>199.0</v>
      </c>
      <c r="J199" s="96">
        <v>199.0</v>
      </c>
      <c r="K199" s="96">
        <v>199.0</v>
      </c>
      <c r="L199" s="96">
        <v>199.0</v>
      </c>
      <c r="M199" s="96">
        <v>199.0</v>
      </c>
      <c r="N199" s="96">
        <v>199.0</v>
      </c>
      <c r="O199" s="96">
        <v>199.0</v>
      </c>
      <c r="P199" s="96">
        <v>199.0</v>
      </c>
      <c r="Q199" s="96">
        <v>199.0</v>
      </c>
      <c r="R199" s="96">
        <v>199.0</v>
      </c>
      <c r="S199" s="96">
        <v>199.0</v>
      </c>
      <c r="T199" s="96">
        <v>199.0</v>
      </c>
      <c r="U199" s="96">
        <v>199.0</v>
      </c>
      <c r="V199" s="96">
        <v>199.0</v>
      </c>
      <c r="W199" s="96">
        <v>199.0</v>
      </c>
      <c r="X199" s="96">
        <v>199.0</v>
      </c>
      <c r="Y199" s="96">
        <v>199.0</v>
      </c>
      <c r="Z199" s="96">
        <v>199.0</v>
      </c>
      <c r="AA199" s="96">
        <v>199.0</v>
      </c>
      <c r="AB199" s="96">
        <v>199.0</v>
      </c>
      <c r="AC199" s="96">
        <v>199.0</v>
      </c>
      <c r="AD199" s="96">
        <v>199.0</v>
      </c>
      <c r="AE199" s="96"/>
    </row>
    <row r="200">
      <c r="D200" s="96"/>
      <c r="E200" s="96">
        <v>200.0</v>
      </c>
      <c r="F200" s="96">
        <v>200.0</v>
      </c>
      <c r="G200" s="96">
        <v>200.0</v>
      </c>
      <c r="H200" s="96">
        <v>200.0</v>
      </c>
      <c r="I200" s="96">
        <v>200.0</v>
      </c>
      <c r="J200" s="96">
        <v>200.0</v>
      </c>
      <c r="K200" s="96">
        <v>200.0</v>
      </c>
      <c r="L200" s="96">
        <v>200.0</v>
      </c>
      <c r="M200" s="96">
        <v>200.0</v>
      </c>
      <c r="N200" s="96">
        <v>200.0</v>
      </c>
      <c r="O200" s="96">
        <v>200.0</v>
      </c>
      <c r="P200" s="96">
        <v>200.0</v>
      </c>
      <c r="Q200" s="96">
        <v>200.0</v>
      </c>
      <c r="R200" s="96">
        <v>200.0</v>
      </c>
      <c r="S200" s="96">
        <v>200.0</v>
      </c>
      <c r="T200" s="96">
        <v>200.0</v>
      </c>
      <c r="U200" s="96">
        <v>200.0</v>
      </c>
      <c r="V200" s="96">
        <v>200.0</v>
      </c>
      <c r="W200" s="96">
        <v>200.0</v>
      </c>
      <c r="X200" s="96">
        <v>200.0</v>
      </c>
      <c r="Y200" s="96">
        <v>200.0</v>
      </c>
      <c r="Z200" s="96">
        <v>200.0</v>
      </c>
      <c r="AA200" s="96">
        <v>200.0</v>
      </c>
      <c r="AB200" s="96">
        <v>200.0</v>
      </c>
      <c r="AC200" s="96">
        <v>200.0</v>
      </c>
      <c r="AD200" s="96">
        <v>200.0</v>
      </c>
      <c r="AE200" s="96"/>
    </row>
    <row r="201">
      <c r="D201" s="96"/>
      <c r="E201" s="96">
        <v>201.0</v>
      </c>
      <c r="F201" s="96">
        <v>201.0</v>
      </c>
      <c r="G201" s="96">
        <v>201.0</v>
      </c>
      <c r="H201" s="96">
        <v>201.0</v>
      </c>
      <c r="I201" s="96">
        <v>201.0</v>
      </c>
      <c r="J201" s="96">
        <v>201.0</v>
      </c>
      <c r="K201" s="96">
        <v>201.0</v>
      </c>
      <c r="L201" s="96">
        <v>201.0</v>
      </c>
      <c r="M201" s="96">
        <v>201.0</v>
      </c>
      <c r="N201" s="96">
        <v>201.0</v>
      </c>
      <c r="O201" s="96">
        <v>201.0</v>
      </c>
      <c r="P201" s="96">
        <v>201.0</v>
      </c>
      <c r="Q201" s="96">
        <v>201.0</v>
      </c>
      <c r="R201" s="96">
        <v>201.0</v>
      </c>
      <c r="S201" s="96">
        <v>201.0</v>
      </c>
      <c r="T201" s="96">
        <v>201.0</v>
      </c>
      <c r="U201" s="96">
        <v>201.0</v>
      </c>
      <c r="V201" s="96">
        <v>201.0</v>
      </c>
      <c r="W201" s="96">
        <v>201.0</v>
      </c>
      <c r="X201" s="96">
        <v>201.0</v>
      </c>
      <c r="Y201" s="96">
        <v>201.0</v>
      </c>
      <c r="Z201" s="96">
        <v>201.0</v>
      </c>
      <c r="AA201" s="96">
        <v>201.0</v>
      </c>
      <c r="AB201" s="96">
        <v>201.0</v>
      </c>
      <c r="AC201" s="96">
        <v>201.0</v>
      </c>
      <c r="AD201" s="96">
        <v>201.0</v>
      </c>
      <c r="AE201" s="96"/>
    </row>
    <row r="202">
      <c r="D202" s="96"/>
      <c r="E202" s="96">
        <v>202.0</v>
      </c>
      <c r="F202" s="96">
        <v>202.0</v>
      </c>
      <c r="G202" s="96">
        <v>202.0</v>
      </c>
      <c r="H202" s="96">
        <v>202.0</v>
      </c>
      <c r="I202" s="96">
        <v>202.0</v>
      </c>
      <c r="J202" s="96">
        <v>202.0</v>
      </c>
      <c r="K202" s="96">
        <v>202.0</v>
      </c>
      <c r="L202" s="96">
        <v>202.0</v>
      </c>
      <c r="M202" s="96">
        <v>202.0</v>
      </c>
      <c r="N202" s="96">
        <v>202.0</v>
      </c>
      <c r="O202" s="96">
        <v>202.0</v>
      </c>
      <c r="P202" s="96">
        <v>202.0</v>
      </c>
      <c r="Q202" s="96">
        <v>202.0</v>
      </c>
      <c r="R202" s="96">
        <v>202.0</v>
      </c>
      <c r="S202" s="96">
        <v>202.0</v>
      </c>
      <c r="T202" s="96">
        <v>202.0</v>
      </c>
      <c r="U202" s="96">
        <v>202.0</v>
      </c>
      <c r="V202" s="96">
        <v>202.0</v>
      </c>
      <c r="W202" s="96">
        <v>202.0</v>
      </c>
      <c r="X202" s="96">
        <v>202.0</v>
      </c>
      <c r="Y202" s="96">
        <v>202.0</v>
      </c>
      <c r="Z202" s="96">
        <v>202.0</v>
      </c>
      <c r="AA202" s="96">
        <v>202.0</v>
      </c>
      <c r="AB202" s="96">
        <v>202.0</v>
      </c>
      <c r="AC202" s="96">
        <v>202.0</v>
      </c>
      <c r="AD202" s="96">
        <v>202.0</v>
      </c>
      <c r="AE202" s="96"/>
    </row>
    <row r="203">
      <c r="D203" s="96"/>
      <c r="E203" s="96">
        <v>203.0</v>
      </c>
      <c r="F203" s="96">
        <v>203.0</v>
      </c>
      <c r="G203" s="96">
        <v>203.0</v>
      </c>
      <c r="H203" s="96">
        <v>203.0</v>
      </c>
      <c r="I203" s="96">
        <v>203.0</v>
      </c>
      <c r="J203" s="96">
        <v>203.0</v>
      </c>
      <c r="K203" s="96">
        <v>203.0</v>
      </c>
      <c r="L203" s="96">
        <v>203.0</v>
      </c>
      <c r="M203" s="96">
        <v>203.0</v>
      </c>
      <c r="N203" s="96">
        <v>203.0</v>
      </c>
      <c r="O203" s="96">
        <v>203.0</v>
      </c>
      <c r="P203" s="96">
        <v>203.0</v>
      </c>
      <c r="Q203" s="96">
        <v>203.0</v>
      </c>
      <c r="R203" s="96">
        <v>203.0</v>
      </c>
      <c r="S203" s="96">
        <v>203.0</v>
      </c>
      <c r="T203" s="96">
        <v>203.0</v>
      </c>
      <c r="U203" s="96">
        <v>203.0</v>
      </c>
      <c r="V203" s="96">
        <v>203.0</v>
      </c>
      <c r="W203" s="96">
        <v>203.0</v>
      </c>
      <c r="X203" s="96">
        <v>203.0</v>
      </c>
      <c r="Y203" s="96">
        <v>203.0</v>
      </c>
      <c r="Z203" s="96">
        <v>203.0</v>
      </c>
      <c r="AA203" s="96">
        <v>203.0</v>
      </c>
      <c r="AB203" s="96">
        <v>203.0</v>
      </c>
      <c r="AC203" s="96">
        <v>203.0</v>
      </c>
      <c r="AD203" s="96">
        <v>203.0</v>
      </c>
      <c r="AE203" s="96"/>
    </row>
    <row r="204">
      <c r="D204" s="96"/>
      <c r="E204" s="96">
        <v>204.0</v>
      </c>
      <c r="F204" s="96">
        <v>204.0</v>
      </c>
      <c r="G204" s="96">
        <v>204.0</v>
      </c>
      <c r="H204" s="96">
        <v>204.0</v>
      </c>
      <c r="I204" s="96">
        <v>204.0</v>
      </c>
      <c r="J204" s="96">
        <v>204.0</v>
      </c>
      <c r="K204" s="96">
        <v>204.0</v>
      </c>
      <c r="L204" s="96">
        <v>204.0</v>
      </c>
      <c r="M204" s="96">
        <v>204.0</v>
      </c>
      <c r="N204" s="96">
        <v>204.0</v>
      </c>
      <c r="O204" s="96">
        <v>204.0</v>
      </c>
      <c r="P204" s="96">
        <v>204.0</v>
      </c>
      <c r="Q204" s="96">
        <v>204.0</v>
      </c>
      <c r="R204" s="96">
        <v>204.0</v>
      </c>
      <c r="S204" s="96">
        <v>204.0</v>
      </c>
      <c r="T204" s="96">
        <v>204.0</v>
      </c>
      <c r="U204" s="96">
        <v>204.0</v>
      </c>
      <c r="V204" s="96">
        <v>204.0</v>
      </c>
      <c r="W204" s="96">
        <v>204.0</v>
      </c>
      <c r="X204" s="96">
        <v>204.0</v>
      </c>
      <c r="Y204" s="96">
        <v>204.0</v>
      </c>
      <c r="Z204" s="96">
        <v>204.0</v>
      </c>
      <c r="AA204" s="96">
        <v>204.0</v>
      </c>
      <c r="AB204" s="96">
        <v>204.0</v>
      </c>
      <c r="AC204" s="96">
        <v>204.0</v>
      </c>
      <c r="AD204" s="96">
        <v>204.0</v>
      </c>
      <c r="AE204" s="96"/>
    </row>
    <row r="205">
      <c r="D205" s="96"/>
      <c r="E205" s="96">
        <v>205.0</v>
      </c>
      <c r="F205" s="96">
        <v>205.0</v>
      </c>
      <c r="G205" s="96">
        <v>205.0</v>
      </c>
      <c r="H205" s="96">
        <v>205.0</v>
      </c>
      <c r="I205" s="96">
        <v>205.0</v>
      </c>
      <c r="J205" s="96">
        <v>205.0</v>
      </c>
      <c r="K205" s="96">
        <v>205.0</v>
      </c>
      <c r="L205" s="96">
        <v>205.0</v>
      </c>
      <c r="M205" s="96">
        <v>205.0</v>
      </c>
      <c r="N205" s="96">
        <v>205.0</v>
      </c>
      <c r="O205" s="96">
        <v>205.0</v>
      </c>
      <c r="P205" s="96">
        <v>205.0</v>
      </c>
      <c r="Q205" s="96">
        <v>205.0</v>
      </c>
      <c r="R205" s="96">
        <v>205.0</v>
      </c>
      <c r="S205" s="96">
        <v>205.0</v>
      </c>
      <c r="T205" s="96">
        <v>205.0</v>
      </c>
      <c r="U205" s="96">
        <v>205.0</v>
      </c>
      <c r="V205" s="96">
        <v>205.0</v>
      </c>
      <c r="W205" s="96">
        <v>205.0</v>
      </c>
      <c r="X205" s="96">
        <v>205.0</v>
      </c>
      <c r="Y205" s="96">
        <v>205.0</v>
      </c>
      <c r="Z205" s="96">
        <v>205.0</v>
      </c>
      <c r="AA205" s="96">
        <v>205.0</v>
      </c>
      <c r="AB205" s="96">
        <v>205.0</v>
      </c>
      <c r="AC205" s="96">
        <v>205.0</v>
      </c>
      <c r="AD205" s="96">
        <v>205.0</v>
      </c>
      <c r="AE205" s="96"/>
    </row>
    <row r="206">
      <c r="D206" s="96"/>
      <c r="E206" s="96">
        <v>206.0</v>
      </c>
      <c r="F206" s="96">
        <v>206.0</v>
      </c>
      <c r="G206" s="96">
        <v>206.0</v>
      </c>
      <c r="H206" s="96">
        <v>206.0</v>
      </c>
      <c r="I206" s="96">
        <v>206.0</v>
      </c>
      <c r="J206" s="96">
        <v>206.0</v>
      </c>
      <c r="K206" s="96">
        <v>206.0</v>
      </c>
      <c r="L206" s="96">
        <v>206.0</v>
      </c>
      <c r="M206" s="96">
        <v>206.0</v>
      </c>
      <c r="N206" s="96">
        <v>206.0</v>
      </c>
      <c r="O206" s="96">
        <v>206.0</v>
      </c>
      <c r="P206" s="96">
        <v>206.0</v>
      </c>
      <c r="Q206" s="96">
        <v>206.0</v>
      </c>
      <c r="R206" s="96">
        <v>206.0</v>
      </c>
      <c r="S206" s="96">
        <v>206.0</v>
      </c>
      <c r="T206" s="96">
        <v>206.0</v>
      </c>
      <c r="U206" s="96">
        <v>206.0</v>
      </c>
      <c r="V206" s="96">
        <v>206.0</v>
      </c>
      <c r="W206" s="96">
        <v>206.0</v>
      </c>
      <c r="X206" s="96">
        <v>206.0</v>
      </c>
      <c r="Y206" s="96">
        <v>206.0</v>
      </c>
      <c r="Z206" s="96">
        <v>206.0</v>
      </c>
      <c r="AA206" s="96">
        <v>206.0</v>
      </c>
      <c r="AB206" s="96">
        <v>206.0</v>
      </c>
      <c r="AC206" s="96">
        <v>206.0</v>
      </c>
      <c r="AD206" s="96">
        <v>206.0</v>
      </c>
      <c r="AE206" s="96"/>
    </row>
    <row r="207">
      <c r="D207" s="96"/>
      <c r="E207" s="96">
        <v>207.0</v>
      </c>
      <c r="F207" s="96">
        <v>207.0</v>
      </c>
      <c r="G207" s="96">
        <v>207.0</v>
      </c>
      <c r="H207" s="96">
        <v>207.0</v>
      </c>
      <c r="I207" s="96">
        <v>207.0</v>
      </c>
      <c r="J207" s="96">
        <v>207.0</v>
      </c>
      <c r="K207" s="96">
        <v>207.0</v>
      </c>
      <c r="L207" s="96">
        <v>207.0</v>
      </c>
      <c r="M207" s="96">
        <v>207.0</v>
      </c>
      <c r="N207" s="96">
        <v>207.0</v>
      </c>
      <c r="O207" s="96">
        <v>207.0</v>
      </c>
      <c r="P207" s="96">
        <v>207.0</v>
      </c>
      <c r="Q207" s="96">
        <v>207.0</v>
      </c>
      <c r="R207" s="96">
        <v>207.0</v>
      </c>
      <c r="S207" s="96">
        <v>207.0</v>
      </c>
      <c r="T207" s="96">
        <v>207.0</v>
      </c>
      <c r="U207" s="96">
        <v>207.0</v>
      </c>
      <c r="V207" s="96">
        <v>207.0</v>
      </c>
      <c r="W207" s="96">
        <v>207.0</v>
      </c>
      <c r="X207" s="96">
        <v>207.0</v>
      </c>
      <c r="Y207" s="96">
        <v>207.0</v>
      </c>
      <c r="Z207" s="96">
        <v>207.0</v>
      </c>
      <c r="AA207" s="96">
        <v>207.0</v>
      </c>
      <c r="AB207" s="96">
        <v>207.0</v>
      </c>
      <c r="AC207" s="96">
        <v>207.0</v>
      </c>
      <c r="AD207" s="96">
        <v>207.0</v>
      </c>
      <c r="AE207" s="96"/>
    </row>
    <row r="208">
      <c r="D208" s="96"/>
      <c r="E208" s="96">
        <v>208.0</v>
      </c>
      <c r="F208" s="96">
        <v>208.0</v>
      </c>
      <c r="G208" s="96">
        <v>208.0</v>
      </c>
      <c r="H208" s="96">
        <v>208.0</v>
      </c>
      <c r="I208" s="96">
        <v>208.0</v>
      </c>
      <c r="J208" s="96">
        <v>208.0</v>
      </c>
      <c r="K208" s="96">
        <v>208.0</v>
      </c>
      <c r="L208" s="96">
        <v>208.0</v>
      </c>
      <c r="M208" s="96">
        <v>208.0</v>
      </c>
      <c r="N208" s="96">
        <v>208.0</v>
      </c>
      <c r="O208" s="96">
        <v>208.0</v>
      </c>
      <c r="P208" s="96">
        <v>208.0</v>
      </c>
      <c r="Q208" s="96">
        <v>208.0</v>
      </c>
      <c r="R208" s="96">
        <v>208.0</v>
      </c>
      <c r="S208" s="96">
        <v>208.0</v>
      </c>
      <c r="T208" s="96">
        <v>208.0</v>
      </c>
      <c r="U208" s="96">
        <v>208.0</v>
      </c>
      <c r="V208" s="96">
        <v>208.0</v>
      </c>
      <c r="W208" s="96">
        <v>208.0</v>
      </c>
      <c r="X208" s="96">
        <v>208.0</v>
      </c>
      <c r="Y208" s="96">
        <v>208.0</v>
      </c>
      <c r="Z208" s="96">
        <v>208.0</v>
      </c>
      <c r="AA208" s="96">
        <v>208.0</v>
      </c>
      <c r="AB208" s="96">
        <v>208.0</v>
      </c>
      <c r="AC208" s="96">
        <v>208.0</v>
      </c>
      <c r="AD208" s="96">
        <v>208.0</v>
      </c>
      <c r="AE208" s="96"/>
    </row>
    <row r="209">
      <c r="D209" s="96"/>
      <c r="E209" s="96">
        <v>209.0</v>
      </c>
      <c r="F209" s="96">
        <v>209.0</v>
      </c>
      <c r="G209" s="96">
        <v>209.0</v>
      </c>
      <c r="H209" s="96">
        <v>209.0</v>
      </c>
      <c r="I209" s="96">
        <v>209.0</v>
      </c>
      <c r="J209" s="96">
        <v>209.0</v>
      </c>
      <c r="K209" s="96">
        <v>209.0</v>
      </c>
      <c r="L209" s="96">
        <v>209.0</v>
      </c>
      <c r="M209" s="96">
        <v>209.0</v>
      </c>
      <c r="N209" s="96">
        <v>209.0</v>
      </c>
      <c r="O209" s="96">
        <v>209.0</v>
      </c>
      <c r="P209" s="96">
        <v>209.0</v>
      </c>
      <c r="Q209" s="96">
        <v>209.0</v>
      </c>
      <c r="R209" s="96">
        <v>209.0</v>
      </c>
      <c r="S209" s="96">
        <v>209.0</v>
      </c>
      <c r="T209" s="96">
        <v>209.0</v>
      </c>
      <c r="U209" s="96">
        <v>209.0</v>
      </c>
      <c r="V209" s="96">
        <v>209.0</v>
      </c>
      <c r="W209" s="96">
        <v>209.0</v>
      </c>
      <c r="X209" s="96">
        <v>209.0</v>
      </c>
      <c r="Y209" s="96">
        <v>209.0</v>
      </c>
      <c r="Z209" s="96">
        <v>209.0</v>
      </c>
      <c r="AA209" s="96">
        <v>209.0</v>
      </c>
      <c r="AB209" s="96">
        <v>209.0</v>
      </c>
      <c r="AC209" s="96">
        <v>209.0</v>
      </c>
      <c r="AD209" s="96">
        <v>209.0</v>
      </c>
      <c r="AE209" s="96"/>
    </row>
    <row r="210">
      <c r="D210" s="96"/>
      <c r="E210" s="96">
        <v>210.0</v>
      </c>
      <c r="F210" s="96">
        <v>210.0</v>
      </c>
      <c r="G210" s="96">
        <v>210.0</v>
      </c>
      <c r="H210" s="96">
        <v>210.0</v>
      </c>
      <c r="I210" s="96">
        <v>210.0</v>
      </c>
      <c r="J210" s="96">
        <v>210.0</v>
      </c>
      <c r="K210" s="96">
        <v>210.0</v>
      </c>
      <c r="L210" s="96">
        <v>210.0</v>
      </c>
      <c r="M210" s="96">
        <v>210.0</v>
      </c>
      <c r="N210" s="96">
        <v>210.0</v>
      </c>
      <c r="O210" s="96">
        <v>210.0</v>
      </c>
      <c r="P210" s="96">
        <v>210.0</v>
      </c>
      <c r="Q210" s="96">
        <v>210.0</v>
      </c>
      <c r="R210" s="96">
        <v>210.0</v>
      </c>
      <c r="S210" s="96">
        <v>210.0</v>
      </c>
      <c r="T210" s="96">
        <v>210.0</v>
      </c>
      <c r="U210" s="96">
        <v>210.0</v>
      </c>
      <c r="V210" s="96">
        <v>210.0</v>
      </c>
      <c r="W210" s="96">
        <v>210.0</v>
      </c>
      <c r="X210" s="96">
        <v>210.0</v>
      </c>
      <c r="Y210" s="96">
        <v>210.0</v>
      </c>
      <c r="Z210" s="96">
        <v>210.0</v>
      </c>
      <c r="AA210" s="96">
        <v>210.0</v>
      </c>
      <c r="AB210" s="96">
        <v>210.0</v>
      </c>
      <c r="AC210" s="96">
        <v>210.0</v>
      </c>
      <c r="AD210" s="96">
        <v>210.0</v>
      </c>
      <c r="AE210" s="96"/>
    </row>
    <row r="211">
      <c r="D211" s="96"/>
      <c r="E211" s="96">
        <v>211.0</v>
      </c>
      <c r="F211" s="96">
        <v>211.0</v>
      </c>
      <c r="G211" s="96">
        <v>211.0</v>
      </c>
      <c r="H211" s="96">
        <v>211.0</v>
      </c>
      <c r="I211" s="96">
        <v>211.0</v>
      </c>
      <c r="J211" s="96">
        <v>211.0</v>
      </c>
      <c r="K211" s="96">
        <v>211.0</v>
      </c>
      <c r="L211" s="96">
        <v>211.0</v>
      </c>
      <c r="M211" s="96">
        <v>211.0</v>
      </c>
      <c r="N211" s="96">
        <v>211.0</v>
      </c>
      <c r="O211" s="96">
        <v>211.0</v>
      </c>
      <c r="P211" s="96">
        <v>211.0</v>
      </c>
      <c r="Q211" s="96">
        <v>211.0</v>
      </c>
      <c r="R211" s="96">
        <v>211.0</v>
      </c>
      <c r="S211" s="96">
        <v>211.0</v>
      </c>
      <c r="T211" s="96">
        <v>211.0</v>
      </c>
      <c r="U211" s="96">
        <v>211.0</v>
      </c>
      <c r="V211" s="96">
        <v>211.0</v>
      </c>
      <c r="W211" s="96">
        <v>211.0</v>
      </c>
      <c r="X211" s="96">
        <v>211.0</v>
      </c>
      <c r="Y211" s="96">
        <v>211.0</v>
      </c>
      <c r="Z211" s="96">
        <v>211.0</v>
      </c>
      <c r="AA211" s="96">
        <v>211.0</v>
      </c>
      <c r="AB211" s="96">
        <v>211.0</v>
      </c>
      <c r="AC211" s="96">
        <v>211.0</v>
      </c>
      <c r="AD211" s="96">
        <v>211.0</v>
      </c>
      <c r="AE211" s="96"/>
    </row>
    <row r="212">
      <c r="D212" s="96"/>
      <c r="E212" s="96">
        <v>212.0</v>
      </c>
      <c r="F212" s="96">
        <v>212.0</v>
      </c>
      <c r="G212" s="96">
        <v>212.0</v>
      </c>
      <c r="H212" s="96">
        <v>212.0</v>
      </c>
      <c r="I212" s="96">
        <v>212.0</v>
      </c>
      <c r="J212" s="96">
        <v>212.0</v>
      </c>
      <c r="K212" s="96">
        <v>212.0</v>
      </c>
      <c r="L212" s="96">
        <v>212.0</v>
      </c>
      <c r="M212" s="96">
        <v>212.0</v>
      </c>
      <c r="N212" s="96">
        <v>212.0</v>
      </c>
      <c r="O212" s="96">
        <v>212.0</v>
      </c>
      <c r="P212" s="96">
        <v>212.0</v>
      </c>
      <c r="Q212" s="96">
        <v>212.0</v>
      </c>
      <c r="R212" s="96">
        <v>212.0</v>
      </c>
      <c r="S212" s="96">
        <v>212.0</v>
      </c>
      <c r="T212" s="96">
        <v>212.0</v>
      </c>
      <c r="U212" s="96">
        <v>212.0</v>
      </c>
      <c r="V212" s="96">
        <v>212.0</v>
      </c>
      <c r="W212" s="96">
        <v>212.0</v>
      </c>
      <c r="X212" s="96">
        <v>212.0</v>
      </c>
      <c r="Y212" s="96">
        <v>212.0</v>
      </c>
      <c r="Z212" s="96">
        <v>212.0</v>
      </c>
      <c r="AA212" s="96">
        <v>212.0</v>
      </c>
      <c r="AB212" s="96">
        <v>212.0</v>
      </c>
      <c r="AC212" s="96">
        <v>212.0</v>
      </c>
      <c r="AD212" s="96">
        <v>212.0</v>
      </c>
      <c r="AE212" s="96"/>
    </row>
    <row r="213">
      <c r="D213" s="96"/>
      <c r="E213" s="96">
        <v>213.0</v>
      </c>
      <c r="F213" s="96">
        <v>213.0</v>
      </c>
      <c r="G213" s="96">
        <v>213.0</v>
      </c>
      <c r="H213" s="96">
        <v>213.0</v>
      </c>
      <c r="I213" s="96">
        <v>213.0</v>
      </c>
      <c r="J213" s="96">
        <v>213.0</v>
      </c>
      <c r="K213" s="96">
        <v>213.0</v>
      </c>
      <c r="L213" s="96">
        <v>213.0</v>
      </c>
      <c r="M213" s="96">
        <v>213.0</v>
      </c>
      <c r="N213" s="96">
        <v>213.0</v>
      </c>
      <c r="O213" s="96">
        <v>213.0</v>
      </c>
      <c r="P213" s="96">
        <v>213.0</v>
      </c>
      <c r="Q213" s="96">
        <v>213.0</v>
      </c>
      <c r="R213" s="96">
        <v>213.0</v>
      </c>
      <c r="S213" s="96">
        <v>213.0</v>
      </c>
      <c r="T213" s="96">
        <v>213.0</v>
      </c>
      <c r="U213" s="96">
        <v>213.0</v>
      </c>
      <c r="V213" s="96">
        <v>213.0</v>
      </c>
      <c r="W213" s="96">
        <v>213.0</v>
      </c>
      <c r="X213" s="96">
        <v>213.0</v>
      </c>
      <c r="Y213" s="96">
        <v>213.0</v>
      </c>
      <c r="Z213" s="96">
        <v>213.0</v>
      </c>
      <c r="AA213" s="96">
        <v>213.0</v>
      </c>
      <c r="AB213" s="96">
        <v>213.0</v>
      </c>
      <c r="AC213" s="96">
        <v>213.0</v>
      </c>
      <c r="AD213" s="96">
        <v>213.0</v>
      </c>
      <c r="AE213" s="96"/>
    </row>
    <row r="214">
      <c r="D214" s="96"/>
      <c r="E214" s="96">
        <v>214.0</v>
      </c>
      <c r="F214" s="96">
        <v>214.0</v>
      </c>
      <c r="G214" s="96">
        <v>214.0</v>
      </c>
      <c r="H214" s="96">
        <v>214.0</v>
      </c>
      <c r="I214" s="96">
        <v>214.0</v>
      </c>
      <c r="J214" s="96">
        <v>214.0</v>
      </c>
      <c r="K214" s="96">
        <v>214.0</v>
      </c>
      <c r="L214" s="96">
        <v>214.0</v>
      </c>
      <c r="M214" s="96">
        <v>214.0</v>
      </c>
      <c r="N214" s="96">
        <v>214.0</v>
      </c>
      <c r="O214" s="96">
        <v>214.0</v>
      </c>
      <c r="P214" s="96">
        <v>214.0</v>
      </c>
      <c r="Q214" s="96">
        <v>214.0</v>
      </c>
      <c r="R214" s="96">
        <v>214.0</v>
      </c>
      <c r="S214" s="96">
        <v>214.0</v>
      </c>
      <c r="T214" s="96">
        <v>214.0</v>
      </c>
      <c r="U214" s="96">
        <v>214.0</v>
      </c>
      <c r="V214" s="96">
        <v>214.0</v>
      </c>
      <c r="W214" s="96">
        <v>214.0</v>
      </c>
      <c r="X214" s="96">
        <v>214.0</v>
      </c>
      <c r="Y214" s="96">
        <v>214.0</v>
      </c>
      <c r="Z214" s="96">
        <v>214.0</v>
      </c>
      <c r="AA214" s="96">
        <v>214.0</v>
      </c>
      <c r="AB214" s="96">
        <v>214.0</v>
      </c>
      <c r="AC214" s="96">
        <v>214.0</v>
      </c>
      <c r="AD214" s="96">
        <v>214.0</v>
      </c>
      <c r="AE214" s="96"/>
    </row>
    <row r="215">
      <c r="D215" s="96"/>
      <c r="E215" s="96">
        <v>215.0</v>
      </c>
      <c r="F215" s="96">
        <v>215.0</v>
      </c>
      <c r="G215" s="96">
        <v>215.0</v>
      </c>
      <c r="H215" s="96">
        <v>215.0</v>
      </c>
      <c r="I215" s="96">
        <v>215.0</v>
      </c>
      <c r="J215" s="96">
        <v>215.0</v>
      </c>
      <c r="K215" s="96">
        <v>215.0</v>
      </c>
      <c r="L215" s="96">
        <v>215.0</v>
      </c>
      <c r="M215" s="96">
        <v>215.0</v>
      </c>
      <c r="N215" s="96">
        <v>215.0</v>
      </c>
      <c r="O215" s="96">
        <v>215.0</v>
      </c>
      <c r="P215" s="96">
        <v>215.0</v>
      </c>
      <c r="Q215" s="96">
        <v>215.0</v>
      </c>
      <c r="R215" s="96">
        <v>215.0</v>
      </c>
      <c r="S215" s="96">
        <v>215.0</v>
      </c>
      <c r="T215" s="96">
        <v>215.0</v>
      </c>
      <c r="U215" s="96">
        <v>215.0</v>
      </c>
      <c r="V215" s="96">
        <v>215.0</v>
      </c>
      <c r="W215" s="96">
        <v>215.0</v>
      </c>
      <c r="X215" s="96">
        <v>215.0</v>
      </c>
      <c r="Y215" s="96">
        <v>215.0</v>
      </c>
      <c r="Z215" s="96">
        <v>215.0</v>
      </c>
      <c r="AA215" s="96">
        <v>215.0</v>
      </c>
      <c r="AB215" s="96">
        <v>215.0</v>
      </c>
      <c r="AC215" s="96">
        <v>215.0</v>
      </c>
      <c r="AD215" s="96">
        <v>215.0</v>
      </c>
      <c r="AE215" s="96"/>
    </row>
    <row r="216">
      <c r="D216" s="96"/>
      <c r="E216" s="96">
        <v>216.0</v>
      </c>
      <c r="F216" s="96">
        <v>216.0</v>
      </c>
      <c r="G216" s="96">
        <v>216.0</v>
      </c>
      <c r="H216" s="96">
        <v>216.0</v>
      </c>
      <c r="I216" s="96">
        <v>216.0</v>
      </c>
      <c r="J216" s="96">
        <v>216.0</v>
      </c>
      <c r="K216" s="96">
        <v>216.0</v>
      </c>
      <c r="L216" s="96">
        <v>216.0</v>
      </c>
      <c r="M216" s="96">
        <v>216.0</v>
      </c>
      <c r="N216" s="96">
        <v>216.0</v>
      </c>
      <c r="O216" s="96">
        <v>216.0</v>
      </c>
      <c r="P216" s="96">
        <v>216.0</v>
      </c>
      <c r="Q216" s="96">
        <v>216.0</v>
      </c>
      <c r="R216" s="96">
        <v>216.0</v>
      </c>
      <c r="S216" s="96">
        <v>216.0</v>
      </c>
      <c r="T216" s="96">
        <v>216.0</v>
      </c>
      <c r="U216" s="96">
        <v>216.0</v>
      </c>
      <c r="V216" s="96">
        <v>216.0</v>
      </c>
      <c r="W216" s="96">
        <v>216.0</v>
      </c>
      <c r="X216" s="96">
        <v>216.0</v>
      </c>
      <c r="Y216" s="96">
        <v>216.0</v>
      </c>
      <c r="Z216" s="96">
        <v>216.0</v>
      </c>
      <c r="AA216" s="96">
        <v>216.0</v>
      </c>
      <c r="AB216" s="96">
        <v>216.0</v>
      </c>
      <c r="AC216" s="96">
        <v>216.0</v>
      </c>
      <c r="AD216" s="96">
        <v>216.0</v>
      </c>
      <c r="AE216" s="96"/>
    </row>
    <row r="217">
      <c r="D217" s="96"/>
      <c r="E217" s="96">
        <v>217.0</v>
      </c>
      <c r="F217" s="96">
        <v>217.0</v>
      </c>
      <c r="G217" s="96">
        <v>217.0</v>
      </c>
      <c r="H217" s="96">
        <v>217.0</v>
      </c>
      <c r="I217" s="96">
        <v>217.0</v>
      </c>
      <c r="J217" s="96">
        <v>217.0</v>
      </c>
      <c r="K217" s="96">
        <v>217.0</v>
      </c>
      <c r="L217" s="96">
        <v>217.0</v>
      </c>
      <c r="M217" s="96">
        <v>217.0</v>
      </c>
      <c r="N217" s="96">
        <v>217.0</v>
      </c>
      <c r="O217" s="96">
        <v>217.0</v>
      </c>
      <c r="P217" s="96">
        <v>217.0</v>
      </c>
      <c r="Q217" s="96">
        <v>217.0</v>
      </c>
      <c r="R217" s="96">
        <v>217.0</v>
      </c>
      <c r="S217" s="96">
        <v>217.0</v>
      </c>
      <c r="T217" s="96">
        <v>217.0</v>
      </c>
      <c r="U217" s="96">
        <v>217.0</v>
      </c>
      <c r="V217" s="96">
        <v>217.0</v>
      </c>
      <c r="W217" s="96">
        <v>217.0</v>
      </c>
      <c r="X217" s="96">
        <v>217.0</v>
      </c>
      <c r="Y217" s="96">
        <v>217.0</v>
      </c>
      <c r="Z217" s="96">
        <v>217.0</v>
      </c>
      <c r="AA217" s="96">
        <v>217.0</v>
      </c>
      <c r="AB217" s="96">
        <v>217.0</v>
      </c>
      <c r="AC217" s="96">
        <v>217.0</v>
      </c>
      <c r="AD217" s="96">
        <v>217.0</v>
      </c>
      <c r="AE217" s="96"/>
    </row>
    <row r="218">
      <c r="D218" s="96"/>
      <c r="E218" s="96">
        <v>218.0</v>
      </c>
      <c r="F218" s="96">
        <v>218.0</v>
      </c>
      <c r="G218" s="96">
        <v>218.0</v>
      </c>
      <c r="H218" s="96">
        <v>218.0</v>
      </c>
      <c r="I218" s="96">
        <v>218.0</v>
      </c>
      <c r="J218" s="96">
        <v>218.0</v>
      </c>
      <c r="K218" s="96">
        <v>218.0</v>
      </c>
      <c r="L218" s="96">
        <v>218.0</v>
      </c>
      <c r="M218" s="96">
        <v>218.0</v>
      </c>
      <c r="N218" s="96">
        <v>218.0</v>
      </c>
      <c r="O218" s="96">
        <v>218.0</v>
      </c>
      <c r="P218" s="96">
        <v>218.0</v>
      </c>
      <c r="Q218" s="96">
        <v>218.0</v>
      </c>
      <c r="R218" s="96">
        <v>218.0</v>
      </c>
      <c r="S218" s="96">
        <v>218.0</v>
      </c>
      <c r="T218" s="96">
        <v>218.0</v>
      </c>
      <c r="U218" s="96">
        <v>218.0</v>
      </c>
      <c r="V218" s="96">
        <v>218.0</v>
      </c>
      <c r="W218" s="96">
        <v>218.0</v>
      </c>
      <c r="X218" s="96">
        <v>218.0</v>
      </c>
      <c r="Y218" s="96">
        <v>218.0</v>
      </c>
      <c r="Z218" s="96">
        <v>218.0</v>
      </c>
      <c r="AA218" s="96">
        <v>218.0</v>
      </c>
      <c r="AB218" s="96">
        <v>218.0</v>
      </c>
      <c r="AC218" s="96">
        <v>218.0</v>
      </c>
      <c r="AD218" s="96">
        <v>218.0</v>
      </c>
      <c r="AE218" s="96"/>
    </row>
    <row r="219">
      <c r="D219" s="96"/>
      <c r="E219" s="96">
        <v>219.0</v>
      </c>
      <c r="F219" s="96">
        <v>219.0</v>
      </c>
      <c r="G219" s="96">
        <v>219.0</v>
      </c>
      <c r="H219" s="96">
        <v>219.0</v>
      </c>
      <c r="I219" s="96">
        <v>219.0</v>
      </c>
      <c r="J219" s="96">
        <v>219.0</v>
      </c>
      <c r="K219" s="96">
        <v>219.0</v>
      </c>
      <c r="L219" s="96">
        <v>219.0</v>
      </c>
      <c r="M219" s="96">
        <v>219.0</v>
      </c>
      <c r="N219" s="96">
        <v>219.0</v>
      </c>
      <c r="O219" s="96">
        <v>219.0</v>
      </c>
      <c r="P219" s="96">
        <v>219.0</v>
      </c>
      <c r="Q219" s="96">
        <v>219.0</v>
      </c>
      <c r="R219" s="96">
        <v>219.0</v>
      </c>
      <c r="S219" s="96">
        <v>219.0</v>
      </c>
      <c r="T219" s="96">
        <v>219.0</v>
      </c>
      <c r="U219" s="96">
        <v>219.0</v>
      </c>
      <c r="V219" s="96">
        <v>219.0</v>
      </c>
      <c r="W219" s="96">
        <v>219.0</v>
      </c>
      <c r="X219" s="96">
        <v>219.0</v>
      </c>
      <c r="Y219" s="96">
        <v>219.0</v>
      </c>
      <c r="Z219" s="96">
        <v>219.0</v>
      </c>
      <c r="AA219" s="96">
        <v>219.0</v>
      </c>
      <c r="AB219" s="96">
        <v>219.0</v>
      </c>
      <c r="AC219" s="96">
        <v>219.0</v>
      </c>
      <c r="AD219" s="96">
        <v>219.0</v>
      </c>
      <c r="AE219" s="96"/>
    </row>
    <row r="220">
      <c r="D220" s="96"/>
      <c r="E220" s="96">
        <v>220.0</v>
      </c>
      <c r="F220" s="96">
        <v>220.0</v>
      </c>
      <c r="G220" s="96">
        <v>220.0</v>
      </c>
      <c r="H220" s="96">
        <v>220.0</v>
      </c>
      <c r="I220" s="96">
        <v>220.0</v>
      </c>
      <c r="J220" s="96">
        <v>220.0</v>
      </c>
      <c r="K220" s="96">
        <v>220.0</v>
      </c>
      <c r="L220" s="96">
        <v>220.0</v>
      </c>
      <c r="M220" s="96">
        <v>220.0</v>
      </c>
      <c r="N220" s="96">
        <v>220.0</v>
      </c>
      <c r="O220" s="96">
        <v>220.0</v>
      </c>
      <c r="P220" s="96">
        <v>220.0</v>
      </c>
      <c r="Q220" s="96">
        <v>220.0</v>
      </c>
      <c r="R220" s="96">
        <v>220.0</v>
      </c>
      <c r="S220" s="96">
        <v>220.0</v>
      </c>
      <c r="T220" s="96">
        <v>220.0</v>
      </c>
      <c r="U220" s="96">
        <v>220.0</v>
      </c>
      <c r="V220" s="96">
        <v>220.0</v>
      </c>
      <c r="W220" s="96">
        <v>220.0</v>
      </c>
      <c r="X220" s="96">
        <v>220.0</v>
      </c>
      <c r="Y220" s="96">
        <v>220.0</v>
      </c>
      <c r="Z220" s="96">
        <v>220.0</v>
      </c>
      <c r="AA220" s="96">
        <v>220.0</v>
      </c>
      <c r="AB220" s="96">
        <v>220.0</v>
      </c>
      <c r="AC220" s="96">
        <v>220.0</v>
      </c>
      <c r="AD220" s="96">
        <v>220.0</v>
      </c>
      <c r="AE220" s="96"/>
    </row>
    <row r="221">
      <c r="D221" s="96"/>
      <c r="E221" s="96">
        <v>221.0</v>
      </c>
      <c r="F221" s="96">
        <v>221.0</v>
      </c>
      <c r="G221" s="96">
        <v>221.0</v>
      </c>
      <c r="H221" s="96">
        <v>221.0</v>
      </c>
      <c r="I221" s="96">
        <v>221.0</v>
      </c>
      <c r="J221" s="96">
        <v>221.0</v>
      </c>
      <c r="K221" s="96">
        <v>221.0</v>
      </c>
      <c r="L221" s="96">
        <v>221.0</v>
      </c>
      <c r="M221" s="96">
        <v>221.0</v>
      </c>
      <c r="N221" s="96">
        <v>221.0</v>
      </c>
      <c r="O221" s="96">
        <v>221.0</v>
      </c>
      <c r="P221" s="96">
        <v>221.0</v>
      </c>
      <c r="Q221" s="96">
        <v>221.0</v>
      </c>
      <c r="R221" s="96">
        <v>221.0</v>
      </c>
      <c r="S221" s="96">
        <v>221.0</v>
      </c>
      <c r="T221" s="96">
        <v>221.0</v>
      </c>
      <c r="U221" s="96">
        <v>221.0</v>
      </c>
      <c r="V221" s="96">
        <v>221.0</v>
      </c>
      <c r="W221" s="96">
        <v>221.0</v>
      </c>
      <c r="X221" s="96">
        <v>221.0</v>
      </c>
      <c r="Y221" s="96">
        <v>221.0</v>
      </c>
      <c r="Z221" s="96">
        <v>221.0</v>
      </c>
      <c r="AA221" s="96">
        <v>221.0</v>
      </c>
      <c r="AB221" s="96">
        <v>221.0</v>
      </c>
      <c r="AC221" s="96">
        <v>221.0</v>
      </c>
      <c r="AD221" s="96">
        <v>221.0</v>
      </c>
      <c r="AE221" s="96"/>
    </row>
    <row r="222">
      <c r="D222" s="96"/>
      <c r="E222" s="96">
        <v>222.0</v>
      </c>
      <c r="F222" s="96">
        <v>222.0</v>
      </c>
      <c r="G222" s="96">
        <v>222.0</v>
      </c>
      <c r="H222" s="96">
        <v>222.0</v>
      </c>
      <c r="I222" s="96">
        <v>222.0</v>
      </c>
      <c r="J222" s="96">
        <v>222.0</v>
      </c>
      <c r="K222" s="96">
        <v>222.0</v>
      </c>
      <c r="L222" s="96">
        <v>222.0</v>
      </c>
      <c r="M222" s="96">
        <v>222.0</v>
      </c>
      <c r="N222" s="96">
        <v>222.0</v>
      </c>
      <c r="O222" s="96">
        <v>222.0</v>
      </c>
      <c r="P222" s="96">
        <v>222.0</v>
      </c>
      <c r="Q222" s="96">
        <v>222.0</v>
      </c>
      <c r="R222" s="96">
        <v>222.0</v>
      </c>
      <c r="S222" s="96">
        <v>222.0</v>
      </c>
      <c r="T222" s="96">
        <v>222.0</v>
      </c>
      <c r="U222" s="96">
        <v>222.0</v>
      </c>
      <c r="V222" s="96">
        <v>222.0</v>
      </c>
      <c r="W222" s="96">
        <v>222.0</v>
      </c>
      <c r="X222" s="96">
        <v>222.0</v>
      </c>
      <c r="Y222" s="96">
        <v>222.0</v>
      </c>
      <c r="Z222" s="96">
        <v>222.0</v>
      </c>
      <c r="AA222" s="96">
        <v>222.0</v>
      </c>
      <c r="AB222" s="96">
        <v>222.0</v>
      </c>
      <c r="AC222" s="96">
        <v>222.0</v>
      </c>
      <c r="AD222" s="96">
        <v>222.0</v>
      </c>
      <c r="AE222" s="96"/>
    </row>
    <row r="223">
      <c r="D223" s="96"/>
      <c r="E223" s="96">
        <v>223.0</v>
      </c>
      <c r="F223" s="96">
        <v>223.0</v>
      </c>
      <c r="G223" s="96">
        <v>223.0</v>
      </c>
      <c r="H223" s="96">
        <v>223.0</v>
      </c>
      <c r="I223" s="96">
        <v>223.0</v>
      </c>
      <c r="J223" s="96">
        <v>223.0</v>
      </c>
      <c r="K223" s="96">
        <v>223.0</v>
      </c>
      <c r="L223" s="96">
        <v>223.0</v>
      </c>
      <c r="M223" s="96">
        <v>223.0</v>
      </c>
      <c r="N223" s="96">
        <v>223.0</v>
      </c>
      <c r="O223" s="96">
        <v>223.0</v>
      </c>
      <c r="P223" s="96">
        <v>223.0</v>
      </c>
      <c r="Q223" s="96">
        <v>223.0</v>
      </c>
      <c r="R223" s="96">
        <v>223.0</v>
      </c>
      <c r="S223" s="96">
        <v>223.0</v>
      </c>
      <c r="T223" s="96">
        <v>223.0</v>
      </c>
      <c r="U223" s="96">
        <v>223.0</v>
      </c>
      <c r="V223" s="96">
        <v>223.0</v>
      </c>
      <c r="W223" s="96">
        <v>223.0</v>
      </c>
      <c r="X223" s="96">
        <v>223.0</v>
      </c>
      <c r="Y223" s="96">
        <v>223.0</v>
      </c>
      <c r="Z223" s="96">
        <v>223.0</v>
      </c>
      <c r="AA223" s="96">
        <v>223.0</v>
      </c>
      <c r="AB223" s="96">
        <v>223.0</v>
      </c>
      <c r="AC223" s="96">
        <v>223.0</v>
      </c>
      <c r="AD223" s="96">
        <v>223.0</v>
      </c>
      <c r="AE223" s="96"/>
    </row>
    <row r="224">
      <c r="D224" s="96"/>
      <c r="E224" s="96">
        <v>224.0</v>
      </c>
      <c r="F224" s="96">
        <v>224.0</v>
      </c>
      <c r="G224" s="96">
        <v>224.0</v>
      </c>
      <c r="H224" s="96">
        <v>224.0</v>
      </c>
      <c r="I224" s="96">
        <v>224.0</v>
      </c>
      <c r="J224" s="96">
        <v>224.0</v>
      </c>
      <c r="K224" s="96">
        <v>224.0</v>
      </c>
      <c r="L224" s="96">
        <v>224.0</v>
      </c>
      <c r="M224" s="96">
        <v>224.0</v>
      </c>
      <c r="N224" s="96">
        <v>224.0</v>
      </c>
      <c r="O224" s="96">
        <v>224.0</v>
      </c>
      <c r="P224" s="96">
        <v>224.0</v>
      </c>
      <c r="Q224" s="96">
        <v>224.0</v>
      </c>
      <c r="R224" s="96">
        <v>224.0</v>
      </c>
      <c r="S224" s="96">
        <v>224.0</v>
      </c>
      <c r="T224" s="96">
        <v>224.0</v>
      </c>
      <c r="U224" s="96">
        <v>224.0</v>
      </c>
      <c r="V224" s="96">
        <v>224.0</v>
      </c>
      <c r="W224" s="96">
        <v>224.0</v>
      </c>
      <c r="X224" s="96">
        <v>224.0</v>
      </c>
      <c r="Y224" s="96">
        <v>224.0</v>
      </c>
      <c r="Z224" s="96">
        <v>224.0</v>
      </c>
      <c r="AA224" s="96">
        <v>224.0</v>
      </c>
      <c r="AB224" s="96">
        <v>224.0</v>
      </c>
      <c r="AC224" s="96">
        <v>224.0</v>
      </c>
      <c r="AD224" s="96">
        <v>224.0</v>
      </c>
      <c r="AE224" s="96"/>
    </row>
    <row r="225">
      <c r="D225" s="96"/>
      <c r="E225" s="96">
        <v>225.0</v>
      </c>
      <c r="F225" s="96">
        <v>225.0</v>
      </c>
      <c r="G225" s="96">
        <v>225.0</v>
      </c>
      <c r="H225" s="96">
        <v>225.0</v>
      </c>
      <c r="I225" s="96">
        <v>225.0</v>
      </c>
      <c r="J225" s="96">
        <v>225.0</v>
      </c>
      <c r="K225" s="96">
        <v>225.0</v>
      </c>
      <c r="L225" s="96">
        <v>225.0</v>
      </c>
      <c r="M225" s="96">
        <v>225.0</v>
      </c>
      <c r="N225" s="96">
        <v>225.0</v>
      </c>
      <c r="O225" s="96">
        <v>225.0</v>
      </c>
      <c r="P225" s="96">
        <v>225.0</v>
      </c>
      <c r="Q225" s="96">
        <v>225.0</v>
      </c>
      <c r="R225" s="96">
        <v>225.0</v>
      </c>
      <c r="S225" s="96">
        <v>225.0</v>
      </c>
      <c r="T225" s="96">
        <v>225.0</v>
      </c>
      <c r="U225" s="96">
        <v>225.0</v>
      </c>
      <c r="V225" s="96">
        <v>225.0</v>
      </c>
      <c r="W225" s="96">
        <v>225.0</v>
      </c>
      <c r="X225" s="96">
        <v>225.0</v>
      </c>
      <c r="Y225" s="96">
        <v>225.0</v>
      </c>
      <c r="Z225" s="96">
        <v>225.0</v>
      </c>
      <c r="AA225" s="96">
        <v>225.0</v>
      </c>
      <c r="AB225" s="96">
        <v>225.0</v>
      </c>
      <c r="AC225" s="96">
        <v>225.0</v>
      </c>
      <c r="AD225" s="96">
        <v>225.0</v>
      </c>
      <c r="AE225" s="96"/>
    </row>
    <row r="226">
      <c r="D226" s="96"/>
      <c r="E226" s="96">
        <v>226.0</v>
      </c>
      <c r="F226" s="96">
        <v>226.0</v>
      </c>
      <c r="G226" s="96">
        <v>226.0</v>
      </c>
      <c r="H226" s="96">
        <v>226.0</v>
      </c>
      <c r="I226" s="96">
        <v>226.0</v>
      </c>
      <c r="J226" s="96">
        <v>226.0</v>
      </c>
      <c r="K226" s="96">
        <v>226.0</v>
      </c>
      <c r="L226" s="96">
        <v>226.0</v>
      </c>
      <c r="M226" s="96">
        <v>226.0</v>
      </c>
      <c r="N226" s="96">
        <v>226.0</v>
      </c>
      <c r="O226" s="96">
        <v>226.0</v>
      </c>
      <c r="P226" s="96">
        <v>226.0</v>
      </c>
      <c r="Q226" s="96">
        <v>226.0</v>
      </c>
      <c r="R226" s="96">
        <v>226.0</v>
      </c>
      <c r="S226" s="96">
        <v>226.0</v>
      </c>
      <c r="T226" s="96">
        <v>226.0</v>
      </c>
      <c r="U226" s="96">
        <v>226.0</v>
      </c>
      <c r="V226" s="96">
        <v>226.0</v>
      </c>
      <c r="W226" s="96">
        <v>226.0</v>
      </c>
      <c r="X226" s="96">
        <v>226.0</v>
      </c>
      <c r="Y226" s="96">
        <v>226.0</v>
      </c>
      <c r="Z226" s="96">
        <v>226.0</v>
      </c>
      <c r="AA226" s="96">
        <v>226.0</v>
      </c>
      <c r="AB226" s="96">
        <v>226.0</v>
      </c>
      <c r="AC226" s="96">
        <v>226.0</v>
      </c>
      <c r="AD226" s="96">
        <v>226.0</v>
      </c>
      <c r="AE226" s="96"/>
    </row>
    <row r="227">
      <c r="D227" s="96"/>
      <c r="E227" s="96">
        <v>227.0</v>
      </c>
      <c r="F227" s="96">
        <v>227.0</v>
      </c>
      <c r="G227" s="96">
        <v>227.0</v>
      </c>
      <c r="H227" s="96">
        <v>227.0</v>
      </c>
      <c r="I227" s="96">
        <v>227.0</v>
      </c>
      <c r="J227" s="96">
        <v>227.0</v>
      </c>
      <c r="K227" s="96">
        <v>227.0</v>
      </c>
      <c r="L227" s="96">
        <v>227.0</v>
      </c>
      <c r="M227" s="96">
        <v>227.0</v>
      </c>
      <c r="N227" s="96">
        <v>227.0</v>
      </c>
      <c r="O227" s="96">
        <v>227.0</v>
      </c>
      <c r="P227" s="96">
        <v>227.0</v>
      </c>
      <c r="Q227" s="96">
        <v>227.0</v>
      </c>
      <c r="R227" s="96">
        <v>227.0</v>
      </c>
      <c r="S227" s="96">
        <v>227.0</v>
      </c>
      <c r="T227" s="96">
        <v>227.0</v>
      </c>
      <c r="U227" s="96">
        <v>227.0</v>
      </c>
      <c r="V227" s="96">
        <v>227.0</v>
      </c>
      <c r="W227" s="96">
        <v>227.0</v>
      </c>
      <c r="X227" s="96">
        <v>227.0</v>
      </c>
      <c r="Y227" s="96">
        <v>227.0</v>
      </c>
      <c r="Z227" s="96">
        <v>227.0</v>
      </c>
      <c r="AA227" s="96">
        <v>227.0</v>
      </c>
      <c r="AB227" s="96">
        <v>227.0</v>
      </c>
      <c r="AC227" s="96">
        <v>227.0</v>
      </c>
      <c r="AD227" s="96">
        <v>227.0</v>
      </c>
      <c r="AE227" s="96"/>
    </row>
    <row r="228">
      <c r="D228" s="96"/>
      <c r="E228" s="96">
        <v>228.0</v>
      </c>
      <c r="F228" s="96">
        <v>228.0</v>
      </c>
      <c r="G228" s="96">
        <v>228.0</v>
      </c>
      <c r="H228" s="96">
        <v>228.0</v>
      </c>
      <c r="I228" s="96">
        <v>228.0</v>
      </c>
      <c r="J228" s="96">
        <v>228.0</v>
      </c>
      <c r="K228" s="96">
        <v>228.0</v>
      </c>
      <c r="L228" s="96">
        <v>228.0</v>
      </c>
      <c r="M228" s="96">
        <v>228.0</v>
      </c>
      <c r="N228" s="96">
        <v>228.0</v>
      </c>
      <c r="O228" s="96">
        <v>228.0</v>
      </c>
      <c r="P228" s="96">
        <v>228.0</v>
      </c>
      <c r="Q228" s="96">
        <v>228.0</v>
      </c>
      <c r="R228" s="96">
        <v>228.0</v>
      </c>
      <c r="S228" s="96">
        <v>228.0</v>
      </c>
      <c r="T228" s="96">
        <v>228.0</v>
      </c>
      <c r="U228" s="96">
        <v>228.0</v>
      </c>
      <c r="V228" s="96">
        <v>228.0</v>
      </c>
      <c r="W228" s="96">
        <v>228.0</v>
      </c>
      <c r="X228" s="96">
        <v>228.0</v>
      </c>
      <c r="Y228" s="96">
        <v>228.0</v>
      </c>
      <c r="Z228" s="96">
        <v>228.0</v>
      </c>
      <c r="AA228" s="96">
        <v>228.0</v>
      </c>
      <c r="AB228" s="96">
        <v>228.0</v>
      </c>
      <c r="AC228" s="96">
        <v>228.0</v>
      </c>
      <c r="AD228" s="96">
        <v>228.0</v>
      </c>
      <c r="AE228" s="96"/>
    </row>
    <row r="229">
      <c r="D229" s="96"/>
      <c r="E229" s="96">
        <v>229.0</v>
      </c>
      <c r="F229" s="96">
        <v>229.0</v>
      </c>
      <c r="G229" s="96">
        <v>229.0</v>
      </c>
      <c r="H229" s="96">
        <v>229.0</v>
      </c>
      <c r="I229" s="96">
        <v>229.0</v>
      </c>
      <c r="J229" s="96">
        <v>229.0</v>
      </c>
      <c r="K229" s="96">
        <v>229.0</v>
      </c>
      <c r="L229" s="96">
        <v>229.0</v>
      </c>
      <c r="M229" s="96">
        <v>229.0</v>
      </c>
      <c r="N229" s="96">
        <v>229.0</v>
      </c>
      <c r="O229" s="96">
        <v>229.0</v>
      </c>
      <c r="P229" s="96">
        <v>229.0</v>
      </c>
      <c r="Q229" s="96">
        <v>229.0</v>
      </c>
      <c r="R229" s="96">
        <v>229.0</v>
      </c>
      <c r="S229" s="96">
        <v>229.0</v>
      </c>
      <c r="T229" s="96">
        <v>229.0</v>
      </c>
      <c r="U229" s="96">
        <v>229.0</v>
      </c>
      <c r="V229" s="96">
        <v>229.0</v>
      </c>
      <c r="W229" s="96">
        <v>229.0</v>
      </c>
      <c r="X229" s="96">
        <v>229.0</v>
      </c>
      <c r="Y229" s="96">
        <v>229.0</v>
      </c>
      <c r="Z229" s="96">
        <v>229.0</v>
      </c>
      <c r="AA229" s="96">
        <v>229.0</v>
      </c>
      <c r="AB229" s="96">
        <v>229.0</v>
      </c>
      <c r="AC229" s="96">
        <v>229.0</v>
      </c>
      <c r="AD229" s="96">
        <v>229.0</v>
      </c>
      <c r="AE229" s="96"/>
    </row>
    <row r="230">
      <c r="D230" s="96"/>
      <c r="E230" s="96">
        <v>230.0</v>
      </c>
      <c r="F230" s="96">
        <v>230.0</v>
      </c>
      <c r="G230" s="96">
        <v>230.0</v>
      </c>
      <c r="H230" s="96">
        <v>230.0</v>
      </c>
      <c r="I230" s="96">
        <v>230.0</v>
      </c>
      <c r="J230" s="96">
        <v>230.0</v>
      </c>
      <c r="K230" s="96">
        <v>230.0</v>
      </c>
      <c r="L230" s="96">
        <v>230.0</v>
      </c>
      <c r="M230" s="96">
        <v>230.0</v>
      </c>
      <c r="N230" s="96">
        <v>230.0</v>
      </c>
      <c r="O230" s="96">
        <v>230.0</v>
      </c>
      <c r="P230" s="96">
        <v>230.0</v>
      </c>
      <c r="Q230" s="96">
        <v>230.0</v>
      </c>
      <c r="R230" s="96">
        <v>230.0</v>
      </c>
      <c r="S230" s="96">
        <v>230.0</v>
      </c>
      <c r="T230" s="96">
        <v>230.0</v>
      </c>
      <c r="U230" s="96">
        <v>230.0</v>
      </c>
      <c r="V230" s="96">
        <v>230.0</v>
      </c>
      <c r="W230" s="96">
        <v>230.0</v>
      </c>
      <c r="X230" s="96">
        <v>230.0</v>
      </c>
      <c r="Y230" s="96">
        <v>230.0</v>
      </c>
      <c r="Z230" s="96">
        <v>230.0</v>
      </c>
      <c r="AA230" s="96">
        <v>230.0</v>
      </c>
      <c r="AB230" s="96">
        <v>230.0</v>
      </c>
      <c r="AC230" s="96">
        <v>230.0</v>
      </c>
      <c r="AD230" s="96">
        <v>230.0</v>
      </c>
      <c r="AE230" s="96"/>
    </row>
    <row r="231">
      <c r="D231" s="96"/>
      <c r="E231" s="96">
        <v>231.0</v>
      </c>
      <c r="F231" s="96">
        <v>231.0</v>
      </c>
      <c r="G231" s="96">
        <v>231.0</v>
      </c>
      <c r="H231" s="96">
        <v>231.0</v>
      </c>
      <c r="I231" s="96">
        <v>231.0</v>
      </c>
      <c r="J231" s="96">
        <v>231.0</v>
      </c>
      <c r="K231" s="96">
        <v>231.0</v>
      </c>
      <c r="L231" s="96">
        <v>231.0</v>
      </c>
      <c r="M231" s="96">
        <v>231.0</v>
      </c>
      <c r="N231" s="96">
        <v>231.0</v>
      </c>
      <c r="O231" s="96">
        <v>231.0</v>
      </c>
      <c r="P231" s="96">
        <v>231.0</v>
      </c>
      <c r="Q231" s="96">
        <v>231.0</v>
      </c>
      <c r="R231" s="96">
        <v>231.0</v>
      </c>
      <c r="S231" s="96">
        <v>231.0</v>
      </c>
      <c r="T231" s="96">
        <v>231.0</v>
      </c>
      <c r="U231" s="96">
        <v>231.0</v>
      </c>
      <c r="V231" s="96">
        <v>231.0</v>
      </c>
      <c r="W231" s="96">
        <v>231.0</v>
      </c>
      <c r="X231" s="96">
        <v>231.0</v>
      </c>
      <c r="Y231" s="96">
        <v>231.0</v>
      </c>
      <c r="Z231" s="96">
        <v>231.0</v>
      </c>
      <c r="AA231" s="96">
        <v>231.0</v>
      </c>
      <c r="AB231" s="96">
        <v>231.0</v>
      </c>
      <c r="AC231" s="96">
        <v>231.0</v>
      </c>
      <c r="AD231" s="96">
        <v>231.0</v>
      </c>
      <c r="AE231" s="96"/>
    </row>
    <row r="232">
      <c r="D232" s="96"/>
      <c r="E232" s="96">
        <v>232.0</v>
      </c>
      <c r="F232" s="96">
        <v>232.0</v>
      </c>
      <c r="G232" s="96">
        <v>232.0</v>
      </c>
      <c r="H232" s="96">
        <v>232.0</v>
      </c>
      <c r="I232" s="96">
        <v>232.0</v>
      </c>
      <c r="J232" s="96">
        <v>232.0</v>
      </c>
      <c r="K232" s="96">
        <v>232.0</v>
      </c>
      <c r="L232" s="96">
        <v>232.0</v>
      </c>
      <c r="M232" s="96">
        <v>232.0</v>
      </c>
      <c r="N232" s="96">
        <v>232.0</v>
      </c>
      <c r="O232" s="96">
        <v>232.0</v>
      </c>
      <c r="P232" s="96">
        <v>232.0</v>
      </c>
      <c r="Q232" s="96">
        <v>232.0</v>
      </c>
      <c r="R232" s="96">
        <v>232.0</v>
      </c>
      <c r="S232" s="96">
        <v>232.0</v>
      </c>
      <c r="T232" s="96">
        <v>232.0</v>
      </c>
      <c r="U232" s="96">
        <v>232.0</v>
      </c>
      <c r="V232" s="96">
        <v>232.0</v>
      </c>
      <c r="W232" s="96">
        <v>232.0</v>
      </c>
      <c r="X232" s="96">
        <v>232.0</v>
      </c>
      <c r="Y232" s="96">
        <v>232.0</v>
      </c>
      <c r="Z232" s="96">
        <v>232.0</v>
      </c>
      <c r="AA232" s="96">
        <v>232.0</v>
      </c>
      <c r="AB232" s="96">
        <v>232.0</v>
      </c>
      <c r="AC232" s="96">
        <v>232.0</v>
      </c>
      <c r="AD232" s="96">
        <v>232.0</v>
      </c>
      <c r="AE232" s="96"/>
    </row>
    <row r="233">
      <c r="D233" s="96"/>
      <c r="E233" s="96">
        <v>233.0</v>
      </c>
      <c r="F233" s="96">
        <v>233.0</v>
      </c>
      <c r="G233" s="96">
        <v>233.0</v>
      </c>
      <c r="H233" s="96">
        <v>233.0</v>
      </c>
      <c r="I233" s="96">
        <v>233.0</v>
      </c>
      <c r="J233" s="96">
        <v>233.0</v>
      </c>
      <c r="K233" s="96">
        <v>233.0</v>
      </c>
      <c r="L233" s="96">
        <v>233.0</v>
      </c>
      <c r="M233" s="96">
        <v>233.0</v>
      </c>
      <c r="N233" s="96">
        <v>233.0</v>
      </c>
      <c r="O233" s="96">
        <v>233.0</v>
      </c>
      <c r="P233" s="96">
        <v>233.0</v>
      </c>
      <c r="Q233" s="96">
        <v>233.0</v>
      </c>
      <c r="R233" s="96">
        <v>233.0</v>
      </c>
      <c r="S233" s="96">
        <v>233.0</v>
      </c>
      <c r="T233" s="96">
        <v>233.0</v>
      </c>
      <c r="U233" s="96">
        <v>233.0</v>
      </c>
      <c r="V233" s="96">
        <v>233.0</v>
      </c>
      <c r="W233" s="96">
        <v>233.0</v>
      </c>
      <c r="X233" s="96">
        <v>233.0</v>
      </c>
      <c r="Y233" s="96">
        <v>233.0</v>
      </c>
      <c r="Z233" s="96">
        <v>233.0</v>
      </c>
      <c r="AA233" s="96">
        <v>233.0</v>
      </c>
      <c r="AB233" s="96">
        <v>233.0</v>
      </c>
      <c r="AC233" s="96">
        <v>233.0</v>
      </c>
      <c r="AD233" s="96">
        <v>233.0</v>
      </c>
      <c r="AE233" s="96"/>
    </row>
    <row r="234">
      <c r="D234" s="96"/>
      <c r="E234" s="96">
        <v>234.0</v>
      </c>
      <c r="F234" s="96">
        <v>234.0</v>
      </c>
      <c r="G234" s="96">
        <v>234.0</v>
      </c>
      <c r="H234" s="96">
        <v>234.0</v>
      </c>
      <c r="I234" s="96">
        <v>234.0</v>
      </c>
      <c r="J234" s="96">
        <v>234.0</v>
      </c>
      <c r="K234" s="96">
        <v>234.0</v>
      </c>
      <c r="L234" s="96">
        <v>234.0</v>
      </c>
      <c r="M234" s="96">
        <v>234.0</v>
      </c>
      <c r="N234" s="96">
        <v>234.0</v>
      </c>
      <c r="O234" s="96">
        <v>234.0</v>
      </c>
      <c r="P234" s="96">
        <v>234.0</v>
      </c>
      <c r="Q234" s="96">
        <v>234.0</v>
      </c>
      <c r="R234" s="96">
        <v>234.0</v>
      </c>
      <c r="S234" s="96">
        <v>234.0</v>
      </c>
      <c r="T234" s="96">
        <v>234.0</v>
      </c>
      <c r="U234" s="96">
        <v>234.0</v>
      </c>
      <c r="V234" s="96">
        <v>234.0</v>
      </c>
      <c r="W234" s="96">
        <v>234.0</v>
      </c>
      <c r="X234" s="96">
        <v>234.0</v>
      </c>
      <c r="Y234" s="96">
        <v>234.0</v>
      </c>
      <c r="Z234" s="96">
        <v>234.0</v>
      </c>
      <c r="AA234" s="96">
        <v>234.0</v>
      </c>
      <c r="AB234" s="96">
        <v>234.0</v>
      </c>
      <c r="AC234" s="96">
        <v>234.0</v>
      </c>
      <c r="AD234" s="96">
        <v>234.0</v>
      </c>
      <c r="AE234" s="96"/>
    </row>
    <row r="235">
      <c r="D235" s="96"/>
      <c r="E235" s="96">
        <v>235.0</v>
      </c>
      <c r="F235" s="96">
        <v>235.0</v>
      </c>
      <c r="G235" s="96">
        <v>235.0</v>
      </c>
      <c r="H235" s="96">
        <v>235.0</v>
      </c>
      <c r="I235" s="96">
        <v>235.0</v>
      </c>
      <c r="J235" s="96">
        <v>235.0</v>
      </c>
      <c r="K235" s="96">
        <v>235.0</v>
      </c>
      <c r="L235" s="96">
        <v>235.0</v>
      </c>
      <c r="M235" s="96">
        <v>235.0</v>
      </c>
      <c r="N235" s="96">
        <v>235.0</v>
      </c>
      <c r="O235" s="96">
        <v>235.0</v>
      </c>
      <c r="P235" s="96">
        <v>235.0</v>
      </c>
      <c r="Q235" s="96">
        <v>235.0</v>
      </c>
      <c r="R235" s="96">
        <v>235.0</v>
      </c>
      <c r="S235" s="96">
        <v>235.0</v>
      </c>
      <c r="T235" s="96">
        <v>235.0</v>
      </c>
      <c r="U235" s="96">
        <v>235.0</v>
      </c>
      <c r="V235" s="96">
        <v>235.0</v>
      </c>
      <c r="W235" s="96">
        <v>235.0</v>
      </c>
      <c r="X235" s="96">
        <v>235.0</v>
      </c>
      <c r="Y235" s="96">
        <v>235.0</v>
      </c>
      <c r="Z235" s="96">
        <v>235.0</v>
      </c>
      <c r="AA235" s="96">
        <v>235.0</v>
      </c>
      <c r="AB235" s="96">
        <v>235.0</v>
      </c>
      <c r="AC235" s="96">
        <v>235.0</v>
      </c>
      <c r="AD235" s="96">
        <v>235.0</v>
      </c>
      <c r="AE235" s="96"/>
    </row>
    <row r="236">
      <c r="D236" s="96"/>
      <c r="E236" s="96">
        <v>236.0</v>
      </c>
      <c r="F236" s="96">
        <v>236.0</v>
      </c>
      <c r="G236" s="96">
        <v>236.0</v>
      </c>
      <c r="H236" s="96">
        <v>236.0</v>
      </c>
      <c r="I236" s="96">
        <v>236.0</v>
      </c>
      <c r="J236" s="96">
        <v>236.0</v>
      </c>
      <c r="K236" s="96">
        <v>236.0</v>
      </c>
      <c r="L236" s="96">
        <v>236.0</v>
      </c>
      <c r="M236" s="96">
        <v>236.0</v>
      </c>
      <c r="N236" s="96">
        <v>236.0</v>
      </c>
      <c r="O236" s="96">
        <v>236.0</v>
      </c>
      <c r="P236" s="96">
        <v>236.0</v>
      </c>
      <c r="Q236" s="96">
        <v>236.0</v>
      </c>
      <c r="R236" s="96">
        <v>236.0</v>
      </c>
      <c r="S236" s="96">
        <v>236.0</v>
      </c>
      <c r="T236" s="96">
        <v>236.0</v>
      </c>
      <c r="U236" s="96">
        <v>236.0</v>
      </c>
      <c r="V236" s="96">
        <v>236.0</v>
      </c>
      <c r="W236" s="96">
        <v>236.0</v>
      </c>
      <c r="X236" s="96">
        <v>236.0</v>
      </c>
      <c r="Y236" s="96">
        <v>236.0</v>
      </c>
      <c r="Z236" s="96">
        <v>236.0</v>
      </c>
      <c r="AA236" s="96">
        <v>236.0</v>
      </c>
      <c r="AB236" s="96">
        <v>236.0</v>
      </c>
      <c r="AC236" s="96">
        <v>236.0</v>
      </c>
      <c r="AD236" s="96">
        <v>236.0</v>
      </c>
      <c r="AE236" s="96"/>
    </row>
    <row r="237">
      <c r="D237" s="96"/>
      <c r="E237" s="96">
        <v>237.0</v>
      </c>
      <c r="F237" s="96">
        <v>237.0</v>
      </c>
      <c r="G237" s="96">
        <v>237.0</v>
      </c>
      <c r="H237" s="96">
        <v>237.0</v>
      </c>
      <c r="I237" s="96">
        <v>237.0</v>
      </c>
      <c r="J237" s="96">
        <v>237.0</v>
      </c>
      <c r="K237" s="96">
        <v>237.0</v>
      </c>
      <c r="L237" s="96">
        <v>237.0</v>
      </c>
      <c r="M237" s="96">
        <v>237.0</v>
      </c>
      <c r="N237" s="96">
        <v>237.0</v>
      </c>
      <c r="O237" s="96">
        <v>237.0</v>
      </c>
      <c r="P237" s="96">
        <v>237.0</v>
      </c>
      <c r="Q237" s="96">
        <v>237.0</v>
      </c>
      <c r="R237" s="96">
        <v>237.0</v>
      </c>
      <c r="S237" s="96">
        <v>237.0</v>
      </c>
      <c r="T237" s="96">
        <v>237.0</v>
      </c>
      <c r="U237" s="96">
        <v>237.0</v>
      </c>
      <c r="V237" s="96">
        <v>237.0</v>
      </c>
      <c r="W237" s="96">
        <v>237.0</v>
      </c>
      <c r="X237" s="96">
        <v>237.0</v>
      </c>
      <c r="Y237" s="96">
        <v>237.0</v>
      </c>
      <c r="Z237" s="96">
        <v>237.0</v>
      </c>
      <c r="AA237" s="96">
        <v>237.0</v>
      </c>
      <c r="AB237" s="96">
        <v>237.0</v>
      </c>
      <c r="AC237" s="96">
        <v>237.0</v>
      </c>
      <c r="AD237" s="96">
        <v>237.0</v>
      </c>
      <c r="AE237" s="96"/>
    </row>
    <row r="238">
      <c r="D238" s="96"/>
      <c r="E238" s="96">
        <v>238.0</v>
      </c>
      <c r="F238" s="96">
        <v>238.0</v>
      </c>
      <c r="G238" s="96">
        <v>238.0</v>
      </c>
      <c r="H238" s="96">
        <v>238.0</v>
      </c>
      <c r="I238" s="96">
        <v>238.0</v>
      </c>
      <c r="J238" s="96">
        <v>238.0</v>
      </c>
      <c r="K238" s="96">
        <v>238.0</v>
      </c>
      <c r="L238" s="96">
        <v>238.0</v>
      </c>
      <c r="M238" s="96">
        <v>238.0</v>
      </c>
      <c r="N238" s="96">
        <v>238.0</v>
      </c>
      <c r="O238" s="96">
        <v>238.0</v>
      </c>
      <c r="P238" s="96">
        <v>238.0</v>
      </c>
      <c r="Q238" s="96">
        <v>238.0</v>
      </c>
      <c r="R238" s="96">
        <v>238.0</v>
      </c>
      <c r="S238" s="96">
        <v>238.0</v>
      </c>
      <c r="T238" s="96">
        <v>238.0</v>
      </c>
      <c r="U238" s="96">
        <v>238.0</v>
      </c>
      <c r="V238" s="96">
        <v>238.0</v>
      </c>
      <c r="W238" s="96">
        <v>238.0</v>
      </c>
      <c r="X238" s="96">
        <v>238.0</v>
      </c>
      <c r="Y238" s="96">
        <v>238.0</v>
      </c>
      <c r="Z238" s="96">
        <v>238.0</v>
      </c>
      <c r="AA238" s="96">
        <v>238.0</v>
      </c>
      <c r="AB238" s="96">
        <v>238.0</v>
      </c>
      <c r="AC238" s="96">
        <v>238.0</v>
      </c>
      <c r="AD238" s="96">
        <v>238.0</v>
      </c>
      <c r="AE238" s="96"/>
    </row>
    <row r="239">
      <c r="D239" s="96"/>
      <c r="E239" s="96">
        <v>239.0</v>
      </c>
      <c r="F239" s="96">
        <v>239.0</v>
      </c>
      <c r="G239" s="96">
        <v>239.0</v>
      </c>
      <c r="H239" s="96">
        <v>239.0</v>
      </c>
      <c r="I239" s="96">
        <v>239.0</v>
      </c>
      <c r="J239" s="96">
        <v>239.0</v>
      </c>
      <c r="K239" s="96">
        <v>239.0</v>
      </c>
      <c r="L239" s="96">
        <v>239.0</v>
      </c>
      <c r="M239" s="96">
        <v>239.0</v>
      </c>
      <c r="N239" s="96">
        <v>239.0</v>
      </c>
      <c r="O239" s="96">
        <v>239.0</v>
      </c>
      <c r="P239" s="96">
        <v>239.0</v>
      </c>
      <c r="Q239" s="96">
        <v>239.0</v>
      </c>
      <c r="R239" s="96">
        <v>239.0</v>
      </c>
      <c r="S239" s="96">
        <v>239.0</v>
      </c>
      <c r="T239" s="96">
        <v>239.0</v>
      </c>
      <c r="U239" s="96">
        <v>239.0</v>
      </c>
      <c r="V239" s="96">
        <v>239.0</v>
      </c>
      <c r="W239" s="96">
        <v>239.0</v>
      </c>
      <c r="X239" s="96">
        <v>239.0</v>
      </c>
      <c r="Y239" s="96">
        <v>239.0</v>
      </c>
      <c r="Z239" s="96">
        <v>239.0</v>
      </c>
      <c r="AA239" s="96">
        <v>239.0</v>
      </c>
      <c r="AB239" s="96">
        <v>239.0</v>
      </c>
      <c r="AC239" s="96">
        <v>239.0</v>
      </c>
      <c r="AD239" s="96">
        <v>239.0</v>
      </c>
      <c r="AE239" s="96"/>
    </row>
    <row r="240">
      <c r="D240" s="96"/>
      <c r="E240" s="96">
        <v>240.0</v>
      </c>
      <c r="F240" s="96">
        <v>240.0</v>
      </c>
      <c r="G240" s="96">
        <v>240.0</v>
      </c>
      <c r="H240" s="96">
        <v>240.0</v>
      </c>
      <c r="I240" s="96">
        <v>240.0</v>
      </c>
      <c r="J240" s="96">
        <v>240.0</v>
      </c>
      <c r="K240" s="96">
        <v>240.0</v>
      </c>
      <c r="L240" s="96">
        <v>240.0</v>
      </c>
      <c r="M240" s="96">
        <v>240.0</v>
      </c>
      <c r="N240" s="96">
        <v>240.0</v>
      </c>
      <c r="O240" s="96">
        <v>240.0</v>
      </c>
      <c r="P240" s="96">
        <v>240.0</v>
      </c>
      <c r="Q240" s="96">
        <v>240.0</v>
      </c>
      <c r="R240" s="96">
        <v>240.0</v>
      </c>
      <c r="S240" s="96">
        <v>240.0</v>
      </c>
      <c r="T240" s="96">
        <v>240.0</v>
      </c>
      <c r="U240" s="96">
        <v>240.0</v>
      </c>
      <c r="V240" s="96">
        <v>240.0</v>
      </c>
      <c r="W240" s="96">
        <v>240.0</v>
      </c>
      <c r="X240" s="96">
        <v>240.0</v>
      </c>
      <c r="Y240" s="96">
        <v>240.0</v>
      </c>
      <c r="Z240" s="96">
        <v>240.0</v>
      </c>
      <c r="AA240" s="96">
        <v>240.0</v>
      </c>
      <c r="AB240" s="96">
        <v>240.0</v>
      </c>
      <c r="AC240" s="96">
        <v>240.0</v>
      </c>
      <c r="AD240" s="96">
        <v>240.0</v>
      </c>
      <c r="AE240" s="96"/>
    </row>
    <row r="241">
      <c r="D241" s="96"/>
      <c r="E241" s="96">
        <v>241.0</v>
      </c>
      <c r="F241" s="96">
        <v>241.0</v>
      </c>
      <c r="G241" s="96">
        <v>241.0</v>
      </c>
      <c r="H241" s="96">
        <v>241.0</v>
      </c>
      <c r="I241" s="96">
        <v>241.0</v>
      </c>
      <c r="J241" s="96">
        <v>241.0</v>
      </c>
      <c r="K241" s="96">
        <v>241.0</v>
      </c>
      <c r="L241" s="96">
        <v>241.0</v>
      </c>
      <c r="M241" s="96">
        <v>241.0</v>
      </c>
      <c r="N241" s="96">
        <v>241.0</v>
      </c>
      <c r="O241" s="96">
        <v>241.0</v>
      </c>
      <c r="P241" s="96">
        <v>241.0</v>
      </c>
      <c r="Q241" s="96">
        <v>241.0</v>
      </c>
      <c r="R241" s="96">
        <v>241.0</v>
      </c>
      <c r="S241" s="96">
        <v>241.0</v>
      </c>
      <c r="T241" s="96">
        <v>241.0</v>
      </c>
      <c r="U241" s="96">
        <v>241.0</v>
      </c>
      <c r="V241" s="96">
        <v>241.0</v>
      </c>
      <c r="W241" s="96">
        <v>241.0</v>
      </c>
      <c r="X241" s="96">
        <v>241.0</v>
      </c>
      <c r="Y241" s="96">
        <v>241.0</v>
      </c>
      <c r="Z241" s="96">
        <v>241.0</v>
      </c>
      <c r="AA241" s="96">
        <v>241.0</v>
      </c>
      <c r="AB241" s="96">
        <v>241.0</v>
      </c>
      <c r="AC241" s="96">
        <v>241.0</v>
      </c>
      <c r="AD241" s="96">
        <v>241.0</v>
      </c>
      <c r="AE241" s="96"/>
    </row>
    <row r="242">
      <c r="D242" s="96"/>
      <c r="E242" s="96">
        <v>242.0</v>
      </c>
      <c r="F242" s="96">
        <v>242.0</v>
      </c>
      <c r="G242" s="96">
        <v>242.0</v>
      </c>
      <c r="H242" s="96">
        <v>242.0</v>
      </c>
      <c r="I242" s="96">
        <v>242.0</v>
      </c>
      <c r="J242" s="96">
        <v>242.0</v>
      </c>
      <c r="K242" s="96">
        <v>242.0</v>
      </c>
      <c r="L242" s="96">
        <v>242.0</v>
      </c>
      <c r="M242" s="96">
        <v>242.0</v>
      </c>
      <c r="N242" s="96">
        <v>242.0</v>
      </c>
      <c r="O242" s="96">
        <v>242.0</v>
      </c>
      <c r="P242" s="96">
        <v>242.0</v>
      </c>
      <c r="Q242" s="96">
        <v>242.0</v>
      </c>
      <c r="R242" s="96">
        <v>242.0</v>
      </c>
      <c r="S242" s="96">
        <v>242.0</v>
      </c>
      <c r="T242" s="96">
        <v>242.0</v>
      </c>
      <c r="U242" s="96">
        <v>242.0</v>
      </c>
      <c r="V242" s="96">
        <v>242.0</v>
      </c>
      <c r="W242" s="96">
        <v>242.0</v>
      </c>
      <c r="X242" s="96">
        <v>242.0</v>
      </c>
      <c r="Y242" s="96">
        <v>242.0</v>
      </c>
      <c r="Z242" s="96">
        <v>242.0</v>
      </c>
      <c r="AA242" s="96">
        <v>242.0</v>
      </c>
      <c r="AB242" s="96">
        <v>242.0</v>
      </c>
      <c r="AC242" s="96">
        <v>242.0</v>
      </c>
      <c r="AD242" s="96">
        <v>242.0</v>
      </c>
      <c r="AE242" s="96"/>
    </row>
    <row r="243">
      <c r="D243" s="96"/>
      <c r="E243" s="96">
        <v>243.0</v>
      </c>
      <c r="F243" s="96">
        <v>243.0</v>
      </c>
      <c r="G243" s="96">
        <v>243.0</v>
      </c>
      <c r="H243" s="96">
        <v>243.0</v>
      </c>
      <c r="I243" s="96">
        <v>243.0</v>
      </c>
      <c r="J243" s="96">
        <v>243.0</v>
      </c>
      <c r="K243" s="96">
        <v>243.0</v>
      </c>
      <c r="L243" s="96">
        <v>243.0</v>
      </c>
      <c r="M243" s="96">
        <v>243.0</v>
      </c>
      <c r="N243" s="96">
        <v>243.0</v>
      </c>
      <c r="O243" s="96">
        <v>243.0</v>
      </c>
      <c r="P243" s="96">
        <v>243.0</v>
      </c>
      <c r="Q243" s="96">
        <v>243.0</v>
      </c>
      <c r="R243" s="96">
        <v>243.0</v>
      </c>
      <c r="S243" s="96">
        <v>243.0</v>
      </c>
      <c r="T243" s="96">
        <v>243.0</v>
      </c>
      <c r="U243" s="96">
        <v>243.0</v>
      </c>
      <c r="V243" s="96">
        <v>243.0</v>
      </c>
      <c r="W243" s="96">
        <v>243.0</v>
      </c>
      <c r="X243" s="96">
        <v>243.0</v>
      </c>
      <c r="Y243" s="96">
        <v>243.0</v>
      </c>
      <c r="Z243" s="96">
        <v>243.0</v>
      </c>
      <c r="AA243" s="96">
        <v>243.0</v>
      </c>
      <c r="AB243" s="96">
        <v>243.0</v>
      </c>
      <c r="AC243" s="96">
        <v>243.0</v>
      </c>
      <c r="AD243" s="96">
        <v>243.0</v>
      </c>
      <c r="AE243" s="96"/>
    </row>
    <row r="244">
      <c r="D244" s="96"/>
      <c r="E244" s="96">
        <v>244.0</v>
      </c>
      <c r="F244" s="96">
        <v>244.0</v>
      </c>
      <c r="G244" s="96">
        <v>244.0</v>
      </c>
      <c r="H244" s="96">
        <v>244.0</v>
      </c>
      <c r="I244" s="96">
        <v>244.0</v>
      </c>
      <c r="J244" s="96">
        <v>244.0</v>
      </c>
      <c r="K244" s="96">
        <v>244.0</v>
      </c>
      <c r="L244" s="96">
        <v>244.0</v>
      </c>
      <c r="M244" s="96">
        <v>244.0</v>
      </c>
      <c r="N244" s="96">
        <v>244.0</v>
      </c>
      <c r="O244" s="96">
        <v>244.0</v>
      </c>
      <c r="P244" s="96">
        <v>244.0</v>
      </c>
      <c r="Q244" s="96">
        <v>244.0</v>
      </c>
      <c r="R244" s="96">
        <v>244.0</v>
      </c>
      <c r="S244" s="96">
        <v>244.0</v>
      </c>
      <c r="T244" s="96">
        <v>244.0</v>
      </c>
      <c r="U244" s="96">
        <v>244.0</v>
      </c>
      <c r="V244" s="96">
        <v>244.0</v>
      </c>
      <c r="W244" s="96">
        <v>244.0</v>
      </c>
      <c r="X244" s="96">
        <v>244.0</v>
      </c>
      <c r="Y244" s="96">
        <v>244.0</v>
      </c>
      <c r="Z244" s="96">
        <v>244.0</v>
      </c>
      <c r="AA244" s="96">
        <v>244.0</v>
      </c>
      <c r="AB244" s="96">
        <v>244.0</v>
      </c>
      <c r="AC244" s="96">
        <v>244.0</v>
      </c>
      <c r="AD244" s="96">
        <v>244.0</v>
      </c>
      <c r="AE244" s="96"/>
    </row>
    <row r="245">
      <c r="D245" s="96"/>
      <c r="E245" s="96">
        <v>245.0</v>
      </c>
      <c r="F245" s="96">
        <v>245.0</v>
      </c>
      <c r="G245" s="96">
        <v>245.0</v>
      </c>
      <c r="H245" s="96">
        <v>245.0</v>
      </c>
      <c r="I245" s="96">
        <v>245.0</v>
      </c>
      <c r="J245" s="96">
        <v>245.0</v>
      </c>
      <c r="K245" s="96">
        <v>245.0</v>
      </c>
      <c r="L245" s="96">
        <v>245.0</v>
      </c>
      <c r="M245" s="96">
        <v>245.0</v>
      </c>
      <c r="N245" s="96">
        <v>245.0</v>
      </c>
      <c r="O245" s="96">
        <v>245.0</v>
      </c>
      <c r="P245" s="96">
        <v>245.0</v>
      </c>
      <c r="Q245" s="96">
        <v>245.0</v>
      </c>
      <c r="R245" s="96">
        <v>245.0</v>
      </c>
      <c r="S245" s="96">
        <v>245.0</v>
      </c>
      <c r="T245" s="96">
        <v>245.0</v>
      </c>
      <c r="U245" s="96">
        <v>245.0</v>
      </c>
      <c r="V245" s="96">
        <v>245.0</v>
      </c>
      <c r="W245" s="96">
        <v>245.0</v>
      </c>
      <c r="X245" s="96">
        <v>245.0</v>
      </c>
      <c r="Y245" s="96">
        <v>245.0</v>
      </c>
      <c r="Z245" s="96">
        <v>245.0</v>
      </c>
      <c r="AA245" s="96">
        <v>245.0</v>
      </c>
      <c r="AB245" s="96">
        <v>245.0</v>
      </c>
      <c r="AC245" s="96">
        <v>245.0</v>
      </c>
      <c r="AD245" s="96">
        <v>245.0</v>
      </c>
      <c r="AE245" s="96"/>
    </row>
    <row r="246">
      <c r="D246" s="96"/>
      <c r="AE246" s="96"/>
    </row>
    <row r="247">
      <c r="A247" s="96" t="s">
        <v>147</v>
      </c>
      <c r="B247" s="96" t="s">
        <v>148</v>
      </c>
      <c r="C247" s="96" t="s">
        <v>149</v>
      </c>
      <c r="D247" s="96" t="s">
        <v>150</v>
      </c>
      <c r="E247" s="96" t="s">
        <v>151</v>
      </c>
      <c r="F247" s="96" t="s">
        <v>152</v>
      </c>
      <c r="G247" s="96" t="s">
        <v>153</v>
      </c>
      <c r="H247" s="96" t="s">
        <v>154</v>
      </c>
      <c r="I247" s="96" t="s">
        <v>155</v>
      </c>
      <c r="J247" s="96" t="s">
        <v>156</v>
      </c>
      <c r="K247" s="96" t="s">
        <v>157</v>
      </c>
      <c r="L247" s="96" t="s">
        <v>158</v>
      </c>
      <c r="M247" s="96" t="s">
        <v>159</v>
      </c>
    </row>
    <row r="248">
      <c r="A248" s="96" t="s">
        <v>147</v>
      </c>
      <c r="B248" s="96" t="s">
        <v>148</v>
      </c>
      <c r="C248" s="96" t="s">
        <v>149</v>
      </c>
      <c r="D248" s="96" t="s">
        <v>150</v>
      </c>
      <c r="E248" s="96" t="s">
        <v>151</v>
      </c>
      <c r="F248" s="96" t="s">
        <v>152</v>
      </c>
      <c r="G248" s="96" t="s">
        <v>153</v>
      </c>
      <c r="H248" s="96" t="s">
        <v>154</v>
      </c>
      <c r="I248" s="96" t="s">
        <v>155</v>
      </c>
      <c r="J248" s="96" t="s">
        <v>156</v>
      </c>
      <c r="K248" s="96" t="s">
        <v>157</v>
      </c>
      <c r="L248" s="96" t="s">
        <v>158</v>
      </c>
      <c r="M248" s="96" t="s">
        <v>159</v>
      </c>
    </row>
    <row r="249">
      <c r="A249" s="96" t="s">
        <v>147</v>
      </c>
      <c r="B249" s="96" t="s">
        <v>148</v>
      </c>
      <c r="C249" s="96" t="s">
        <v>149</v>
      </c>
      <c r="D249" s="96" t="s">
        <v>150</v>
      </c>
      <c r="E249" s="96" t="s">
        <v>151</v>
      </c>
      <c r="F249" s="96" t="s">
        <v>152</v>
      </c>
      <c r="G249" s="96" t="s">
        <v>153</v>
      </c>
      <c r="H249" s="96" t="s">
        <v>154</v>
      </c>
      <c r="I249" s="96" t="s">
        <v>155</v>
      </c>
      <c r="J249" s="96" t="s">
        <v>156</v>
      </c>
      <c r="K249" s="96" t="s">
        <v>157</v>
      </c>
      <c r="L249" s="96" t="s">
        <v>158</v>
      </c>
      <c r="M249" s="96" t="s">
        <v>159</v>
      </c>
    </row>
    <row r="250">
      <c r="A250" s="96" t="s">
        <v>147</v>
      </c>
      <c r="B250" s="96" t="s">
        <v>148</v>
      </c>
      <c r="C250" s="96" t="s">
        <v>149</v>
      </c>
      <c r="D250" s="96" t="s">
        <v>150</v>
      </c>
      <c r="E250" s="96" t="s">
        <v>151</v>
      </c>
      <c r="F250" s="96" t="s">
        <v>152</v>
      </c>
      <c r="G250" s="96" t="s">
        <v>153</v>
      </c>
      <c r="H250" s="96" t="s">
        <v>154</v>
      </c>
      <c r="I250" s="96" t="s">
        <v>155</v>
      </c>
      <c r="J250" s="96" t="s">
        <v>156</v>
      </c>
      <c r="K250" s="96" t="s">
        <v>157</v>
      </c>
      <c r="L250" s="96" t="s">
        <v>158</v>
      </c>
      <c r="M250" s="96" t="s">
        <v>159</v>
      </c>
    </row>
    <row r="251">
      <c r="A251" s="96" t="s">
        <v>147</v>
      </c>
      <c r="B251" s="96" t="s">
        <v>148</v>
      </c>
      <c r="C251" s="96" t="s">
        <v>149</v>
      </c>
      <c r="D251" s="96" t="s">
        <v>150</v>
      </c>
      <c r="E251" s="96" t="s">
        <v>151</v>
      </c>
      <c r="F251" s="96" t="s">
        <v>152</v>
      </c>
      <c r="G251" s="96" t="s">
        <v>153</v>
      </c>
      <c r="H251" s="96" t="s">
        <v>154</v>
      </c>
      <c r="I251" s="96" t="s">
        <v>155</v>
      </c>
      <c r="J251" s="96" t="s">
        <v>156</v>
      </c>
      <c r="K251" s="96" t="s">
        <v>157</v>
      </c>
      <c r="L251" s="96" t="s">
        <v>158</v>
      </c>
      <c r="M251" s="96" t="s">
        <v>159</v>
      </c>
    </row>
    <row r="252">
      <c r="A252" s="96" t="s">
        <v>147</v>
      </c>
      <c r="B252" s="96" t="s">
        <v>148</v>
      </c>
      <c r="C252" s="96" t="s">
        <v>149</v>
      </c>
      <c r="D252" s="96" t="s">
        <v>150</v>
      </c>
      <c r="E252" s="96" t="s">
        <v>151</v>
      </c>
      <c r="F252" s="96" t="s">
        <v>152</v>
      </c>
      <c r="G252" s="96" t="s">
        <v>153</v>
      </c>
      <c r="H252" s="96" t="s">
        <v>154</v>
      </c>
      <c r="I252" s="96" t="s">
        <v>155</v>
      </c>
      <c r="J252" s="96" t="s">
        <v>156</v>
      </c>
      <c r="K252" s="96" t="s">
        <v>157</v>
      </c>
      <c r="L252" s="96" t="s">
        <v>158</v>
      </c>
      <c r="M252" s="96" t="s">
        <v>159</v>
      </c>
    </row>
    <row r="253">
      <c r="A253" s="96" t="s">
        <v>147</v>
      </c>
      <c r="B253" s="96" t="s">
        <v>148</v>
      </c>
      <c r="C253" s="96" t="s">
        <v>149</v>
      </c>
      <c r="D253" s="96" t="s">
        <v>150</v>
      </c>
      <c r="E253" s="96" t="s">
        <v>151</v>
      </c>
      <c r="F253" s="96" t="s">
        <v>152</v>
      </c>
      <c r="G253" s="96" t="s">
        <v>153</v>
      </c>
      <c r="H253" s="96" t="s">
        <v>154</v>
      </c>
      <c r="I253" s="96" t="s">
        <v>155</v>
      </c>
      <c r="J253" s="96" t="s">
        <v>156</v>
      </c>
      <c r="K253" s="96" t="s">
        <v>157</v>
      </c>
      <c r="L253" s="96" t="s">
        <v>158</v>
      </c>
      <c r="M253" s="96" t="s">
        <v>159</v>
      </c>
    </row>
    <row r="254">
      <c r="A254" s="96" t="s">
        <v>147</v>
      </c>
      <c r="B254" s="96" t="s">
        <v>148</v>
      </c>
      <c r="C254" s="96" t="s">
        <v>149</v>
      </c>
      <c r="D254" s="96" t="s">
        <v>150</v>
      </c>
      <c r="E254" s="96" t="s">
        <v>151</v>
      </c>
      <c r="F254" s="96" t="s">
        <v>152</v>
      </c>
      <c r="G254" s="96" t="s">
        <v>153</v>
      </c>
      <c r="H254" s="96" t="s">
        <v>154</v>
      </c>
      <c r="I254" s="96" t="s">
        <v>155</v>
      </c>
      <c r="J254" s="96" t="s">
        <v>156</v>
      </c>
      <c r="K254" s="96" t="s">
        <v>157</v>
      </c>
      <c r="L254" s="96" t="s">
        <v>158</v>
      </c>
      <c r="M254" s="96" t="s">
        <v>159</v>
      </c>
    </row>
    <row r="255">
      <c r="A255" s="96" t="s">
        <v>147</v>
      </c>
      <c r="B255" s="96" t="s">
        <v>148</v>
      </c>
      <c r="C255" s="96" t="s">
        <v>149</v>
      </c>
      <c r="D255" s="96" t="s">
        <v>150</v>
      </c>
      <c r="E255" s="96" t="s">
        <v>151</v>
      </c>
      <c r="F255" s="96" t="s">
        <v>152</v>
      </c>
      <c r="G255" s="96" t="s">
        <v>153</v>
      </c>
      <c r="H255" s="96" t="s">
        <v>154</v>
      </c>
      <c r="I255" s="96" t="s">
        <v>155</v>
      </c>
      <c r="J255" s="96" t="s">
        <v>156</v>
      </c>
      <c r="K255" s="96" t="s">
        <v>157</v>
      </c>
      <c r="L255" s="96" t="s">
        <v>158</v>
      </c>
      <c r="M255" s="96" t="s">
        <v>159</v>
      </c>
    </row>
    <row r="256">
      <c r="A256" s="96" t="s">
        <v>147</v>
      </c>
      <c r="B256" s="96" t="s">
        <v>148</v>
      </c>
      <c r="C256" s="96" t="s">
        <v>149</v>
      </c>
      <c r="D256" s="96" t="s">
        <v>150</v>
      </c>
      <c r="E256" s="96" t="s">
        <v>151</v>
      </c>
      <c r="F256" s="96" t="s">
        <v>152</v>
      </c>
      <c r="G256" s="96" t="s">
        <v>153</v>
      </c>
      <c r="H256" s="96" t="s">
        <v>154</v>
      </c>
      <c r="I256" s="96" t="s">
        <v>155</v>
      </c>
      <c r="J256" s="96" t="s">
        <v>156</v>
      </c>
      <c r="K256" s="96" t="s">
        <v>157</v>
      </c>
      <c r="L256" s="96" t="s">
        <v>158</v>
      </c>
      <c r="M256" s="96" t="s">
        <v>159</v>
      </c>
    </row>
    <row r="257">
      <c r="A257" s="96" t="s">
        <v>147</v>
      </c>
      <c r="B257" s="96" t="s">
        <v>148</v>
      </c>
      <c r="C257" s="96" t="s">
        <v>149</v>
      </c>
      <c r="D257" s="96" t="s">
        <v>150</v>
      </c>
      <c r="E257" s="96" t="s">
        <v>151</v>
      </c>
      <c r="F257" s="96" t="s">
        <v>152</v>
      </c>
      <c r="G257" s="96" t="s">
        <v>153</v>
      </c>
      <c r="H257" s="96" t="s">
        <v>154</v>
      </c>
      <c r="I257" s="96" t="s">
        <v>155</v>
      </c>
      <c r="J257" s="96" t="s">
        <v>156</v>
      </c>
      <c r="K257" s="96" t="s">
        <v>157</v>
      </c>
      <c r="L257" s="96" t="s">
        <v>158</v>
      </c>
      <c r="M257" s="96" t="s">
        <v>159</v>
      </c>
    </row>
    <row r="258">
      <c r="A258" s="96" t="s">
        <v>147</v>
      </c>
      <c r="B258" s="96" t="s">
        <v>148</v>
      </c>
      <c r="C258" s="96" t="s">
        <v>149</v>
      </c>
      <c r="D258" s="96" t="s">
        <v>150</v>
      </c>
      <c r="E258" s="96" t="s">
        <v>151</v>
      </c>
      <c r="F258" s="96" t="s">
        <v>152</v>
      </c>
      <c r="G258" s="96" t="s">
        <v>153</v>
      </c>
      <c r="H258" s="96" t="s">
        <v>154</v>
      </c>
      <c r="I258" s="96" t="s">
        <v>155</v>
      </c>
      <c r="J258" s="96" t="s">
        <v>156</v>
      </c>
      <c r="K258" s="96" t="s">
        <v>157</v>
      </c>
      <c r="L258" s="96" t="s">
        <v>158</v>
      </c>
      <c r="M258" s="96" t="s">
        <v>159</v>
      </c>
    </row>
    <row r="259">
      <c r="A259" s="96" t="s">
        <v>147</v>
      </c>
      <c r="B259" s="96" t="s">
        <v>148</v>
      </c>
      <c r="C259" s="96" t="s">
        <v>149</v>
      </c>
      <c r="D259" s="96" t="s">
        <v>150</v>
      </c>
      <c r="E259" s="96" t="s">
        <v>151</v>
      </c>
      <c r="F259" s="96" t="s">
        <v>152</v>
      </c>
      <c r="G259" s="96" t="s">
        <v>153</v>
      </c>
      <c r="H259" s="96" t="s">
        <v>154</v>
      </c>
      <c r="I259" s="96" t="s">
        <v>155</v>
      </c>
      <c r="J259" s="96" t="s">
        <v>156</v>
      </c>
      <c r="K259" s="96" t="s">
        <v>157</v>
      </c>
      <c r="L259" s="96" t="s">
        <v>158</v>
      </c>
      <c r="M259" s="96" t="s">
        <v>159</v>
      </c>
    </row>
    <row r="260">
      <c r="A260" s="96" t="s">
        <v>147</v>
      </c>
      <c r="B260" s="96" t="s">
        <v>148</v>
      </c>
      <c r="C260" s="96" t="s">
        <v>149</v>
      </c>
      <c r="D260" s="96" t="s">
        <v>150</v>
      </c>
      <c r="E260" s="96" t="s">
        <v>151</v>
      </c>
      <c r="F260" s="96" t="s">
        <v>152</v>
      </c>
      <c r="G260" s="96" t="s">
        <v>153</v>
      </c>
      <c r="H260" s="96" t="s">
        <v>154</v>
      </c>
      <c r="I260" s="96" t="s">
        <v>155</v>
      </c>
      <c r="J260" s="96" t="s">
        <v>156</v>
      </c>
      <c r="K260" s="96" t="s">
        <v>157</v>
      </c>
      <c r="L260" s="96" t="s">
        <v>158</v>
      </c>
      <c r="M260" s="96" t="s">
        <v>159</v>
      </c>
    </row>
    <row r="261">
      <c r="A261" s="96" t="s">
        <v>147</v>
      </c>
      <c r="B261" s="96" t="s">
        <v>148</v>
      </c>
      <c r="C261" s="96" t="s">
        <v>149</v>
      </c>
      <c r="D261" s="96" t="s">
        <v>150</v>
      </c>
      <c r="E261" s="96" t="s">
        <v>151</v>
      </c>
      <c r="F261" s="96" t="s">
        <v>152</v>
      </c>
      <c r="G261" s="96" t="s">
        <v>153</v>
      </c>
      <c r="H261" s="96" t="s">
        <v>154</v>
      </c>
      <c r="I261" s="96" t="s">
        <v>155</v>
      </c>
      <c r="J261" s="96" t="s">
        <v>156</v>
      </c>
      <c r="K261" s="96" t="s">
        <v>157</v>
      </c>
      <c r="L261" s="96" t="s">
        <v>158</v>
      </c>
      <c r="M261" s="96" t="s">
        <v>159</v>
      </c>
    </row>
    <row r="262">
      <c r="A262" s="96" t="s">
        <v>147</v>
      </c>
      <c r="B262" s="96" t="s">
        <v>148</v>
      </c>
      <c r="C262" s="96" t="s">
        <v>149</v>
      </c>
      <c r="D262" s="96" t="s">
        <v>150</v>
      </c>
      <c r="E262" s="96" t="s">
        <v>151</v>
      </c>
      <c r="F262" s="96" t="s">
        <v>152</v>
      </c>
      <c r="G262" s="96" t="s">
        <v>153</v>
      </c>
      <c r="H262" s="96" t="s">
        <v>154</v>
      </c>
      <c r="I262" s="96" t="s">
        <v>155</v>
      </c>
      <c r="J262" s="96" t="s">
        <v>156</v>
      </c>
      <c r="K262" s="96" t="s">
        <v>157</v>
      </c>
      <c r="L262" s="96" t="s">
        <v>158</v>
      </c>
      <c r="M262" s="96" t="s">
        <v>159</v>
      </c>
    </row>
    <row r="263">
      <c r="A263" s="96" t="s">
        <v>147</v>
      </c>
      <c r="B263" s="96" t="s">
        <v>148</v>
      </c>
      <c r="C263" s="96" t="s">
        <v>149</v>
      </c>
      <c r="D263" s="96" t="s">
        <v>150</v>
      </c>
      <c r="E263" s="96" t="s">
        <v>151</v>
      </c>
      <c r="F263" s="96" t="s">
        <v>152</v>
      </c>
      <c r="G263" s="96" t="s">
        <v>153</v>
      </c>
      <c r="H263" s="96" t="s">
        <v>154</v>
      </c>
      <c r="I263" s="96" t="s">
        <v>155</v>
      </c>
      <c r="J263" s="96" t="s">
        <v>156</v>
      </c>
      <c r="K263" s="96" t="s">
        <v>157</v>
      </c>
      <c r="L263" s="96" t="s">
        <v>158</v>
      </c>
      <c r="M263" s="96" t="s">
        <v>159</v>
      </c>
    </row>
    <row r="264">
      <c r="A264" s="96" t="s">
        <v>147</v>
      </c>
      <c r="B264" s="96" t="s">
        <v>148</v>
      </c>
      <c r="C264" s="96" t="s">
        <v>149</v>
      </c>
      <c r="D264" s="96" t="s">
        <v>150</v>
      </c>
      <c r="E264" s="96" t="s">
        <v>151</v>
      </c>
      <c r="F264" s="96" t="s">
        <v>152</v>
      </c>
      <c r="G264" s="96" t="s">
        <v>153</v>
      </c>
      <c r="H264" s="96" t="s">
        <v>154</v>
      </c>
      <c r="I264" s="96" t="s">
        <v>155</v>
      </c>
      <c r="J264" s="96" t="s">
        <v>156</v>
      </c>
      <c r="K264" s="96" t="s">
        <v>157</v>
      </c>
      <c r="L264" s="96" t="s">
        <v>158</v>
      </c>
      <c r="M264" s="96" t="s">
        <v>159</v>
      </c>
    </row>
    <row r="265">
      <c r="A265" s="96" t="s">
        <v>147</v>
      </c>
      <c r="B265" s="96" t="s">
        <v>148</v>
      </c>
      <c r="C265" s="96" t="s">
        <v>149</v>
      </c>
      <c r="D265" s="96" t="s">
        <v>150</v>
      </c>
      <c r="E265" s="96" t="s">
        <v>151</v>
      </c>
      <c r="F265" s="96" t="s">
        <v>152</v>
      </c>
      <c r="G265" s="96" t="s">
        <v>153</v>
      </c>
      <c r="H265" s="96" t="s">
        <v>154</v>
      </c>
      <c r="I265" s="96" t="s">
        <v>155</v>
      </c>
      <c r="J265" s="96" t="s">
        <v>156</v>
      </c>
      <c r="K265" s="96" t="s">
        <v>157</v>
      </c>
      <c r="L265" s="96" t="s">
        <v>158</v>
      </c>
      <c r="M265" s="96" t="s">
        <v>159</v>
      </c>
    </row>
    <row r="266">
      <c r="A266" s="96" t="s">
        <v>147</v>
      </c>
      <c r="B266" s="96" t="s">
        <v>148</v>
      </c>
      <c r="C266" s="96" t="s">
        <v>149</v>
      </c>
      <c r="D266" s="96" t="s">
        <v>150</v>
      </c>
      <c r="E266" s="96" t="s">
        <v>151</v>
      </c>
      <c r="F266" s="96" t="s">
        <v>152</v>
      </c>
      <c r="G266" s="96" t="s">
        <v>153</v>
      </c>
      <c r="H266" s="96" t="s">
        <v>154</v>
      </c>
      <c r="I266" s="96" t="s">
        <v>155</v>
      </c>
      <c r="J266" s="96" t="s">
        <v>156</v>
      </c>
      <c r="K266" s="96" t="s">
        <v>157</v>
      </c>
      <c r="L266" s="96" t="s">
        <v>158</v>
      </c>
      <c r="M266" s="96" t="s">
        <v>159</v>
      </c>
    </row>
    <row r="267">
      <c r="A267" s="96" t="s">
        <v>147</v>
      </c>
      <c r="B267" s="96" t="s">
        <v>148</v>
      </c>
      <c r="C267" s="96" t="s">
        <v>149</v>
      </c>
      <c r="D267" s="96" t="s">
        <v>150</v>
      </c>
      <c r="E267" s="96" t="s">
        <v>151</v>
      </c>
      <c r="F267" s="96" t="s">
        <v>152</v>
      </c>
      <c r="G267" s="96" t="s">
        <v>153</v>
      </c>
      <c r="H267" s="96" t="s">
        <v>154</v>
      </c>
      <c r="I267" s="96" t="s">
        <v>155</v>
      </c>
      <c r="J267" s="96" t="s">
        <v>156</v>
      </c>
      <c r="K267" s="96" t="s">
        <v>157</v>
      </c>
      <c r="L267" s="96" t="s">
        <v>158</v>
      </c>
      <c r="M267" s="96" t="s">
        <v>159</v>
      </c>
    </row>
    <row r="268">
      <c r="A268" s="96" t="s">
        <v>147</v>
      </c>
      <c r="B268" s="96" t="s">
        <v>148</v>
      </c>
      <c r="C268" s="96" t="s">
        <v>149</v>
      </c>
      <c r="D268" s="96" t="s">
        <v>150</v>
      </c>
      <c r="E268" s="96" t="s">
        <v>151</v>
      </c>
      <c r="F268" s="96" t="s">
        <v>152</v>
      </c>
      <c r="G268" s="96" t="s">
        <v>153</v>
      </c>
      <c r="H268" s="96" t="s">
        <v>154</v>
      </c>
      <c r="I268" s="96" t="s">
        <v>155</v>
      </c>
      <c r="J268" s="96" t="s">
        <v>156</v>
      </c>
      <c r="K268" s="96" t="s">
        <v>157</v>
      </c>
      <c r="L268" s="96" t="s">
        <v>158</v>
      </c>
      <c r="M268" s="96" t="s">
        <v>159</v>
      </c>
    </row>
    <row r="269">
      <c r="A269" s="96" t="s">
        <v>147</v>
      </c>
      <c r="B269" s="96" t="s">
        <v>148</v>
      </c>
      <c r="C269" s="96" t="s">
        <v>149</v>
      </c>
      <c r="D269" s="96" t="s">
        <v>150</v>
      </c>
      <c r="E269" s="96" t="s">
        <v>151</v>
      </c>
      <c r="F269" s="96" t="s">
        <v>152</v>
      </c>
      <c r="G269" s="96" t="s">
        <v>153</v>
      </c>
      <c r="H269" s="96" t="s">
        <v>154</v>
      </c>
      <c r="I269" s="96" t="s">
        <v>155</v>
      </c>
      <c r="J269" s="96" t="s">
        <v>156</v>
      </c>
      <c r="K269" s="96" t="s">
        <v>157</v>
      </c>
      <c r="L269" s="96" t="s">
        <v>158</v>
      </c>
      <c r="M269" s="96" t="s">
        <v>159</v>
      </c>
    </row>
    <row r="270">
      <c r="A270" s="96" t="s">
        <v>147</v>
      </c>
      <c r="B270" s="96" t="s">
        <v>148</v>
      </c>
      <c r="C270" s="96" t="s">
        <v>149</v>
      </c>
      <c r="D270" s="96" t="s">
        <v>150</v>
      </c>
      <c r="E270" s="96" t="s">
        <v>151</v>
      </c>
      <c r="F270" s="96" t="s">
        <v>152</v>
      </c>
      <c r="G270" s="96" t="s">
        <v>153</v>
      </c>
      <c r="H270" s="96" t="s">
        <v>154</v>
      </c>
      <c r="I270" s="96" t="s">
        <v>155</v>
      </c>
      <c r="J270" s="96" t="s">
        <v>156</v>
      </c>
      <c r="K270" s="96" t="s">
        <v>157</v>
      </c>
      <c r="L270" s="96" t="s">
        <v>158</v>
      </c>
      <c r="M270" s="96" t="s">
        <v>159</v>
      </c>
    </row>
    <row r="271">
      <c r="A271" s="96" t="s">
        <v>147</v>
      </c>
      <c r="B271" s="96" t="s">
        <v>148</v>
      </c>
      <c r="C271" s="96" t="s">
        <v>149</v>
      </c>
      <c r="D271" s="96" t="s">
        <v>150</v>
      </c>
      <c r="E271" s="96" t="s">
        <v>151</v>
      </c>
      <c r="F271" s="96" t="s">
        <v>152</v>
      </c>
      <c r="G271" s="96" t="s">
        <v>153</v>
      </c>
      <c r="H271" s="96" t="s">
        <v>154</v>
      </c>
      <c r="I271" s="96" t="s">
        <v>155</v>
      </c>
      <c r="J271" s="96" t="s">
        <v>156</v>
      </c>
      <c r="K271" s="96" t="s">
        <v>157</v>
      </c>
      <c r="L271" s="96" t="s">
        <v>158</v>
      </c>
      <c r="M271" s="96" t="s">
        <v>159</v>
      </c>
    </row>
    <row r="272">
      <c r="A272" s="96" t="s">
        <v>147</v>
      </c>
      <c r="B272" s="96" t="s">
        <v>148</v>
      </c>
      <c r="C272" s="96" t="s">
        <v>149</v>
      </c>
      <c r="D272" s="96" t="s">
        <v>150</v>
      </c>
      <c r="E272" s="96" t="s">
        <v>151</v>
      </c>
      <c r="F272" s="96" t="s">
        <v>152</v>
      </c>
      <c r="G272" s="96" t="s">
        <v>153</v>
      </c>
      <c r="H272" s="96" t="s">
        <v>154</v>
      </c>
      <c r="I272" s="96" t="s">
        <v>155</v>
      </c>
      <c r="J272" s="96" t="s">
        <v>156</v>
      </c>
      <c r="K272" s="96" t="s">
        <v>157</v>
      </c>
      <c r="L272" s="96" t="s">
        <v>158</v>
      </c>
      <c r="M272" s="96" t="s">
        <v>159</v>
      </c>
    </row>
    <row r="273">
      <c r="A273" s="96" t="s">
        <v>147</v>
      </c>
      <c r="B273" s="96" t="s">
        <v>148</v>
      </c>
      <c r="C273" s="96" t="s">
        <v>149</v>
      </c>
      <c r="D273" s="96" t="s">
        <v>150</v>
      </c>
      <c r="E273" s="96" t="s">
        <v>151</v>
      </c>
      <c r="F273" s="96" t="s">
        <v>152</v>
      </c>
      <c r="G273" s="96" t="s">
        <v>153</v>
      </c>
      <c r="H273" s="96" t="s">
        <v>154</v>
      </c>
      <c r="I273" s="96" t="s">
        <v>155</v>
      </c>
      <c r="J273" s="96" t="s">
        <v>156</v>
      </c>
      <c r="K273" s="96" t="s">
        <v>157</v>
      </c>
      <c r="L273" s="96" t="s">
        <v>158</v>
      </c>
      <c r="M273" s="96" t="s">
        <v>159</v>
      </c>
    </row>
    <row r="274">
      <c r="A274" s="96" t="s">
        <v>147</v>
      </c>
      <c r="B274" s="96" t="s">
        <v>148</v>
      </c>
      <c r="C274" s="96" t="s">
        <v>149</v>
      </c>
      <c r="D274" s="96" t="s">
        <v>150</v>
      </c>
      <c r="E274" s="96" t="s">
        <v>151</v>
      </c>
      <c r="F274" s="96" t="s">
        <v>152</v>
      </c>
      <c r="G274" s="96" t="s">
        <v>153</v>
      </c>
      <c r="H274" s="96" t="s">
        <v>154</v>
      </c>
      <c r="I274" s="96" t="s">
        <v>155</v>
      </c>
      <c r="J274" s="96" t="s">
        <v>156</v>
      </c>
      <c r="K274" s="96" t="s">
        <v>157</v>
      </c>
      <c r="L274" s="96" t="s">
        <v>158</v>
      </c>
      <c r="M274" s="96" t="s">
        <v>159</v>
      </c>
    </row>
    <row r="275">
      <c r="A275" s="96" t="s">
        <v>147</v>
      </c>
      <c r="B275" s="96" t="s">
        <v>148</v>
      </c>
      <c r="C275" s="96" t="s">
        <v>149</v>
      </c>
      <c r="D275" s="96" t="s">
        <v>150</v>
      </c>
      <c r="E275" s="96" t="s">
        <v>151</v>
      </c>
      <c r="F275" s="96" t="s">
        <v>152</v>
      </c>
      <c r="G275" s="96" t="s">
        <v>153</v>
      </c>
      <c r="H275" s="96" t="s">
        <v>154</v>
      </c>
      <c r="I275" s="96" t="s">
        <v>155</v>
      </c>
      <c r="J275" s="96" t="s">
        <v>156</v>
      </c>
      <c r="K275" s="96" t="s">
        <v>157</v>
      </c>
      <c r="L275" s="96" t="s">
        <v>158</v>
      </c>
      <c r="M275" s="96" t="s">
        <v>159</v>
      </c>
    </row>
    <row r="276">
      <c r="A276" s="96" t="s">
        <v>147</v>
      </c>
      <c r="B276" s="96" t="s">
        <v>148</v>
      </c>
      <c r="C276" s="96" t="s">
        <v>149</v>
      </c>
      <c r="D276" s="96" t="s">
        <v>150</v>
      </c>
      <c r="E276" s="96" t="s">
        <v>151</v>
      </c>
      <c r="F276" s="96" t="s">
        <v>152</v>
      </c>
      <c r="G276" s="96" t="s">
        <v>153</v>
      </c>
      <c r="H276" s="96" t="s">
        <v>154</v>
      </c>
      <c r="I276" s="96" t="s">
        <v>155</v>
      </c>
      <c r="J276" s="96" t="s">
        <v>156</v>
      </c>
      <c r="K276" s="96" t="s">
        <v>157</v>
      </c>
      <c r="L276" s="96" t="s">
        <v>158</v>
      </c>
      <c r="M276" s="96" t="s">
        <v>159</v>
      </c>
    </row>
    <row r="277">
      <c r="A277" s="96" t="s">
        <v>147</v>
      </c>
      <c r="B277" s="96" t="s">
        <v>148</v>
      </c>
      <c r="C277" s="96" t="s">
        <v>149</v>
      </c>
      <c r="D277" s="96" t="s">
        <v>150</v>
      </c>
      <c r="E277" s="96" t="s">
        <v>151</v>
      </c>
      <c r="F277" s="96" t="s">
        <v>152</v>
      </c>
      <c r="G277" s="96" t="s">
        <v>153</v>
      </c>
      <c r="H277" s="96" t="s">
        <v>154</v>
      </c>
      <c r="I277" s="96" t="s">
        <v>155</v>
      </c>
      <c r="J277" s="96" t="s">
        <v>156</v>
      </c>
      <c r="K277" s="96" t="s">
        <v>157</v>
      </c>
      <c r="L277" s="96" t="s">
        <v>158</v>
      </c>
      <c r="M277" s="96" t="s">
        <v>159</v>
      </c>
    </row>
    <row r="278">
      <c r="A278" s="96" t="s">
        <v>147</v>
      </c>
      <c r="B278" s="96" t="s">
        <v>148</v>
      </c>
      <c r="C278" s="96" t="s">
        <v>149</v>
      </c>
      <c r="D278" s="96" t="s">
        <v>150</v>
      </c>
      <c r="E278" s="96" t="s">
        <v>151</v>
      </c>
      <c r="F278" s="96" t="s">
        <v>152</v>
      </c>
      <c r="G278" s="96" t="s">
        <v>153</v>
      </c>
      <c r="H278" s="96" t="s">
        <v>154</v>
      </c>
      <c r="I278" s="96" t="s">
        <v>155</v>
      </c>
      <c r="J278" s="96" t="s">
        <v>156</v>
      </c>
      <c r="K278" s="96" t="s">
        <v>157</v>
      </c>
      <c r="L278" s="96" t="s">
        <v>158</v>
      </c>
      <c r="M278" s="96" t="s">
        <v>159</v>
      </c>
    </row>
    <row r="279">
      <c r="A279" s="96" t="s">
        <v>147</v>
      </c>
      <c r="B279" s="96" t="s">
        <v>148</v>
      </c>
      <c r="C279" s="96" t="s">
        <v>149</v>
      </c>
      <c r="D279" s="96" t="s">
        <v>150</v>
      </c>
      <c r="E279" s="96" t="s">
        <v>151</v>
      </c>
      <c r="F279" s="96" t="s">
        <v>152</v>
      </c>
      <c r="G279" s="96" t="s">
        <v>153</v>
      </c>
      <c r="H279" s="96" t="s">
        <v>154</v>
      </c>
      <c r="I279" s="96" t="s">
        <v>155</v>
      </c>
      <c r="J279" s="96" t="s">
        <v>156</v>
      </c>
      <c r="K279" s="96" t="s">
        <v>157</v>
      </c>
      <c r="L279" s="96" t="s">
        <v>158</v>
      </c>
      <c r="M279" s="96" t="s">
        <v>159</v>
      </c>
    </row>
    <row r="280">
      <c r="A280" s="96" t="s">
        <v>147</v>
      </c>
      <c r="B280" s="96" t="s">
        <v>148</v>
      </c>
      <c r="C280" s="96" t="s">
        <v>149</v>
      </c>
      <c r="D280" s="96" t="s">
        <v>150</v>
      </c>
      <c r="E280" s="96" t="s">
        <v>151</v>
      </c>
      <c r="F280" s="96" t="s">
        <v>152</v>
      </c>
      <c r="G280" s="96" t="s">
        <v>153</v>
      </c>
      <c r="H280" s="96" t="s">
        <v>154</v>
      </c>
      <c r="I280" s="96" t="s">
        <v>155</v>
      </c>
      <c r="J280" s="96" t="s">
        <v>156</v>
      </c>
      <c r="K280" s="96" t="s">
        <v>157</v>
      </c>
      <c r="L280" s="96" t="s">
        <v>158</v>
      </c>
      <c r="M280" s="96" t="s">
        <v>159</v>
      </c>
    </row>
    <row r="281">
      <c r="A281" s="96" t="s">
        <v>147</v>
      </c>
      <c r="B281" s="96" t="s">
        <v>148</v>
      </c>
      <c r="C281" s="96" t="s">
        <v>149</v>
      </c>
      <c r="D281" s="96" t="s">
        <v>150</v>
      </c>
      <c r="E281" s="96" t="s">
        <v>151</v>
      </c>
      <c r="F281" s="96" t="s">
        <v>152</v>
      </c>
      <c r="G281" s="96" t="s">
        <v>153</v>
      </c>
      <c r="H281" s="96" t="s">
        <v>154</v>
      </c>
      <c r="I281" s="96" t="s">
        <v>155</v>
      </c>
      <c r="J281" s="96" t="s">
        <v>156</v>
      </c>
      <c r="K281" s="96" t="s">
        <v>157</v>
      </c>
      <c r="L281" s="96" t="s">
        <v>158</v>
      </c>
      <c r="M281" s="96" t="s">
        <v>159</v>
      </c>
    </row>
    <row r="282">
      <c r="A282" s="96" t="s">
        <v>147</v>
      </c>
      <c r="B282" s="96" t="s">
        <v>148</v>
      </c>
      <c r="C282" s="96" t="s">
        <v>149</v>
      </c>
      <c r="D282" s="96" t="s">
        <v>150</v>
      </c>
      <c r="E282" s="96" t="s">
        <v>151</v>
      </c>
      <c r="F282" s="96" t="s">
        <v>152</v>
      </c>
      <c r="G282" s="96" t="s">
        <v>153</v>
      </c>
      <c r="H282" s="96" t="s">
        <v>154</v>
      </c>
      <c r="I282" s="96" t="s">
        <v>155</v>
      </c>
      <c r="J282" s="96" t="s">
        <v>156</v>
      </c>
      <c r="K282" s="96" t="s">
        <v>157</v>
      </c>
      <c r="L282" s="96" t="s">
        <v>158</v>
      </c>
      <c r="M282" s="96" t="s">
        <v>159</v>
      </c>
    </row>
    <row r="283">
      <c r="A283" s="96" t="s">
        <v>147</v>
      </c>
      <c r="B283" s="96" t="s">
        <v>148</v>
      </c>
      <c r="C283" s="96" t="s">
        <v>149</v>
      </c>
      <c r="D283" s="96" t="s">
        <v>150</v>
      </c>
      <c r="E283" s="96" t="s">
        <v>151</v>
      </c>
      <c r="F283" s="96" t="s">
        <v>152</v>
      </c>
      <c r="G283" s="96" t="s">
        <v>153</v>
      </c>
      <c r="H283" s="96" t="s">
        <v>154</v>
      </c>
      <c r="I283" s="96" t="s">
        <v>155</v>
      </c>
      <c r="J283" s="96" t="s">
        <v>156</v>
      </c>
      <c r="K283" s="96" t="s">
        <v>157</v>
      </c>
      <c r="L283" s="96" t="s">
        <v>158</v>
      </c>
      <c r="M283" s="96" t="s">
        <v>159</v>
      </c>
    </row>
    <row r="284">
      <c r="A284" s="96" t="s">
        <v>147</v>
      </c>
      <c r="B284" s="96" t="s">
        <v>148</v>
      </c>
      <c r="C284" s="96" t="s">
        <v>149</v>
      </c>
      <c r="D284" s="96" t="s">
        <v>150</v>
      </c>
      <c r="E284" s="96" t="s">
        <v>151</v>
      </c>
      <c r="F284" s="96" t="s">
        <v>152</v>
      </c>
      <c r="G284" s="96" t="s">
        <v>153</v>
      </c>
      <c r="H284" s="96" t="s">
        <v>154</v>
      </c>
      <c r="I284" s="96" t="s">
        <v>155</v>
      </c>
      <c r="J284" s="96" t="s">
        <v>156</v>
      </c>
      <c r="K284" s="96" t="s">
        <v>157</v>
      </c>
      <c r="L284" s="96" t="s">
        <v>158</v>
      </c>
      <c r="M284" s="96" t="s">
        <v>159</v>
      </c>
    </row>
    <row r="285">
      <c r="A285" s="96" t="s">
        <v>147</v>
      </c>
      <c r="B285" s="96" t="s">
        <v>148</v>
      </c>
      <c r="C285" s="96" t="s">
        <v>149</v>
      </c>
      <c r="D285" s="96" t="s">
        <v>150</v>
      </c>
      <c r="E285" s="96" t="s">
        <v>151</v>
      </c>
      <c r="F285" s="96" t="s">
        <v>152</v>
      </c>
      <c r="G285" s="96" t="s">
        <v>153</v>
      </c>
      <c r="H285" s="96" t="s">
        <v>154</v>
      </c>
      <c r="I285" s="96" t="s">
        <v>155</v>
      </c>
      <c r="J285" s="96" t="s">
        <v>156</v>
      </c>
      <c r="K285" s="96" t="s">
        <v>157</v>
      </c>
      <c r="L285" s="96" t="s">
        <v>158</v>
      </c>
      <c r="M285" s="96" t="s">
        <v>159</v>
      </c>
    </row>
    <row r="286">
      <c r="A286" s="96" t="s">
        <v>147</v>
      </c>
      <c r="B286" s="96" t="s">
        <v>148</v>
      </c>
      <c r="C286" s="96" t="s">
        <v>149</v>
      </c>
      <c r="D286" s="96" t="s">
        <v>150</v>
      </c>
      <c r="E286" s="96" t="s">
        <v>151</v>
      </c>
      <c r="F286" s="96" t="s">
        <v>152</v>
      </c>
      <c r="G286" s="96" t="s">
        <v>153</v>
      </c>
      <c r="H286" s="96" t="s">
        <v>154</v>
      </c>
      <c r="I286" s="96" t="s">
        <v>155</v>
      </c>
      <c r="J286" s="96" t="s">
        <v>156</v>
      </c>
      <c r="K286" s="96" t="s">
        <v>157</v>
      </c>
      <c r="L286" s="96" t="s">
        <v>158</v>
      </c>
      <c r="M286" s="96" t="s">
        <v>159</v>
      </c>
    </row>
    <row r="287">
      <c r="A287" s="96" t="s">
        <v>147</v>
      </c>
      <c r="B287" s="96" t="s">
        <v>148</v>
      </c>
      <c r="C287" s="96" t="s">
        <v>149</v>
      </c>
      <c r="D287" s="96" t="s">
        <v>150</v>
      </c>
      <c r="E287" s="96" t="s">
        <v>151</v>
      </c>
      <c r="F287" s="96" t="s">
        <v>152</v>
      </c>
      <c r="G287" s="96" t="s">
        <v>153</v>
      </c>
      <c r="H287" s="96" t="s">
        <v>154</v>
      </c>
      <c r="I287" s="96" t="s">
        <v>155</v>
      </c>
      <c r="J287" s="96" t="s">
        <v>156</v>
      </c>
      <c r="K287" s="96" t="s">
        <v>157</v>
      </c>
      <c r="L287" s="96" t="s">
        <v>158</v>
      </c>
      <c r="M287" s="96" t="s">
        <v>159</v>
      </c>
    </row>
    <row r="288">
      <c r="A288" s="96" t="s">
        <v>147</v>
      </c>
      <c r="B288" s="96" t="s">
        <v>148</v>
      </c>
      <c r="C288" s="96" t="s">
        <v>149</v>
      </c>
      <c r="D288" s="96" t="s">
        <v>150</v>
      </c>
      <c r="E288" s="96" t="s">
        <v>151</v>
      </c>
      <c r="F288" s="96" t="s">
        <v>152</v>
      </c>
      <c r="G288" s="96" t="s">
        <v>153</v>
      </c>
      <c r="H288" s="96" t="s">
        <v>154</v>
      </c>
      <c r="I288" s="96" t="s">
        <v>155</v>
      </c>
      <c r="J288" s="96" t="s">
        <v>156</v>
      </c>
      <c r="K288" s="96" t="s">
        <v>157</v>
      </c>
      <c r="L288" s="96" t="s">
        <v>158</v>
      </c>
      <c r="M288" s="96" t="s">
        <v>159</v>
      </c>
    </row>
    <row r="289">
      <c r="A289" s="96" t="s">
        <v>147</v>
      </c>
      <c r="B289" s="96" t="s">
        <v>148</v>
      </c>
      <c r="C289" s="96" t="s">
        <v>149</v>
      </c>
      <c r="D289" s="96" t="s">
        <v>150</v>
      </c>
      <c r="E289" s="96" t="s">
        <v>151</v>
      </c>
      <c r="F289" s="96" t="s">
        <v>152</v>
      </c>
      <c r="G289" s="96" t="s">
        <v>153</v>
      </c>
      <c r="H289" s="96" t="s">
        <v>154</v>
      </c>
      <c r="I289" s="96" t="s">
        <v>155</v>
      </c>
      <c r="J289" s="96" t="s">
        <v>156</v>
      </c>
      <c r="K289" s="96" t="s">
        <v>157</v>
      </c>
      <c r="L289" s="96" t="s">
        <v>158</v>
      </c>
      <c r="M289" s="96" t="s">
        <v>159</v>
      </c>
    </row>
    <row r="290">
      <c r="A290" s="96" t="s">
        <v>147</v>
      </c>
      <c r="B290" s="96" t="s">
        <v>148</v>
      </c>
      <c r="C290" s="96" t="s">
        <v>149</v>
      </c>
      <c r="D290" s="96" t="s">
        <v>150</v>
      </c>
      <c r="E290" s="96" t="s">
        <v>151</v>
      </c>
      <c r="F290" s="96" t="s">
        <v>152</v>
      </c>
      <c r="G290" s="96" t="s">
        <v>153</v>
      </c>
      <c r="H290" s="96" t="s">
        <v>154</v>
      </c>
      <c r="I290" s="96" t="s">
        <v>155</v>
      </c>
      <c r="J290" s="96" t="s">
        <v>156</v>
      </c>
      <c r="K290" s="96" t="s">
        <v>157</v>
      </c>
      <c r="L290" s="96" t="s">
        <v>158</v>
      </c>
      <c r="M290" s="96" t="s">
        <v>159</v>
      </c>
    </row>
    <row r="291">
      <c r="A291" s="96" t="s">
        <v>147</v>
      </c>
      <c r="B291" s="96" t="s">
        <v>148</v>
      </c>
      <c r="C291" s="96" t="s">
        <v>149</v>
      </c>
      <c r="D291" s="96" t="s">
        <v>150</v>
      </c>
      <c r="E291" s="96" t="s">
        <v>151</v>
      </c>
      <c r="F291" s="96" t="s">
        <v>152</v>
      </c>
      <c r="G291" s="96" t="s">
        <v>153</v>
      </c>
      <c r="H291" s="96" t="s">
        <v>154</v>
      </c>
      <c r="I291" s="96" t="s">
        <v>155</v>
      </c>
      <c r="J291" s="96" t="s">
        <v>156</v>
      </c>
      <c r="K291" s="96" t="s">
        <v>157</v>
      </c>
      <c r="L291" s="96" t="s">
        <v>158</v>
      </c>
      <c r="M291" s="96" t="s">
        <v>159</v>
      </c>
    </row>
    <row r="292">
      <c r="A292" s="96" t="s">
        <v>147</v>
      </c>
      <c r="B292" s="96" t="s">
        <v>148</v>
      </c>
      <c r="C292" s="96" t="s">
        <v>149</v>
      </c>
      <c r="D292" s="96" t="s">
        <v>150</v>
      </c>
      <c r="E292" s="96" t="s">
        <v>151</v>
      </c>
      <c r="F292" s="96" t="s">
        <v>152</v>
      </c>
      <c r="G292" s="96" t="s">
        <v>153</v>
      </c>
      <c r="H292" s="96" t="s">
        <v>154</v>
      </c>
      <c r="I292" s="96" t="s">
        <v>155</v>
      </c>
      <c r="J292" s="96" t="s">
        <v>156</v>
      </c>
      <c r="K292" s="96" t="s">
        <v>157</v>
      </c>
      <c r="L292" s="96" t="s">
        <v>158</v>
      </c>
      <c r="M292" s="96" t="s">
        <v>159</v>
      </c>
    </row>
    <row r="293">
      <c r="A293" s="96" t="s">
        <v>147</v>
      </c>
      <c r="B293" s="96" t="s">
        <v>148</v>
      </c>
      <c r="C293" s="96" t="s">
        <v>149</v>
      </c>
      <c r="D293" s="96" t="s">
        <v>150</v>
      </c>
      <c r="E293" s="96" t="s">
        <v>151</v>
      </c>
      <c r="F293" s="96" t="s">
        <v>152</v>
      </c>
      <c r="G293" s="96" t="s">
        <v>153</v>
      </c>
      <c r="H293" s="96" t="s">
        <v>154</v>
      </c>
      <c r="I293" s="96" t="s">
        <v>155</v>
      </c>
      <c r="J293" s="96" t="s">
        <v>156</v>
      </c>
      <c r="K293" s="96" t="s">
        <v>157</v>
      </c>
      <c r="L293" s="96" t="s">
        <v>158</v>
      </c>
      <c r="M293" s="96" t="s">
        <v>159</v>
      </c>
    </row>
    <row r="294">
      <c r="A294" s="96" t="s">
        <v>147</v>
      </c>
      <c r="B294" s="96" t="s">
        <v>148</v>
      </c>
      <c r="C294" s="96" t="s">
        <v>149</v>
      </c>
      <c r="D294" s="96" t="s">
        <v>150</v>
      </c>
      <c r="E294" s="96" t="s">
        <v>151</v>
      </c>
      <c r="F294" s="96" t="s">
        <v>152</v>
      </c>
      <c r="G294" s="96" t="s">
        <v>153</v>
      </c>
      <c r="H294" s="96" t="s">
        <v>154</v>
      </c>
      <c r="I294" s="96" t="s">
        <v>155</v>
      </c>
      <c r="J294" s="96" t="s">
        <v>156</v>
      </c>
      <c r="K294" s="96" t="s">
        <v>157</v>
      </c>
      <c r="L294" s="96" t="s">
        <v>158</v>
      </c>
      <c r="M294" s="96" t="s">
        <v>159</v>
      </c>
    </row>
    <row r="295">
      <c r="A295" s="96" t="s">
        <v>147</v>
      </c>
      <c r="B295" s="96" t="s">
        <v>148</v>
      </c>
      <c r="C295" s="96" t="s">
        <v>149</v>
      </c>
      <c r="D295" s="96" t="s">
        <v>150</v>
      </c>
      <c r="E295" s="96" t="s">
        <v>151</v>
      </c>
      <c r="F295" s="96" t="s">
        <v>152</v>
      </c>
      <c r="G295" s="96" t="s">
        <v>153</v>
      </c>
      <c r="H295" s="96" t="s">
        <v>154</v>
      </c>
      <c r="I295" s="96" t="s">
        <v>155</v>
      </c>
      <c r="J295" s="96" t="s">
        <v>156</v>
      </c>
      <c r="K295" s="96" t="s">
        <v>157</v>
      </c>
      <c r="L295" s="96" t="s">
        <v>158</v>
      </c>
      <c r="M295" s="96" t="s">
        <v>159</v>
      </c>
    </row>
    <row r="296">
      <c r="A296" s="96" t="s">
        <v>147</v>
      </c>
      <c r="B296" s="96" t="s">
        <v>148</v>
      </c>
      <c r="C296" s="96" t="s">
        <v>149</v>
      </c>
      <c r="D296" s="96" t="s">
        <v>150</v>
      </c>
      <c r="E296" s="96" t="s">
        <v>151</v>
      </c>
      <c r="F296" s="96" t="s">
        <v>152</v>
      </c>
      <c r="G296" s="96" t="s">
        <v>153</v>
      </c>
      <c r="H296" s="96" t="s">
        <v>154</v>
      </c>
      <c r="I296" s="96" t="s">
        <v>155</v>
      </c>
      <c r="J296" s="96" t="s">
        <v>156</v>
      </c>
      <c r="K296" s="96" t="s">
        <v>157</v>
      </c>
      <c r="L296" s="96" t="s">
        <v>158</v>
      </c>
      <c r="M296" s="96" t="s">
        <v>159</v>
      </c>
    </row>
    <row r="297">
      <c r="A297" s="96" t="s">
        <v>147</v>
      </c>
      <c r="B297" s="96" t="s">
        <v>148</v>
      </c>
      <c r="C297" s="96" t="s">
        <v>149</v>
      </c>
      <c r="D297" s="96" t="s">
        <v>150</v>
      </c>
      <c r="E297" s="96" t="s">
        <v>151</v>
      </c>
      <c r="F297" s="96" t="s">
        <v>152</v>
      </c>
      <c r="G297" s="96" t="s">
        <v>153</v>
      </c>
      <c r="H297" s="96" t="s">
        <v>154</v>
      </c>
      <c r="I297" s="96" t="s">
        <v>155</v>
      </c>
      <c r="J297" s="96" t="s">
        <v>156</v>
      </c>
      <c r="K297" s="96" t="s">
        <v>157</v>
      </c>
      <c r="L297" s="96" t="s">
        <v>158</v>
      </c>
      <c r="M297" s="96" t="s">
        <v>159</v>
      </c>
    </row>
    <row r="298">
      <c r="A298" s="96" t="s">
        <v>147</v>
      </c>
      <c r="B298" s="96" t="s">
        <v>148</v>
      </c>
      <c r="C298" s="96" t="s">
        <v>149</v>
      </c>
      <c r="D298" s="96" t="s">
        <v>150</v>
      </c>
      <c r="E298" s="96" t="s">
        <v>151</v>
      </c>
      <c r="F298" s="96" t="s">
        <v>152</v>
      </c>
      <c r="G298" s="96" t="s">
        <v>153</v>
      </c>
      <c r="H298" s="96" t="s">
        <v>154</v>
      </c>
      <c r="I298" s="96" t="s">
        <v>155</v>
      </c>
      <c r="J298" s="96" t="s">
        <v>156</v>
      </c>
      <c r="K298" s="96" t="s">
        <v>157</v>
      </c>
      <c r="L298" s="96" t="s">
        <v>158</v>
      </c>
      <c r="M298" s="96" t="s">
        <v>159</v>
      </c>
    </row>
    <row r="299">
      <c r="A299" s="96" t="s">
        <v>147</v>
      </c>
      <c r="B299" s="96" t="s">
        <v>148</v>
      </c>
      <c r="C299" s="96" t="s">
        <v>149</v>
      </c>
      <c r="D299" s="96" t="s">
        <v>150</v>
      </c>
      <c r="E299" s="96" t="s">
        <v>151</v>
      </c>
      <c r="F299" s="96" t="s">
        <v>152</v>
      </c>
      <c r="G299" s="96" t="s">
        <v>153</v>
      </c>
      <c r="H299" s="96" t="s">
        <v>154</v>
      </c>
      <c r="I299" s="96" t="s">
        <v>155</v>
      </c>
      <c r="J299" s="96" t="s">
        <v>156</v>
      </c>
      <c r="K299" s="96" t="s">
        <v>157</v>
      </c>
      <c r="L299" s="96" t="s">
        <v>158</v>
      </c>
      <c r="M299" s="96" t="s">
        <v>159</v>
      </c>
    </row>
    <row r="300">
      <c r="A300" s="96" t="s">
        <v>147</v>
      </c>
      <c r="B300" s="96" t="s">
        <v>148</v>
      </c>
      <c r="C300" s="96" t="s">
        <v>149</v>
      </c>
      <c r="D300" s="96" t="s">
        <v>150</v>
      </c>
      <c r="E300" s="96" t="s">
        <v>151</v>
      </c>
      <c r="F300" s="96" t="s">
        <v>152</v>
      </c>
      <c r="G300" s="96" t="s">
        <v>153</v>
      </c>
      <c r="H300" s="96" t="s">
        <v>154</v>
      </c>
      <c r="I300" s="96" t="s">
        <v>155</v>
      </c>
      <c r="J300" s="96" t="s">
        <v>156</v>
      </c>
      <c r="K300" s="96" t="s">
        <v>157</v>
      </c>
      <c r="L300" s="96" t="s">
        <v>158</v>
      </c>
      <c r="M300" s="96" t="s">
        <v>159</v>
      </c>
    </row>
    <row r="301">
      <c r="A301" s="96" t="s">
        <v>147</v>
      </c>
      <c r="B301" s="96" t="s">
        <v>148</v>
      </c>
      <c r="C301" s="96" t="s">
        <v>149</v>
      </c>
      <c r="D301" s="96" t="s">
        <v>150</v>
      </c>
      <c r="E301" s="96" t="s">
        <v>151</v>
      </c>
      <c r="F301" s="96" t="s">
        <v>152</v>
      </c>
      <c r="G301" s="96" t="s">
        <v>153</v>
      </c>
      <c r="H301" s="96" t="s">
        <v>154</v>
      </c>
      <c r="I301" s="96" t="s">
        <v>155</v>
      </c>
      <c r="J301" s="96" t="s">
        <v>156</v>
      </c>
      <c r="K301" s="96" t="s">
        <v>157</v>
      </c>
      <c r="L301" s="96" t="s">
        <v>158</v>
      </c>
      <c r="M301" s="96" t="s">
        <v>159</v>
      </c>
    </row>
    <row r="302">
      <c r="A302" s="96" t="s">
        <v>147</v>
      </c>
      <c r="B302" s="96" t="s">
        <v>148</v>
      </c>
      <c r="C302" s="96" t="s">
        <v>149</v>
      </c>
      <c r="D302" s="96" t="s">
        <v>150</v>
      </c>
      <c r="E302" s="96" t="s">
        <v>151</v>
      </c>
      <c r="F302" s="96" t="s">
        <v>152</v>
      </c>
      <c r="G302" s="96" t="s">
        <v>153</v>
      </c>
      <c r="H302" s="96" t="s">
        <v>154</v>
      </c>
      <c r="I302" s="96" t="s">
        <v>155</v>
      </c>
      <c r="J302" s="96" t="s">
        <v>156</v>
      </c>
      <c r="K302" s="96" t="s">
        <v>157</v>
      </c>
      <c r="L302" s="96" t="s">
        <v>158</v>
      </c>
      <c r="M302" s="96" t="s">
        <v>159</v>
      </c>
    </row>
    <row r="303">
      <c r="A303" s="96" t="s">
        <v>147</v>
      </c>
      <c r="B303" s="96" t="s">
        <v>148</v>
      </c>
      <c r="C303" s="96" t="s">
        <v>149</v>
      </c>
      <c r="D303" s="96" t="s">
        <v>150</v>
      </c>
      <c r="E303" s="96" t="s">
        <v>151</v>
      </c>
      <c r="F303" s="96" t="s">
        <v>152</v>
      </c>
      <c r="G303" s="96" t="s">
        <v>153</v>
      </c>
      <c r="H303" s="96" t="s">
        <v>154</v>
      </c>
      <c r="I303" s="96" t="s">
        <v>155</v>
      </c>
      <c r="J303" s="96" t="s">
        <v>156</v>
      </c>
      <c r="K303" s="96" t="s">
        <v>157</v>
      </c>
      <c r="L303" s="96" t="s">
        <v>158</v>
      </c>
      <c r="M303" s="96" t="s">
        <v>159</v>
      </c>
    </row>
    <row r="304">
      <c r="A304" s="96" t="s">
        <v>147</v>
      </c>
      <c r="B304" s="96" t="s">
        <v>148</v>
      </c>
      <c r="C304" s="96" t="s">
        <v>149</v>
      </c>
      <c r="D304" s="96" t="s">
        <v>150</v>
      </c>
      <c r="E304" s="96" t="s">
        <v>151</v>
      </c>
      <c r="F304" s="96" t="s">
        <v>152</v>
      </c>
      <c r="G304" s="96" t="s">
        <v>153</v>
      </c>
      <c r="H304" s="96" t="s">
        <v>154</v>
      </c>
      <c r="I304" s="96" t="s">
        <v>155</v>
      </c>
      <c r="J304" s="96" t="s">
        <v>156</v>
      </c>
      <c r="K304" s="96" t="s">
        <v>157</v>
      </c>
      <c r="L304" s="96" t="s">
        <v>158</v>
      </c>
      <c r="M304" s="96" t="s">
        <v>159</v>
      </c>
    </row>
    <row r="305">
      <c r="A305" s="96" t="s">
        <v>147</v>
      </c>
      <c r="B305" s="96" t="s">
        <v>148</v>
      </c>
      <c r="C305" s="96" t="s">
        <v>149</v>
      </c>
      <c r="D305" s="96" t="s">
        <v>150</v>
      </c>
      <c r="E305" s="96" t="s">
        <v>151</v>
      </c>
      <c r="F305" s="96" t="s">
        <v>152</v>
      </c>
      <c r="G305" s="96" t="s">
        <v>153</v>
      </c>
      <c r="H305" s="96" t="s">
        <v>154</v>
      </c>
      <c r="I305" s="96" t="s">
        <v>155</v>
      </c>
      <c r="J305" s="96" t="s">
        <v>156</v>
      </c>
      <c r="K305" s="96" t="s">
        <v>157</v>
      </c>
      <c r="L305" s="96" t="s">
        <v>158</v>
      </c>
      <c r="M305" s="96" t="s">
        <v>159</v>
      </c>
    </row>
    <row r="306">
      <c r="A306" s="96" t="s">
        <v>147</v>
      </c>
      <c r="B306" s="96" t="s">
        <v>148</v>
      </c>
      <c r="C306" s="96" t="s">
        <v>149</v>
      </c>
      <c r="D306" s="96" t="s">
        <v>150</v>
      </c>
      <c r="E306" s="96" t="s">
        <v>151</v>
      </c>
      <c r="F306" s="96" t="s">
        <v>152</v>
      </c>
      <c r="G306" s="96" t="s">
        <v>153</v>
      </c>
      <c r="H306" s="96" t="s">
        <v>154</v>
      </c>
      <c r="I306" s="96" t="s">
        <v>155</v>
      </c>
      <c r="J306" s="96" t="s">
        <v>156</v>
      </c>
      <c r="K306" s="96" t="s">
        <v>157</v>
      </c>
      <c r="L306" s="96" t="s">
        <v>158</v>
      </c>
      <c r="M306" s="96" t="s">
        <v>159</v>
      </c>
    </row>
    <row r="307">
      <c r="A307" s="96" t="s">
        <v>147</v>
      </c>
      <c r="B307" s="96" t="s">
        <v>148</v>
      </c>
      <c r="C307" s="96" t="s">
        <v>149</v>
      </c>
      <c r="D307" s="96" t="s">
        <v>150</v>
      </c>
      <c r="E307" s="96" t="s">
        <v>151</v>
      </c>
      <c r="F307" s="96" t="s">
        <v>152</v>
      </c>
      <c r="G307" s="96" t="s">
        <v>153</v>
      </c>
      <c r="H307" s="96" t="s">
        <v>154</v>
      </c>
      <c r="I307" s="96" t="s">
        <v>155</v>
      </c>
      <c r="J307" s="96" t="s">
        <v>156</v>
      </c>
      <c r="K307" s="96" t="s">
        <v>157</v>
      </c>
      <c r="L307" s="96" t="s">
        <v>158</v>
      </c>
      <c r="M307" s="96" t="s">
        <v>159</v>
      </c>
    </row>
    <row r="308">
      <c r="A308" s="96" t="s">
        <v>147</v>
      </c>
      <c r="B308" s="96" t="s">
        <v>148</v>
      </c>
      <c r="C308" s="96" t="s">
        <v>149</v>
      </c>
      <c r="D308" s="96" t="s">
        <v>150</v>
      </c>
      <c r="E308" s="96" t="s">
        <v>151</v>
      </c>
      <c r="F308" s="96" t="s">
        <v>152</v>
      </c>
      <c r="G308" s="96" t="s">
        <v>153</v>
      </c>
      <c r="H308" s="96" t="s">
        <v>154</v>
      </c>
      <c r="I308" s="96" t="s">
        <v>155</v>
      </c>
      <c r="J308" s="96" t="s">
        <v>156</v>
      </c>
      <c r="K308" s="96" t="s">
        <v>157</v>
      </c>
      <c r="L308" s="96" t="s">
        <v>158</v>
      </c>
      <c r="M308" s="96" t="s">
        <v>159</v>
      </c>
    </row>
    <row r="309">
      <c r="A309" s="96" t="s">
        <v>147</v>
      </c>
      <c r="B309" s="96" t="s">
        <v>148</v>
      </c>
      <c r="C309" s="96" t="s">
        <v>149</v>
      </c>
      <c r="D309" s="96" t="s">
        <v>150</v>
      </c>
      <c r="E309" s="96" t="s">
        <v>151</v>
      </c>
      <c r="F309" s="96" t="s">
        <v>152</v>
      </c>
      <c r="G309" s="96" t="s">
        <v>153</v>
      </c>
      <c r="H309" s="96" t="s">
        <v>154</v>
      </c>
      <c r="I309" s="96" t="s">
        <v>155</v>
      </c>
      <c r="J309" s="96" t="s">
        <v>156</v>
      </c>
      <c r="K309" s="96" t="s">
        <v>157</v>
      </c>
      <c r="L309" s="96" t="s">
        <v>158</v>
      </c>
      <c r="M309" s="96" t="s">
        <v>159</v>
      </c>
    </row>
    <row r="310">
      <c r="A310" s="96" t="s">
        <v>147</v>
      </c>
      <c r="B310" s="96" t="s">
        <v>148</v>
      </c>
      <c r="C310" s="96" t="s">
        <v>149</v>
      </c>
      <c r="D310" s="96" t="s">
        <v>150</v>
      </c>
      <c r="E310" s="96" t="s">
        <v>151</v>
      </c>
      <c r="F310" s="96" t="s">
        <v>152</v>
      </c>
      <c r="G310" s="96" t="s">
        <v>153</v>
      </c>
      <c r="H310" s="96" t="s">
        <v>154</v>
      </c>
      <c r="I310" s="96" t="s">
        <v>155</v>
      </c>
      <c r="J310" s="96" t="s">
        <v>156</v>
      </c>
      <c r="K310" s="96" t="s">
        <v>157</v>
      </c>
      <c r="L310" s="96" t="s">
        <v>158</v>
      </c>
      <c r="M310" s="96" t="s">
        <v>159</v>
      </c>
    </row>
    <row r="311">
      <c r="A311" s="96" t="s">
        <v>147</v>
      </c>
      <c r="B311" s="96" t="s">
        <v>148</v>
      </c>
      <c r="C311" s="96" t="s">
        <v>149</v>
      </c>
      <c r="D311" s="96" t="s">
        <v>150</v>
      </c>
      <c r="E311" s="96" t="s">
        <v>151</v>
      </c>
      <c r="F311" s="96" t="s">
        <v>152</v>
      </c>
      <c r="G311" s="96" t="s">
        <v>153</v>
      </c>
      <c r="H311" s="96" t="s">
        <v>154</v>
      </c>
      <c r="I311" s="96" t="s">
        <v>155</v>
      </c>
      <c r="J311" s="96" t="s">
        <v>156</v>
      </c>
      <c r="K311" s="96" t="s">
        <v>157</v>
      </c>
      <c r="L311" s="96" t="s">
        <v>158</v>
      </c>
      <c r="M311" s="96" t="s">
        <v>159</v>
      </c>
    </row>
    <row r="312">
      <c r="A312" s="96" t="s">
        <v>147</v>
      </c>
      <c r="B312" s="96" t="s">
        <v>148</v>
      </c>
      <c r="C312" s="96" t="s">
        <v>149</v>
      </c>
      <c r="D312" s="96" t="s">
        <v>150</v>
      </c>
      <c r="E312" s="96" t="s">
        <v>151</v>
      </c>
      <c r="F312" s="96" t="s">
        <v>152</v>
      </c>
      <c r="G312" s="96" t="s">
        <v>153</v>
      </c>
      <c r="H312" s="96" t="s">
        <v>154</v>
      </c>
      <c r="I312" s="96" t="s">
        <v>155</v>
      </c>
      <c r="J312" s="96" t="s">
        <v>156</v>
      </c>
      <c r="K312" s="96" t="s">
        <v>157</v>
      </c>
      <c r="L312" s="96" t="s">
        <v>158</v>
      </c>
      <c r="M312" s="96" t="s">
        <v>159</v>
      </c>
    </row>
    <row r="313">
      <c r="A313" s="96" t="s">
        <v>147</v>
      </c>
      <c r="B313" s="96" t="s">
        <v>148</v>
      </c>
      <c r="C313" s="96" t="s">
        <v>149</v>
      </c>
      <c r="D313" s="96" t="s">
        <v>150</v>
      </c>
      <c r="E313" s="96" t="s">
        <v>151</v>
      </c>
      <c r="F313" s="96" t="s">
        <v>152</v>
      </c>
      <c r="G313" s="96" t="s">
        <v>153</v>
      </c>
      <c r="H313" s="96" t="s">
        <v>154</v>
      </c>
      <c r="I313" s="96" t="s">
        <v>155</v>
      </c>
      <c r="J313" s="96" t="s">
        <v>156</v>
      </c>
      <c r="K313" s="96" t="s">
        <v>157</v>
      </c>
      <c r="L313" s="96" t="s">
        <v>158</v>
      </c>
      <c r="M313" s="96" t="s">
        <v>159</v>
      </c>
    </row>
    <row r="314">
      <c r="A314" s="96" t="s">
        <v>147</v>
      </c>
      <c r="B314" s="96" t="s">
        <v>148</v>
      </c>
      <c r="C314" s="96" t="s">
        <v>149</v>
      </c>
      <c r="D314" s="96" t="s">
        <v>150</v>
      </c>
      <c r="E314" s="96" t="s">
        <v>151</v>
      </c>
      <c r="F314" s="96" t="s">
        <v>152</v>
      </c>
      <c r="G314" s="96" t="s">
        <v>153</v>
      </c>
      <c r="H314" s="96" t="s">
        <v>154</v>
      </c>
      <c r="I314" s="96" t="s">
        <v>155</v>
      </c>
      <c r="J314" s="96" t="s">
        <v>156</v>
      </c>
      <c r="K314" s="96" t="s">
        <v>157</v>
      </c>
      <c r="L314" s="96" t="s">
        <v>158</v>
      </c>
      <c r="M314" s="96" t="s">
        <v>159</v>
      </c>
    </row>
    <row r="315">
      <c r="A315" s="96" t="s">
        <v>147</v>
      </c>
      <c r="B315" s="96" t="s">
        <v>148</v>
      </c>
      <c r="C315" s="96" t="s">
        <v>149</v>
      </c>
      <c r="D315" s="96" t="s">
        <v>150</v>
      </c>
      <c r="E315" s="96" t="s">
        <v>151</v>
      </c>
      <c r="F315" s="96" t="s">
        <v>152</v>
      </c>
      <c r="G315" s="96" t="s">
        <v>153</v>
      </c>
      <c r="H315" s="96" t="s">
        <v>154</v>
      </c>
      <c r="I315" s="96" t="s">
        <v>155</v>
      </c>
      <c r="J315" s="96" t="s">
        <v>156</v>
      </c>
      <c r="K315" s="96" t="s">
        <v>157</v>
      </c>
      <c r="L315" s="96" t="s">
        <v>158</v>
      </c>
      <c r="M315" s="96" t="s">
        <v>159</v>
      </c>
    </row>
    <row r="316">
      <c r="A316" s="96" t="s">
        <v>147</v>
      </c>
      <c r="B316" s="96" t="s">
        <v>148</v>
      </c>
      <c r="C316" s="96" t="s">
        <v>149</v>
      </c>
      <c r="D316" s="96" t="s">
        <v>150</v>
      </c>
      <c r="E316" s="96" t="s">
        <v>151</v>
      </c>
      <c r="F316" s="96" t="s">
        <v>152</v>
      </c>
      <c r="G316" s="96" t="s">
        <v>153</v>
      </c>
      <c r="H316" s="96" t="s">
        <v>154</v>
      </c>
      <c r="I316" s="96" t="s">
        <v>155</v>
      </c>
      <c r="J316" s="96" t="s">
        <v>156</v>
      </c>
      <c r="K316" s="96" t="s">
        <v>157</v>
      </c>
      <c r="L316" s="96" t="s">
        <v>158</v>
      </c>
      <c r="M316" s="96" t="s">
        <v>159</v>
      </c>
    </row>
    <row r="317">
      <c r="A317" s="96" t="s">
        <v>147</v>
      </c>
      <c r="B317" s="96" t="s">
        <v>148</v>
      </c>
      <c r="C317" s="96" t="s">
        <v>149</v>
      </c>
      <c r="D317" s="96" t="s">
        <v>150</v>
      </c>
      <c r="E317" s="96" t="s">
        <v>151</v>
      </c>
      <c r="F317" s="96" t="s">
        <v>152</v>
      </c>
      <c r="G317" s="96" t="s">
        <v>153</v>
      </c>
      <c r="H317" s="96" t="s">
        <v>154</v>
      </c>
      <c r="I317" s="96" t="s">
        <v>155</v>
      </c>
      <c r="J317" s="96" t="s">
        <v>156</v>
      </c>
      <c r="K317" s="96" t="s">
        <v>157</v>
      </c>
      <c r="L317" s="96" t="s">
        <v>158</v>
      </c>
      <c r="M317" s="96" t="s">
        <v>159</v>
      </c>
    </row>
    <row r="318">
      <c r="A318" s="96" t="s">
        <v>147</v>
      </c>
      <c r="B318" s="96" t="s">
        <v>148</v>
      </c>
      <c r="C318" s="96" t="s">
        <v>149</v>
      </c>
      <c r="D318" s="96" t="s">
        <v>150</v>
      </c>
      <c r="E318" s="96" t="s">
        <v>151</v>
      </c>
      <c r="F318" s="96" t="s">
        <v>152</v>
      </c>
      <c r="G318" s="96" t="s">
        <v>153</v>
      </c>
      <c r="H318" s="96" t="s">
        <v>154</v>
      </c>
      <c r="I318" s="96" t="s">
        <v>155</v>
      </c>
      <c r="J318" s="96" t="s">
        <v>156</v>
      </c>
      <c r="K318" s="96" t="s">
        <v>157</v>
      </c>
      <c r="L318" s="96" t="s">
        <v>158</v>
      </c>
      <c r="M318" s="96" t="s">
        <v>159</v>
      </c>
    </row>
    <row r="319">
      <c r="A319" s="96" t="s">
        <v>147</v>
      </c>
      <c r="B319" s="96" t="s">
        <v>148</v>
      </c>
      <c r="C319" s="96" t="s">
        <v>149</v>
      </c>
      <c r="D319" s="96" t="s">
        <v>150</v>
      </c>
      <c r="E319" s="96" t="s">
        <v>151</v>
      </c>
      <c r="F319" s="96" t="s">
        <v>152</v>
      </c>
      <c r="G319" s="96" t="s">
        <v>153</v>
      </c>
      <c r="H319" s="96" t="s">
        <v>154</v>
      </c>
      <c r="I319" s="96" t="s">
        <v>155</v>
      </c>
      <c r="J319" s="96" t="s">
        <v>156</v>
      </c>
      <c r="K319" s="96" t="s">
        <v>157</v>
      </c>
      <c r="L319" s="96" t="s">
        <v>158</v>
      </c>
      <c r="M319" s="96" t="s">
        <v>159</v>
      </c>
    </row>
    <row r="320">
      <c r="A320" s="96" t="s">
        <v>147</v>
      </c>
      <c r="B320" s="96" t="s">
        <v>148</v>
      </c>
      <c r="C320" s="96" t="s">
        <v>149</v>
      </c>
      <c r="D320" s="96" t="s">
        <v>150</v>
      </c>
      <c r="E320" s="96" t="s">
        <v>151</v>
      </c>
      <c r="F320" s="96" t="s">
        <v>152</v>
      </c>
      <c r="G320" s="96" t="s">
        <v>153</v>
      </c>
      <c r="H320" s="96" t="s">
        <v>154</v>
      </c>
      <c r="I320" s="96" t="s">
        <v>155</v>
      </c>
      <c r="J320" s="96" t="s">
        <v>156</v>
      </c>
      <c r="K320" s="96" t="s">
        <v>157</v>
      </c>
      <c r="L320" s="96" t="s">
        <v>158</v>
      </c>
      <c r="M320" s="96" t="s">
        <v>159</v>
      </c>
    </row>
    <row r="321">
      <c r="A321" s="96" t="s">
        <v>147</v>
      </c>
      <c r="B321" s="96" t="s">
        <v>148</v>
      </c>
      <c r="C321" s="96" t="s">
        <v>149</v>
      </c>
      <c r="D321" s="96" t="s">
        <v>150</v>
      </c>
      <c r="E321" s="96" t="s">
        <v>151</v>
      </c>
      <c r="F321" s="96" t="s">
        <v>152</v>
      </c>
      <c r="G321" s="96" t="s">
        <v>153</v>
      </c>
      <c r="H321" s="96" t="s">
        <v>154</v>
      </c>
      <c r="I321" s="96" t="s">
        <v>155</v>
      </c>
      <c r="J321" s="96" t="s">
        <v>156</v>
      </c>
      <c r="K321" s="96" t="s">
        <v>157</v>
      </c>
      <c r="L321" s="96" t="s">
        <v>158</v>
      </c>
      <c r="M321" s="96" t="s">
        <v>159</v>
      </c>
    </row>
    <row r="322">
      <c r="A322" s="96" t="s">
        <v>147</v>
      </c>
      <c r="B322" s="96" t="s">
        <v>148</v>
      </c>
      <c r="C322" s="96" t="s">
        <v>149</v>
      </c>
      <c r="D322" s="96" t="s">
        <v>150</v>
      </c>
      <c r="E322" s="96" t="s">
        <v>151</v>
      </c>
      <c r="F322" s="96" t="s">
        <v>152</v>
      </c>
      <c r="G322" s="96" t="s">
        <v>153</v>
      </c>
      <c r="H322" s="96" t="s">
        <v>154</v>
      </c>
      <c r="I322" s="96" t="s">
        <v>155</v>
      </c>
      <c r="J322" s="96" t="s">
        <v>156</v>
      </c>
      <c r="K322" s="96" t="s">
        <v>157</v>
      </c>
      <c r="L322" s="96" t="s">
        <v>158</v>
      </c>
      <c r="M322" s="96" t="s">
        <v>159</v>
      </c>
    </row>
    <row r="323">
      <c r="A323" s="96" t="s">
        <v>147</v>
      </c>
      <c r="B323" s="96" t="s">
        <v>148</v>
      </c>
      <c r="C323" s="96" t="s">
        <v>149</v>
      </c>
      <c r="D323" s="96" t="s">
        <v>150</v>
      </c>
      <c r="E323" s="96" t="s">
        <v>151</v>
      </c>
      <c r="F323" s="96" t="s">
        <v>152</v>
      </c>
      <c r="G323" s="96" t="s">
        <v>153</v>
      </c>
      <c r="H323" s="96" t="s">
        <v>154</v>
      </c>
      <c r="I323" s="96" t="s">
        <v>155</v>
      </c>
      <c r="J323" s="96" t="s">
        <v>156</v>
      </c>
      <c r="K323" s="96" t="s">
        <v>157</v>
      </c>
      <c r="L323" s="96" t="s">
        <v>158</v>
      </c>
      <c r="M323" s="96" t="s">
        <v>159</v>
      </c>
    </row>
    <row r="324">
      <c r="A324" s="96" t="s">
        <v>147</v>
      </c>
      <c r="B324" s="96" t="s">
        <v>148</v>
      </c>
      <c r="C324" s="96" t="s">
        <v>149</v>
      </c>
      <c r="D324" s="96" t="s">
        <v>150</v>
      </c>
      <c r="E324" s="96" t="s">
        <v>151</v>
      </c>
      <c r="F324" s="96" t="s">
        <v>152</v>
      </c>
      <c r="G324" s="96" t="s">
        <v>153</v>
      </c>
      <c r="H324" s="96" t="s">
        <v>154</v>
      </c>
      <c r="I324" s="96" t="s">
        <v>155</v>
      </c>
      <c r="J324" s="96" t="s">
        <v>156</v>
      </c>
      <c r="K324" s="96" t="s">
        <v>157</v>
      </c>
      <c r="L324" s="96" t="s">
        <v>158</v>
      </c>
      <c r="M324" s="96" t="s">
        <v>159</v>
      </c>
    </row>
    <row r="325">
      <c r="A325" s="96" t="s">
        <v>147</v>
      </c>
      <c r="B325" s="96" t="s">
        <v>148</v>
      </c>
      <c r="C325" s="96" t="s">
        <v>149</v>
      </c>
      <c r="D325" s="96" t="s">
        <v>150</v>
      </c>
      <c r="E325" s="96" t="s">
        <v>151</v>
      </c>
      <c r="F325" s="96" t="s">
        <v>152</v>
      </c>
      <c r="G325" s="96" t="s">
        <v>153</v>
      </c>
      <c r="H325" s="96" t="s">
        <v>154</v>
      </c>
      <c r="I325" s="96" t="s">
        <v>155</v>
      </c>
      <c r="J325" s="96" t="s">
        <v>156</v>
      </c>
      <c r="K325" s="96" t="s">
        <v>157</v>
      </c>
      <c r="L325" s="96" t="s">
        <v>158</v>
      </c>
      <c r="M325" s="96" t="s">
        <v>159</v>
      </c>
    </row>
    <row r="326">
      <c r="A326" s="96" t="s">
        <v>147</v>
      </c>
      <c r="B326" s="96" t="s">
        <v>148</v>
      </c>
      <c r="C326" s="96" t="s">
        <v>149</v>
      </c>
      <c r="D326" s="96" t="s">
        <v>150</v>
      </c>
      <c r="E326" s="96" t="s">
        <v>151</v>
      </c>
      <c r="F326" s="96" t="s">
        <v>152</v>
      </c>
      <c r="G326" s="96" t="s">
        <v>153</v>
      </c>
      <c r="H326" s="96" t="s">
        <v>154</v>
      </c>
      <c r="I326" s="96" t="s">
        <v>155</v>
      </c>
      <c r="J326" s="96" t="s">
        <v>156</v>
      </c>
      <c r="K326" s="96" t="s">
        <v>157</v>
      </c>
      <c r="L326" s="96" t="s">
        <v>158</v>
      </c>
      <c r="M326" s="96" t="s">
        <v>159</v>
      </c>
    </row>
    <row r="327">
      <c r="A327" s="96" t="s">
        <v>147</v>
      </c>
      <c r="B327" s="96" t="s">
        <v>148</v>
      </c>
      <c r="C327" s="96" t="s">
        <v>149</v>
      </c>
      <c r="D327" s="96" t="s">
        <v>150</v>
      </c>
      <c r="E327" s="96" t="s">
        <v>151</v>
      </c>
      <c r="F327" s="96" t="s">
        <v>152</v>
      </c>
      <c r="G327" s="96" t="s">
        <v>153</v>
      </c>
      <c r="H327" s="96" t="s">
        <v>154</v>
      </c>
      <c r="I327" s="96" t="s">
        <v>155</v>
      </c>
      <c r="J327" s="96" t="s">
        <v>156</v>
      </c>
      <c r="K327" s="96" t="s">
        <v>157</v>
      </c>
      <c r="L327" s="96" t="s">
        <v>158</v>
      </c>
      <c r="M327" s="96" t="s">
        <v>159</v>
      </c>
    </row>
    <row r="328">
      <c r="A328" s="96" t="s">
        <v>147</v>
      </c>
      <c r="B328" s="96" t="s">
        <v>148</v>
      </c>
      <c r="C328" s="96" t="s">
        <v>149</v>
      </c>
      <c r="D328" s="96" t="s">
        <v>150</v>
      </c>
      <c r="E328" s="96" t="s">
        <v>151</v>
      </c>
      <c r="F328" s="96" t="s">
        <v>152</v>
      </c>
      <c r="G328" s="96" t="s">
        <v>153</v>
      </c>
      <c r="H328" s="96" t="s">
        <v>154</v>
      </c>
      <c r="I328" s="96" t="s">
        <v>155</v>
      </c>
      <c r="J328" s="96" t="s">
        <v>156</v>
      </c>
      <c r="K328" s="96" t="s">
        <v>157</v>
      </c>
      <c r="L328" s="96" t="s">
        <v>158</v>
      </c>
      <c r="M328" s="96" t="s">
        <v>159</v>
      </c>
    </row>
    <row r="329">
      <c r="A329" s="96" t="s">
        <v>147</v>
      </c>
      <c r="B329" s="96" t="s">
        <v>148</v>
      </c>
      <c r="C329" s="96" t="s">
        <v>149</v>
      </c>
      <c r="D329" s="96" t="s">
        <v>150</v>
      </c>
      <c r="E329" s="96" t="s">
        <v>151</v>
      </c>
      <c r="F329" s="96" t="s">
        <v>152</v>
      </c>
      <c r="G329" s="96" t="s">
        <v>153</v>
      </c>
      <c r="H329" s="96" t="s">
        <v>154</v>
      </c>
      <c r="I329" s="96" t="s">
        <v>155</v>
      </c>
      <c r="J329" s="96" t="s">
        <v>156</v>
      </c>
      <c r="K329" s="96" t="s">
        <v>157</v>
      </c>
      <c r="L329" s="96" t="s">
        <v>158</v>
      </c>
      <c r="M329" s="96" t="s">
        <v>159</v>
      </c>
    </row>
    <row r="330">
      <c r="A330" s="96" t="s">
        <v>147</v>
      </c>
      <c r="B330" s="96" t="s">
        <v>148</v>
      </c>
      <c r="C330" s="96" t="s">
        <v>149</v>
      </c>
      <c r="D330" s="96" t="s">
        <v>150</v>
      </c>
      <c r="E330" s="96" t="s">
        <v>151</v>
      </c>
      <c r="F330" s="96" t="s">
        <v>152</v>
      </c>
      <c r="G330" s="96" t="s">
        <v>153</v>
      </c>
      <c r="H330" s="96" t="s">
        <v>154</v>
      </c>
      <c r="I330" s="96" t="s">
        <v>155</v>
      </c>
      <c r="J330" s="96" t="s">
        <v>156</v>
      </c>
      <c r="K330" s="96" t="s">
        <v>157</v>
      </c>
      <c r="L330" s="96" t="s">
        <v>158</v>
      </c>
      <c r="M330" s="96" t="s">
        <v>159</v>
      </c>
    </row>
    <row r="331">
      <c r="A331" s="96" t="s">
        <v>147</v>
      </c>
      <c r="B331" s="96" t="s">
        <v>148</v>
      </c>
      <c r="C331" s="96" t="s">
        <v>149</v>
      </c>
      <c r="D331" s="96" t="s">
        <v>150</v>
      </c>
      <c r="E331" s="96" t="s">
        <v>151</v>
      </c>
      <c r="F331" s="96" t="s">
        <v>152</v>
      </c>
      <c r="G331" s="96" t="s">
        <v>153</v>
      </c>
      <c r="H331" s="96" t="s">
        <v>154</v>
      </c>
      <c r="I331" s="96" t="s">
        <v>155</v>
      </c>
      <c r="J331" s="96" t="s">
        <v>156</v>
      </c>
      <c r="K331" s="96" t="s">
        <v>157</v>
      </c>
      <c r="L331" s="96" t="s">
        <v>158</v>
      </c>
      <c r="M331" s="96" t="s">
        <v>159</v>
      </c>
    </row>
    <row r="332">
      <c r="A332" s="96" t="s">
        <v>147</v>
      </c>
      <c r="B332" s="96" t="s">
        <v>148</v>
      </c>
      <c r="C332" s="96" t="s">
        <v>149</v>
      </c>
      <c r="D332" s="96" t="s">
        <v>150</v>
      </c>
      <c r="E332" s="96" t="s">
        <v>151</v>
      </c>
      <c r="F332" s="96" t="s">
        <v>152</v>
      </c>
      <c r="G332" s="96" t="s">
        <v>153</v>
      </c>
      <c r="H332" s="96" t="s">
        <v>154</v>
      </c>
      <c r="I332" s="96" t="s">
        <v>155</v>
      </c>
      <c r="J332" s="96" t="s">
        <v>156</v>
      </c>
      <c r="K332" s="96" t="s">
        <v>157</v>
      </c>
      <c r="L332" s="96" t="s">
        <v>158</v>
      </c>
      <c r="M332" s="96" t="s">
        <v>159</v>
      </c>
    </row>
    <row r="333">
      <c r="A333" s="96" t="s">
        <v>147</v>
      </c>
      <c r="B333" s="96" t="s">
        <v>148</v>
      </c>
      <c r="C333" s="96" t="s">
        <v>149</v>
      </c>
      <c r="D333" s="96" t="s">
        <v>150</v>
      </c>
      <c r="E333" s="96" t="s">
        <v>151</v>
      </c>
      <c r="F333" s="96" t="s">
        <v>152</v>
      </c>
      <c r="G333" s="96" t="s">
        <v>153</v>
      </c>
      <c r="H333" s="96" t="s">
        <v>154</v>
      </c>
      <c r="I333" s="96" t="s">
        <v>155</v>
      </c>
      <c r="J333" s="96" t="s">
        <v>156</v>
      </c>
      <c r="K333" s="96" t="s">
        <v>157</v>
      </c>
      <c r="L333" s="96" t="s">
        <v>158</v>
      </c>
      <c r="M333" s="96" t="s">
        <v>159</v>
      </c>
    </row>
    <row r="334">
      <c r="A334" s="96" t="s">
        <v>147</v>
      </c>
      <c r="B334" s="96" t="s">
        <v>148</v>
      </c>
      <c r="C334" s="96" t="s">
        <v>149</v>
      </c>
      <c r="D334" s="96" t="s">
        <v>150</v>
      </c>
      <c r="E334" s="96" t="s">
        <v>151</v>
      </c>
      <c r="F334" s="96" t="s">
        <v>152</v>
      </c>
      <c r="G334" s="96" t="s">
        <v>153</v>
      </c>
      <c r="H334" s="96" t="s">
        <v>154</v>
      </c>
      <c r="I334" s="96" t="s">
        <v>155</v>
      </c>
      <c r="J334" s="96" t="s">
        <v>156</v>
      </c>
      <c r="K334" s="96" t="s">
        <v>157</v>
      </c>
      <c r="L334" s="96" t="s">
        <v>158</v>
      </c>
      <c r="M334" s="96" t="s">
        <v>159</v>
      </c>
    </row>
    <row r="335">
      <c r="A335" s="96" t="s">
        <v>147</v>
      </c>
      <c r="B335" s="96" t="s">
        <v>148</v>
      </c>
      <c r="C335" s="96" t="s">
        <v>149</v>
      </c>
      <c r="D335" s="96" t="s">
        <v>150</v>
      </c>
      <c r="E335" s="96" t="s">
        <v>151</v>
      </c>
      <c r="F335" s="96" t="s">
        <v>152</v>
      </c>
      <c r="G335" s="96" t="s">
        <v>153</v>
      </c>
      <c r="H335" s="96" t="s">
        <v>154</v>
      </c>
      <c r="I335" s="96" t="s">
        <v>155</v>
      </c>
      <c r="J335" s="96" t="s">
        <v>156</v>
      </c>
      <c r="K335" s="96" t="s">
        <v>157</v>
      </c>
      <c r="L335" s="96" t="s">
        <v>158</v>
      </c>
      <c r="M335" s="96" t="s">
        <v>159</v>
      </c>
    </row>
    <row r="336">
      <c r="A336" s="96" t="s">
        <v>147</v>
      </c>
      <c r="B336" s="96" t="s">
        <v>148</v>
      </c>
      <c r="C336" s="96" t="s">
        <v>149</v>
      </c>
      <c r="D336" s="96" t="s">
        <v>150</v>
      </c>
      <c r="E336" s="96" t="s">
        <v>151</v>
      </c>
      <c r="F336" s="96" t="s">
        <v>152</v>
      </c>
      <c r="G336" s="96" t="s">
        <v>153</v>
      </c>
      <c r="H336" s="96" t="s">
        <v>154</v>
      </c>
      <c r="I336" s="96" t="s">
        <v>155</v>
      </c>
      <c r="J336" s="96" t="s">
        <v>156</v>
      </c>
      <c r="K336" s="96" t="s">
        <v>157</v>
      </c>
      <c r="L336" s="96" t="s">
        <v>158</v>
      </c>
      <c r="M336" s="96" t="s">
        <v>159</v>
      </c>
    </row>
    <row r="337">
      <c r="A337" s="96" t="s">
        <v>147</v>
      </c>
      <c r="B337" s="96" t="s">
        <v>148</v>
      </c>
      <c r="C337" s="96" t="s">
        <v>149</v>
      </c>
      <c r="D337" s="96" t="s">
        <v>150</v>
      </c>
      <c r="E337" s="96" t="s">
        <v>151</v>
      </c>
      <c r="F337" s="96" t="s">
        <v>152</v>
      </c>
      <c r="G337" s="96" t="s">
        <v>153</v>
      </c>
      <c r="H337" s="96" t="s">
        <v>154</v>
      </c>
      <c r="I337" s="96" t="s">
        <v>155</v>
      </c>
      <c r="J337" s="96" t="s">
        <v>156</v>
      </c>
      <c r="K337" s="96" t="s">
        <v>157</v>
      </c>
      <c r="L337" s="96" t="s">
        <v>158</v>
      </c>
      <c r="M337" s="96" t="s">
        <v>159</v>
      </c>
    </row>
    <row r="338">
      <c r="A338" s="96" t="s">
        <v>147</v>
      </c>
      <c r="B338" s="96" t="s">
        <v>148</v>
      </c>
      <c r="C338" s="96" t="s">
        <v>149</v>
      </c>
      <c r="D338" s="96" t="s">
        <v>150</v>
      </c>
      <c r="E338" s="96" t="s">
        <v>151</v>
      </c>
      <c r="F338" s="96" t="s">
        <v>152</v>
      </c>
      <c r="G338" s="96" t="s">
        <v>153</v>
      </c>
      <c r="H338" s="96" t="s">
        <v>154</v>
      </c>
      <c r="I338" s="96" t="s">
        <v>155</v>
      </c>
      <c r="J338" s="96" t="s">
        <v>156</v>
      </c>
      <c r="K338" s="96" t="s">
        <v>157</v>
      </c>
      <c r="L338" s="96" t="s">
        <v>158</v>
      </c>
      <c r="M338" s="96" t="s">
        <v>159</v>
      </c>
    </row>
    <row r="339">
      <c r="A339" s="96" t="s">
        <v>147</v>
      </c>
      <c r="B339" s="96" t="s">
        <v>148</v>
      </c>
      <c r="C339" s="96" t="s">
        <v>149</v>
      </c>
      <c r="D339" s="96" t="s">
        <v>150</v>
      </c>
      <c r="E339" s="96" t="s">
        <v>151</v>
      </c>
      <c r="F339" s="96" t="s">
        <v>152</v>
      </c>
      <c r="G339" s="96" t="s">
        <v>153</v>
      </c>
      <c r="H339" s="96" t="s">
        <v>154</v>
      </c>
      <c r="I339" s="96" t="s">
        <v>155</v>
      </c>
      <c r="J339" s="96" t="s">
        <v>156</v>
      </c>
      <c r="K339" s="96" t="s">
        <v>157</v>
      </c>
      <c r="L339" s="96" t="s">
        <v>158</v>
      </c>
      <c r="M339" s="96" t="s">
        <v>159</v>
      </c>
    </row>
    <row r="340">
      <c r="A340" s="96" t="s">
        <v>147</v>
      </c>
      <c r="B340" s="96" t="s">
        <v>148</v>
      </c>
      <c r="C340" s="96" t="s">
        <v>149</v>
      </c>
      <c r="D340" s="96" t="s">
        <v>150</v>
      </c>
      <c r="E340" s="96" t="s">
        <v>151</v>
      </c>
      <c r="F340" s="96" t="s">
        <v>152</v>
      </c>
      <c r="G340" s="96" t="s">
        <v>153</v>
      </c>
      <c r="H340" s="96" t="s">
        <v>154</v>
      </c>
      <c r="I340" s="96" t="s">
        <v>155</v>
      </c>
      <c r="J340" s="96" t="s">
        <v>156</v>
      </c>
      <c r="K340" s="96" t="s">
        <v>157</v>
      </c>
      <c r="L340" s="96" t="s">
        <v>158</v>
      </c>
      <c r="M340" s="96" t="s">
        <v>159</v>
      </c>
    </row>
    <row r="341">
      <c r="A341" s="96" t="s">
        <v>147</v>
      </c>
      <c r="B341" s="96" t="s">
        <v>148</v>
      </c>
      <c r="C341" s="96" t="s">
        <v>149</v>
      </c>
      <c r="D341" s="96" t="s">
        <v>150</v>
      </c>
      <c r="E341" s="96" t="s">
        <v>151</v>
      </c>
      <c r="F341" s="96" t="s">
        <v>152</v>
      </c>
      <c r="G341" s="96" t="s">
        <v>153</v>
      </c>
      <c r="H341" s="96" t="s">
        <v>154</v>
      </c>
      <c r="I341" s="96" t="s">
        <v>155</v>
      </c>
      <c r="J341" s="96" t="s">
        <v>156</v>
      </c>
      <c r="K341" s="96" t="s">
        <v>157</v>
      </c>
      <c r="L341" s="96" t="s">
        <v>158</v>
      </c>
      <c r="M341" s="96" t="s">
        <v>159</v>
      </c>
    </row>
    <row r="342">
      <c r="A342" s="96" t="s">
        <v>147</v>
      </c>
      <c r="B342" s="96" t="s">
        <v>148</v>
      </c>
      <c r="C342" s="96" t="s">
        <v>149</v>
      </c>
      <c r="D342" s="96" t="s">
        <v>150</v>
      </c>
      <c r="E342" s="96" t="s">
        <v>151</v>
      </c>
      <c r="F342" s="96" t="s">
        <v>152</v>
      </c>
      <c r="G342" s="96" t="s">
        <v>153</v>
      </c>
      <c r="H342" s="96" t="s">
        <v>154</v>
      </c>
      <c r="I342" s="96" t="s">
        <v>155</v>
      </c>
      <c r="J342" s="96" t="s">
        <v>156</v>
      </c>
      <c r="K342" s="96" t="s">
        <v>157</v>
      </c>
      <c r="L342" s="96" t="s">
        <v>158</v>
      </c>
      <c r="M342" s="96" t="s">
        <v>159</v>
      </c>
    </row>
    <row r="343">
      <c r="A343" s="96" t="s">
        <v>147</v>
      </c>
      <c r="B343" s="96" t="s">
        <v>148</v>
      </c>
      <c r="C343" s="96" t="s">
        <v>149</v>
      </c>
      <c r="D343" s="96" t="s">
        <v>150</v>
      </c>
      <c r="E343" s="96" t="s">
        <v>151</v>
      </c>
      <c r="F343" s="96" t="s">
        <v>152</v>
      </c>
      <c r="G343" s="96" t="s">
        <v>153</v>
      </c>
      <c r="H343" s="96" t="s">
        <v>154</v>
      </c>
      <c r="I343" s="96" t="s">
        <v>155</v>
      </c>
      <c r="J343" s="96" t="s">
        <v>156</v>
      </c>
      <c r="K343" s="96" t="s">
        <v>157</v>
      </c>
      <c r="L343" s="96" t="s">
        <v>158</v>
      </c>
      <c r="M343" s="96" t="s">
        <v>159</v>
      </c>
    </row>
    <row r="344">
      <c r="A344" s="96" t="s">
        <v>147</v>
      </c>
      <c r="B344" s="96" t="s">
        <v>148</v>
      </c>
      <c r="C344" s="96" t="s">
        <v>149</v>
      </c>
      <c r="D344" s="96" t="s">
        <v>150</v>
      </c>
      <c r="E344" s="96" t="s">
        <v>151</v>
      </c>
      <c r="F344" s="96" t="s">
        <v>152</v>
      </c>
      <c r="G344" s="96" t="s">
        <v>153</v>
      </c>
      <c r="H344" s="96" t="s">
        <v>154</v>
      </c>
      <c r="I344" s="96" t="s">
        <v>155</v>
      </c>
      <c r="J344" s="96" t="s">
        <v>156</v>
      </c>
      <c r="K344" s="96" t="s">
        <v>157</v>
      </c>
      <c r="L344" s="96" t="s">
        <v>158</v>
      </c>
      <c r="M344" s="96" t="s">
        <v>159</v>
      </c>
    </row>
    <row r="345">
      <c r="A345" s="96" t="s">
        <v>147</v>
      </c>
      <c r="B345" s="96" t="s">
        <v>148</v>
      </c>
      <c r="C345" s="96" t="s">
        <v>149</v>
      </c>
      <c r="D345" s="96" t="s">
        <v>150</v>
      </c>
      <c r="E345" s="96" t="s">
        <v>151</v>
      </c>
      <c r="F345" s="96" t="s">
        <v>152</v>
      </c>
      <c r="G345" s="96" t="s">
        <v>153</v>
      </c>
      <c r="H345" s="96" t="s">
        <v>154</v>
      </c>
      <c r="I345" s="96" t="s">
        <v>155</v>
      </c>
      <c r="J345" s="96" t="s">
        <v>156</v>
      </c>
      <c r="K345" s="96" t="s">
        <v>157</v>
      </c>
      <c r="L345" s="96" t="s">
        <v>158</v>
      </c>
      <c r="M345" s="96" t="s">
        <v>159</v>
      </c>
    </row>
    <row r="346">
      <c r="A346" s="96" t="s">
        <v>147</v>
      </c>
      <c r="B346" s="96" t="s">
        <v>148</v>
      </c>
      <c r="C346" s="96" t="s">
        <v>149</v>
      </c>
      <c r="D346" s="96" t="s">
        <v>150</v>
      </c>
      <c r="E346" s="96" t="s">
        <v>151</v>
      </c>
      <c r="F346" s="96" t="s">
        <v>152</v>
      </c>
      <c r="G346" s="96" t="s">
        <v>153</v>
      </c>
      <c r="H346" s="96" t="s">
        <v>154</v>
      </c>
      <c r="I346" s="96" t="s">
        <v>155</v>
      </c>
      <c r="J346" s="96" t="s">
        <v>156</v>
      </c>
      <c r="K346" s="96" t="s">
        <v>157</v>
      </c>
      <c r="L346" s="96" t="s">
        <v>158</v>
      </c>
      <c r="M346" s="96" t="s">
        <v>159</v>
      </c>
    </row>
    <row r="347">
      <c r="A347" s="96" t="s">
        <v>147</v>
      </c>
      <c r="B347" s="96" t="s">
        <v>148</v>
      </c>
      <c r="C347" s="96" t="s">
        <v>149</v>
      </c>
      <c r="D347" s="96" t="s">
        <v>150</v>
      </c>
      <c r="E347" s="96" t="s">
        <v>151</v>
      </c>
      <c r="F347" s="96" t="s">
        <v>152</v>
      </c>
      <c r="G347" s="96" t="s">
        <v>153</v>
      </c>
      <c r="H347" s="96" t="s">
        <v>154</v>
      </c>
      <c r="I347" s="96" t="s">
        <v>155</v>
      </c>
      <c r="J347" s="96" t="s">
        <v>156</v>
      </c>
      <c r="K347" s="96" t="s">
        <v>157</v>
      </c>
      <c r="L347" s="96" t="s">
        <v>158</v>
      </c>
      <c r="M347" s="96" t="s">
        <v>159</v>
      </c>
    </row>
    <row r="348">
      <c r="A348" s="96" t="s">
        <v>147</v>
      </c>
      <c r="B348" s="96" t="s">
        <v>148</v>
      </c>
      <c r="C348" s="96" t="s">
        <v>149</v>
      </c>
      <c r="D348" s="96" t="s">
        <v>150</v>
      </c>
      <c r="E348" s="96" t="s">
        <v>151</v>
      </c>
      <c r="F348" s="96" t="s">
        <v>152</v>
      </c>
      <c r="G348" s="96" t="s">
        <v>153</v>
      </c>
      <c r="H348" s="96" t="s">
        <v>154</v>
      </c>
      <c r="I348" s="96" t="s">
        <v>155</v>
      </c>
      <c r="J348" s="96" t="s">
        <v>156</v>
      </c>
      <c r="K348" s="96" t="s">
        <v>157</v>
      </c>
      <c r="L348" s="96" t="s">
        <v>158</v>
      </c>
      <c r="M348" s="96" t="s">
        <v>159</v>
      </c>
    </row>
    <row r="349">
      <c r="A349" s="96" t="s">
        <v>147</v>
      </c>
      <c r="B349" s="96" t="s">
        <v>148</v>
      </c>
      <c r="C349" s="96" t="s">
        <v>149</v>
      </c>
      <c r="D349" s="96" t="s">
        <v>150</v>
      </c>
      <c r="E349" s="96" t="s">
        <v>151</v>
      </c>
      <c r="F349" s="96" t="s">
        <v>152</v>
      </c>
      <c r="G349" s="96" t="s">
        <v>153</v>
      </c>
      <c r="H349" s="96" t="s">
        <v>154</v>
      </c>
      <c r="I349" s="96" t="s">
        <v>155</v>
      </c>
      <c r="J349" s="96" t="s">
        <v>156</v>
      </c>
      <c r="K349" s="96" t="s">
        <v>157</v>
      </c>
      <c r="L349" s="96" t="s">
        <v>158</v>
      </c>
      <c r="M349" s="96" t="s">
        <v>159</v>
      </c>
    </row>
    <row r="350">
      <c r="A350" s="96" t="s">
        <v>147</v>
      </c>
      <c r="B350" s="96" t="s">
        <v>148</v>
      </c>
      <c r="C350" s="96" t="s">
        <v>149</v>
      </c>
      <c r="D350" s="96" t="s">
        <v>150</v>
      </c>
      <c r="E350" s="96" t="s">
        <v>151</v>
      </c>
      <c r="F350" s="96" t="s">
        <v>152</v>
      </c>
      <c r="G350" s="96" t="s">
        <v>153</v>
      </c>
      <c r="H350" s="96" t="s">
        <v>154</v>
      </c>
      <c r="I350" s="96" t="s">
        <v>155</v>
      </c>
      <c r="J350" s="96" t="s">
        <v>156</v>
      </c>
      <c r="K350" s="96" t="s">
        <v>157</v>
      </c>
      <c r="L350" s="96" t="s">
        <v>158</v>
      </c>
      <c r="M350" s="96" t="s">
        <v>159</v>
      </c>
    </row>
    <row r="351">
      <c r="A351" s="96" t="s">
        <v>147</v>
      </c>
      <c r="B351" s="96" t="s">
        <v>148</v>
      </c>
      <c r="C351" s="96" t="s">
        <v>149</v>
      </c>
      <c r="D351" s="96" t="s">
        <v>150</v>
      </c>
      <c r="E351" s="96" t="s">
        <v>151</v>
      </c>
      <c r="F351" s="96" t="s">
        <v>152</v>
      </c>
      <c r="G351" s="96" t="s">
        <v>153</v>
      </c>
      <c r="H351" s="96" t="s">
        <v>154</v>
      </c>
      <c r="I351" s="96" t="s">
        <v>155</v>
      </c>
      <c r="J351" s="96" t="s">
        <v>156</v>
      </c>
      <c r="K351" s="96" t="s">
        <v>157</v>
      </c>
      <c r="L351" s="96" t="s">
        <v>158</v>
      </c>
      <c r="M351" s="96" t="s">
        <v>159</v>
      </c>
    </row>
    <row r="352">
      <c r="A352" s="96" t="s">
        <v>147</v>
      </c>
      <c r="B352" s="96" t="s">
        <v>148</v>
      </c>
      <c r="C352" s="96" t="s">
        <v>149</v>
      </c>
      <c r="D352" s="96" t="s">
        <v>150</v>
      </c>
      <c r="E352" s="96" t="s">
        <v>151</v>
      </c>
      <c r="F352" s="96" t="s">
        <v>152</v>
      </c>
      <c r="G352" s="96" t="s">
        <v>153</v>
      </c>
      <c r="H352" s="96" t="s">
        <v>154</v>
      </c>
      <c r="I352" s="96" t="s">
        <v>155</v>
      </c>
      <c r="J352" s="96" t="s">
        <v>156</v>
      </c>
      <c r="K352" s="96" t="s">
        <v>157</v>
      </c>
      <c r="L352" s="96" t="s">
        <v>158</v>
      </c>
      <c r="M352" s="96" t="s">
        <v>159</v>
      </c>
    </row>
    <row r="353">
      <c r="A353" s="96" t="s">
        <v>147</v>
      </c>
      <c r="B353" s="96" t="s">
        <v>148</v>
      </c>
      <c r="C353" s="96" t="s">
        <v>149</v>
      </c>
      <c r="D353" s="96" t="s">
        <v>150</v>
      </c>
      <c r="E353" s="96" t="s">
        <v>151</v>
      </c>
      <c r="F353" s="96" t="s">
        <v>152</v>
      </c>
      <c r="G353" s="96" t="s">
        <v>153</v>
      </c>
      <c r="H353" s="96" t="s">
        <v>154</v>
      </c>
      <c r="I353" s="96" t="s">
        <v>155</v>
      </c>
      <c r="J353" s="96" t="s">
        <v>156</v>
      </c>
      <c r="K353" s="96" t="s">
        <v>157</v>
      </c>
      <c r="L353" s="96" t="s">
        <v>158</v>
      </c>
      <c r="M353" s="96" t="s">
        <v>159</v>
      </c>
    </row>
    <row r="354">
      <c r="A354" s="96" t="s">
        <v>147</v>
      </c>
      <c r="B354" s="96" t="s">
        <v>148</v>
      </c>
      <c r="C354" s="96" t="s">
        <v>149</v>
      </c>
      <c r="D354" s="96" t="s">
        <v>150</v>
      </c>
      <c r="E354" s="96" t="s">
        <v>151</v>
      </c>
      <c r="F354" s="96" t="s">
        <v>152</v>
      </c>
      <c r="G354" s="96" t="s">
        <v>153</v>
      </c>
      <c r="H354" s="96" t="s">
        <v>154</v>
      </c>
      <c r="I354" s="96" t="s">
        <v>155</v>
      </c>
      <c r="J354" s="96" t="s">
        <v>156</v>
      </c>
      <c r="K354" s="96" t="s">
        <v>157</v>
      </c>
      <c r="L354" s="96" t="s">
        <v>158</v>
      </c>
      <c r="M354" s="96" t="s">
        <v>159</v>
      </c>
    </row>
    <row r="355">
      <c r="A355" s="96" t="s">
        <v>147</v>
      </c>
      <c r="B355" s="96" t="s">
        <v>148</v>
      </c>
      <c r="C355" s="96" t="s">
        <v>149</v>
      </c>
      <c r="D355" s="96" t="s">
        <v>150</v>
      </c>
      <c r="E355" s="96" t="s">
        <v>151</v>
      </c>
      <c r="F355" s="96" t="s">
        <v>152</v>
      </c>
      <c r="G355" s="96" t="s">
        <v>153</v>
      </c>
      <c r="H355" s="96" t="s">
        <v>154</v>
      </c>
      <c r="I355" s="96" t="s">
        <v>155</v>
      </c>
      <c r="J355" s="96" t="s">
        <v>156</v>
      </c>
      <c r="K355" s="96" t="s">
        <v>157</v>
      </c>
      <c r="L355" s="96" t="s">
        <v>158</v>
      </c>
      <c r="M355" s="96" t="s">
        <v>159</v>
      </c>
    </row>
    <row r="356">
      <c r="A356" s="96" t="s">
        <v>147</v>
      </c>
      <c r="B356" s="96" t="s">
        <v>148</v>
      </c>
      <c r="C356" s="96" t="s">
        <v>149</v>
      </c>
      <c r="D356" s="96" t="s">
        <v>150</v>
      </c>
      <c r="E356" s="96" t="s">
        <v>151</v>
      </c>
      <c r="F356" s="96" t="s">
        <v>152</v>
      </c>
      <c r="G356" s="96" t="s">
        <v>153</v>
      </c>
      <c r="H356" s="96" t="s">
        <v>154</v>
      </c>
      <c r="I356" s="96" t="s">
        <v>155</v>
      </c>
      <c r="J356" s="96" t="s">
        <v>156</v>
      </c>
      <c r="K356" s="96" t="s">
        <v>157</v>
      </c>
      <c r="L356" s="96" t="s">
        <v>158</v>
      </c>
      <c r="M356" s="96" t="s">
        <v>159</v>
      </c>
    </row>
    <row r="357">
      <c r="A357" s="96" t="s">
        <v>147</v>
      </c>
      <c r="B357" s="96" t="s">
        <v>148</v>
      </c>
      <c r="C357" s="96" t="s">
        <v>149</v>
      </c>
      <c r="D357" s="96" t="s">
        <v>150</v>
      </c>
      <c r="E357" s="96" t="s">
        <v>151</v>
      </c>
      <c r="F357" s="96" t="s">
        <v>152</v>
      </c>
      <c r="G357" s="96" t="s">
        <v>153</v>
      </c>
      <c r="H357" s="96" t="s">
        <v>154</v>
      </c>
      <c r="I357" s="96" t="s">
        <v>155</v>
      </c>
      <c r="J357" s="96" t="s">
        <v>156</v>
      </c>
      <c r="K357" s="96" t="s">
        <v>157</v>
      </c>
      <c r="L357" s="96" t="s">
        <v>158</v>
      </c>
      <c r="M357" s="96" t="s">
        <v>159</v>
      </c>
    </row>
    <row r="358">
      <c r="A358" s="96" t="s">
        <v>147</v>
      </c>
      <c r="B358" s="96" t="s">
        <v>148</v>
      </c>
      <c r="C358" s="96" t="s">
        <v>149</v>
      </c>
      <c r="D358" s="96" t="s">
        <v>150</v>
      </c>
      <c r="E358" s="96" t="s">
        <v>151</v>
      </c>
      <c r="F358" s="96" t="s">
        <v>152</v>
      </c>
      <c r="G358" s="96" t="s">
        <v>153</v>
      </c>
      <c r="H358" s="96" t="s">
        <v>154</v>
      </c>
      <c r="I358" s="96" t="s">
        <v>155</v>
      </c>
      <c r="J358" s="96" t="s">
        <v>156</v>
      </c>
      <c r="K358" s="96" t="s">
        <v>157</v>
      </c>
      <c r="L358" s="96" t="s">
        <v>158</v>
      </c>
      <c r="M358" s="96" t="s">
        <v>159</v>
      </c>
    </row>
    <row r="359">
      <c r="A359" s="96" t="s">
        <v>147</v>
      </c>
      <c r="B359" s="96" t="s">
        <v>148</v>
      </c>
      <c r="C359" s="96" t="s">
        <v>149</v>
      </c>
      <c r="D359" s="96" t="s">
        <v>150</v>
      </c>
      <c r="E359" s="96" t="s">
        <v>151</v>
      </c>
      <c r="F359" s="96" t="s">
        <v>152</v>
      </c>
      <c r="G359" s="96" t="s">
        <v>153</v>
      </c>
      <c r="H359" s="96" t="s">
        <v>154</v>
      </c>
      <c r="I359" s="96" t="s">
        <v>155</v>
      </c>
      <c r="J359" s="96" t="s">
        <v>156</v>
      </c>
      <c r="K359" s="96" t="s">
        <v>157</v>
      </c>
      <c r="L359" s="96" t="s">
        <v>158</v>
      </c>
      <c r="M359" s="96" t="s">
        <v>159</v>
      </c>
    </row>
    <row r="360">
      <c r="A360" s="96" t="s">
        <v>147</v>
      </c>
      <c r="B360" s="96" t="s">
        <v>148</v>
      </c>
      <c r="C360" s="96" t="s">
        <v>149</v>
      </c>
      <c r="D360" s="96" t="s">
        <v>150</v>
      </c>
      <c r="E360" s="96" t="s">
        <v>151</v>
      </c>
      <c r="F360" s="96" t="s">
        <v>152</v>
      </c>
      <c r="G360" s="96" t="s">
        <v>153</v>
      </c>
      <c r="H360" s="96" t="s">
        <v>154</v>
      </c>
      <c r="I360" s="96" t="s">
        <v>155</v>
      </c>
      <c r="J360" s="96" t="s">
        <v>156</v>
      </c>
      <c r="K360" s="96" t="s">
        <v>157</v>
      </c>
      <c r="L360" s="96" t="s">
        <v>158</v>
      </c>
      <c r="M360" s="96" t="s">
        <v>159</v>
      </c>
    </row>
    <row r="361">
      <c r="A361" s="96" t="s">
        <v>147</v>
      </c>
      <c r="B361" s="96" t="s">
        <v>148</v>
      </c>
      <c r="C361" s="96" t="s">
        <v>149</v>
      </c>
      <c r="D361" s="96" t="s">
        <v>150</v>
      </c>
      <c r="E361" s="96" t="s">
        <v>151</v>
      </c>
      <c r="F361" s="96" t="s">
        <v>152</v>
      </c>
      <c r="G361" s="96" t="s">
        <v>153</v>
      </c>
      <c r="H361" s="96" t="s">
        <v>154</v>
      </c>
      <c r="I361" s="96" t="s">
        <v>155</v>
      </c>
      <c r="J361" s="96" t="s">
        <v>156</v>
      </c>
      <c r="K361" s="96" t="s">
        <v>157</v>
      </c>
      <c r="L361" s="96" t="s">
        <v>158</v>
      </c>
      <c r="M361" s="96" t="s">
        <v>159</v>
      </c>
    </row>
    <row r="362">
      <c r="A362" s="96" t="s">
        <v>147</v>
      </c>
      <c r="B362" s="96" t="s">
        <v>148</v>
      </c>
      <c r="C362" s="96" t="s">
        <v>149</v>
      </c>
      <c r="D362" s="96" t="s">
        <v>150</v>
      </c>
      <c r="E362" s="96" t="s">
        <v>151</v>
      </c>
      <c r="F362" s="96" t="s">
        <v>152</v>
      </c>
      <c r="G362" s="96" t="s">
        <v>153</v>
      </c>
      <c r="H362" s="96" t="s">
        <v>154</v>
      </c>
      <c r="I362" s="96" t="s">
        <v>155</v>
      </c>
      <c r="J362" s="96" t="s">
        <v>156</v>
      </c>
      <c r="K362" s="96" t="s">
        <v>157</v>
      </c>
      <c r="L362" s="96" t="s">
        <v>158</v>
      </c>
      <c r="M362" s="96" t="s">
        <v>159</v>
      </c>
    </row>
    <row r="363">
      <c r="A363" s="96" t="s">
        <v>147</v>
      </c>
      <c r="B363" s="96" t="s">
        <v>148</v>
      </c>
      <c r="C363" s="96" t="s">
        <v>149</v>
      </c>
      <c r="D363" s="96" t="s">
        <v>150</v>
      </c>
      <c r="E363" s="96" t="s">
        <v>151</v>
      </c>
      <c r="F363" s="96" t="s">
        <v>152</v>
      </c>
      <c r="G363" s="96" t="s">
        <v>153</v>
      </c>
      <c r="H363" s="96" t="s">
        <v>154</v>
      </c>
      <c r="I363" s="96" t="s">
        <v>155</v>
      </c>
      <c r="J363" s="96" t="s">
        <v>156</v>
      </c>
      <c r="K363" s="96" t="s">
        <v>157</v>
      </c>
      <c r="L363" s="96" t="s">
        <v>158</v>
      </c>
      <c r="M363" s="96" t="s">
        <v>159</v>
      </c>
    </row>
    <row r="364">
      <c r="A364" s="96" t="s">
        <v>147</v>
      </c>
      <c r="B364" s="96" t="s">
        <v>148</v>
      </c>
      <c r="C364" s="96" t="s">
        <v>149</v>
      </c>
      <c r="D364" s="96" t="s">
        <v>150</v>
      </c>
      <c r="E364" s="96" t="s">
        <v>151</v>
      </c>
      <c r="F364" s="96" t="s">
        <v>152</v>
      </c>
      <c r="G364" s="96" t="s">
        <v>153</v>
      </c>
      <c r="H364" s="96" t="s">
        <v>154</v>
      </c>
      <c r="I364" s="96" t="s">
        <v>155</v>
      </c>
      <c r="J364" s="96" t="s">
        <v>156</v>
      </c>
      <c r="K364" s="96" t="s">
        <v>157</v>
      </c>
      <c r="L364" s="96" t="s">
        <v>158</v>
      </c>
      <c r="M364" s="96" t="s">
        <v>159</v>
      </c>
    </row>
    <row r="365">
      <c r="A365" s="96" t="s">
        <v>147</v>
      </c>
      <c r="B365" s="96" t="s">
        <v>148</v>
      </c>
      <c r="C365" s="96" t="s">
        <v>149</v>
      </c>
      <c r="D365" s="96" t="s">
        <v>150</v>
      </c>
      <c r="E365" s="96" t="s">
        <v>151</v>
      </c>
      <c r="F365" s="96" t="s">
        <v>152</v>
      </c>
      <c r="G365" s="96" t="s">
        <v>153</v>
      </c>
      <c r="H365" s="96" t="s">
        <v>154</v>
      </c>
      <c r="I365" s="96" t="s">
        <v>155</v>
      </c>
      <c r="J365" s="96" t="s">
        <v>156</v>
      </c>
      <c r="K365" s="96" t="s">
        <v>157</v>
      </c>
      <c r="L365" s="96" t="s">
        <v>158</v>
      </c>
      <c r="M365" s="96" t="s">
        <v>159</v>
      </c>
    </row>
    <row r="366">
      <c r="A366" s="96" t="s">
        <v>147</v>
      </c>
      <c r="B366" s="96" t="s">
        <v>148</v>
      </c>
      <c r="C366" s="96" t="s">
        <v>149</v>
      </c>
      <c r="D366" s="96" t="s">
        <v>150</v>
      </c>
      <c r="E366" s="96" t="s">
        <v>151</v>
      </c>
      <c r="F366" s="96" t="s">
        <v>152</v>
      </c>
      <c r="G366" s="96" t="s">
        <v>153</v>
      </c>
      <c r="H366" s="96" t="s">
        <v>154</v>
      </c>
      <c r="I366" s="96" t="s">
        <v>155</v>
      </c>
      <c r="J366" s="96" t="s">
        <v>156</v>
      </c>
      <c r="K366" s="96" t="s">
        <v>157</v>
      </c>
      <c r="L366" s="96" t="s">
        <v>158</v>
      </c>
      <c r="M366" s="96" t="s">
        <v>159</v>
      </c>
    </row>
    <row r="367">
      <c r="A367" s="96" t="s">
        <v>147</v>
      </c>
      <c r="B367" s="96" t="s">
        <v>148</v>
      </c>
      <c r="C367" s="96" t="s">
        <v>149</v>
      </c>
      <c r="D367" s="96" t="s">
        <v>150</v>
      </c>
      <c r="E367" s="96" t="s">
        <v>151</v>
      </c>
      <c r="F367" s="96" t="s">
        <v>152</v>
      </c>
      <c r="G367" s="96" t="s">
        <v>153</v>
      </c>
      <c r="H367" s="96" t="s">
        <v>154</v>
      </c>
      <c r="I367" s="96" t="s">
        <v>155</v>
      </c>
      <c r="J367" s="96" t="s">
        <v>156</v>
      </c>
      <c r="K367" s="96" t="s">
        <v>157</v>
      </c>
      <c r="L367" s="96" t="s">
        <v>158</v>
      </c>
      <c r="M367" s="96" t="s">
        <v>159</v>
      </c>
    </row>
    <row r="368">
      <c r="A368" s="96" t="s">
        <v>147</v>
      </c>
      <c r="B368" s="96" t="s">
        <v>148</v>
      </c>
      <c r="C368" s="96" t="s">
        <v>149</v>
      </c>
      <c r="D368" s="96" t="s">
        <v>150</v>
      </c>
      <c r="E368" s="96" t="s">
        <v>151</v>
      </c>
      <c r="F368" s="96" t="s">
        <v>152</v>
      </c>
      <c r="G368" s="96" t="s">
        <v>153</v>
      </c>
      <c r="H368" s="96" t="s">
        <v>154</v>
      </c>
      <c r="I368" s="96" t="s">
        <v>155</v>
      </c>
      <c r="J368" s="96" t="s">
        <v>156</v>
      </c>
      <c r="K368" s="96" t="s">
        <v>157</v>
      </c>
      <c r="L368" s="96" t="s">
        <v>158</v>
      </c>
      <c r="M368" s="96" t="s">
        <v>159</v>
      </c>
    </row>
    <row r="369">
      <c r="A369" s="96" t="s">
        <v>147</v>
      </c>
      <c r="B369" s="96" t="s">
        <v>148</v>
      </c>
      <c r="C369" s="96" t="s">
        <v>149</v>
      </c>
      <c r="D369" s="96" t="s">
        <v>150</v>
      </c>
      <c r="E369" s="96" t="s">
        <v>151</v>
      </c>
      <c r="F369" s="96" t="s">
        <v>152</v>
      </c>
      <c r="G369" s="96" t="s">
        <v>153</v>
      </c>
      <c r="H369" s="96" t="s">
        <v>154</v>
      </c>
      <c r="I369" s="96" t="s">
        <v>155</v>
      </c>
      <c r="J369" s="96" t="s">
        <v>156</v>
      </c>
      <c r="K369" s="96" t="s">
        <v>157</v>
      </c>
      <c r="L369" s="96" t="s">
        <v>158</v>
      </c>
      <c r="M369" s="96" t="s">
        <v>159</v>
      </c>
    </row>
    <row r="370">
      <c r="A370" s="96" t="s">
        <v>147</v>
      </c>
      <c r="B370" s="96" t="s">
        <v>148</v>
      </c>
      <c r="C370" s="96" t="s">
        <v>149</v>
      </c>
      <c r="D370" s="96" t="s">
        <v>150</v>
      </c>
      <c r="E370" s="96" t="s">
        <v>151</v>
      </c>
      <c r="F370" s="96" t="s">
        <v>152</v>
      </c>
      <c r="G370" s="96" t="s">
        <v>153</v>
      </c>
      <c r="H370" s="96" t="s">
        <v>154</v>
      </c>
      <c r="I370" s="96" t="s">
        <v>155</v>
      </c>
      <c r="J370" s="96" t="s">
        <v>156</v>
      </c>
      <c r="K370" s="96" t="s">
        <v>157</v>
      </c>
      <c r="L370" s="96" t="s">
        <v>158</v>
      </c>
      <c r="M370" s="96" t="s">
        <v>159</v>
      </c>
    </row>
    <row r="371">
      <c r="A371" s="96" t="s">
        <v>147</v>
      </c>
      <c r="B371" s="96" t="s">
        <v>148</v>
      </c>
      <c r="C371" s="96" t="s">
        <v>149</v>
      </c>
      <c r="D371" s="96" t="s">
        <v>150</v>
      </c>
      <c r="E371" s="96" t="s">
        <v>151</v>
      </c>
      <c r="F371" s="96" t="s">
        <v>152</v>
      </c>
      <c r="G371" s="96" t="s">
        <v>153</v>
      </c>
      <c r="H371" s="96" t="s">
        <v>154</v>
      </c>
      <c r="I371" s="96" t="s">
        <v>155</v>
      </c>
      <c r="J371" s="96" t="s">
        <v>156</v>
      </c>
      <c r="K371" s="96" t="s">
        <v>157</v>
      </c>
      <c r="L371" s="96" t="s">
        <v>158</v>
      </c>
      <c r="M371" s="96" t="s">
        <v>159</v>
      </c>
    </row>
    <row r="372">
      <c r="A372" s="96" t="s">
        <v>147</v>
      </c>
      <c r="B372" s="96" t="s">
        <v>148</v>
      </c>
      <c r="C372" s="96" t="s">
        <v>149</v>
      </c>
      <c r="D372" s="96" t="s">
        <v>150</v>
      </c>
      <c r="E372" s="96" t="s">
        <v>151</v>
      </c>
      <c r="F372" s="96" t="s">
        <v>152</v>
      </c>
      <c r="G372" s="96" t="s">
        <v>153</v>
      </c>
      <c r="H372" s="96" t="s">
        <v>154</v>
      </c>
      <c r="I372" s="96" t="s">
        <v>155</v>
      </c>
      <c r="J372" s="96" t="s">
        <v>156</v>
      </c>
      <c r="K372" s="96" t="s">
        <v>157</v>
      </c>
      <c r="L372" s="96" t="s">
        <v>158</v>
      </c>
      <c r="M372" s="96" t="s">
        <v>159</v>
      </c>
    </row>
    <row r="373">
      <c r="A373" s="96" t="s">
        <v>147</v>
      </c>
      <c r="B373" s="96" t="s">
        <v>148</v>
      </c>
      <c r="C373" s="96" t="s">
        <v>149</v>
      </c>
      <c r="D373" s="96" t="s">
        <v>150</v>
      </c>
      <c r="E373" s="96" t="s">
        <v>151</v>
      </c>
      <c r="F373" s="96" t="s">
        <v>152</v>
      </c>
      <c r="G373" s="96" t="s">
        <v>153</v>
      </c>
      <c r="H373" s="96" t="s">
        <v>154</v>
      </c>
      <c r="I373" s="96" t="s">
        <v>155</v>
      </c>
      <c r="J373" s="96" t="s">
        <v>156</v>
      </c>
      <c r="K373" s="96" t="s">
        <v>157</v>
      </c>
      <c r="L373" s="96" t="s">
        <v>158</v>
      </c>
      <c r="M373" s="96" t="s">
        <v>159</v>
      </c>
    </row>
    <row r="374">
      <c r="A374" s="96" t="s">
        <v>147</v>
      </c>
      <c r="B374" s="96" t="s">
        <v>148</v>
      </c>
      <c r="C374" s="96" t="s">
        <v>149</v>
      </c>
      <c r="D374" s="96" t="s">
        <v>150</v>
      </c>
      <c r="E374" s="96" t="s">
        <v>151</v>
      </c>
      <c r="F374" s="96" t="s">
        <v>152</v>
      </c>
      <c r="G374" s="96" t="s">
        <v>153</v>
      </c>
      <c r="H374" s="96" t="s">
        <v>154</v>
      </c>
      <c r="I374" s="96" t="s">
        <v>155</v>
      </c>
      <c r="J374" s="96" t="s">
        <v>156</v>
      </c>
      <c r="K374" s="96" t="s">
        <v>157</v>
      </c>
      <c r="L374" s="96" t="s">
        <v>158</v>
      </c>
      <c r="M374" s="96" t="s">
        <v>159</v>
      </c>
    </row>
    <row r="375">
      <c r="A375" s="96" t="s">
        <v>147</v>
      </c>
      <c r="B375" s="96" t="s">
        <v>148</v>
      </c>
      <c r="C375" s="96" t="s">
        <v>149</v>
      </c>
      <c r="D375" s="96" t="s">
        <v>150</v>
      </c>
      <c r="E375" s="96" t="s">
        <v>151</v>
      </c>
      <c r="F375" s="96" t="s">
        <v>152</v>
      </c>
      <c r="G375" s="96" t="s">
        <v>153</v>
      </c>
      <c r="H375" s="96" t="s">
        <v>154</v>
      </c>
      <c r="I375" s="96" t="s">
        <v>155</v>
      </c>
      <c r="J375" s="96" t="s">
        <v>156</v>
      </c>
      <c r="K375" s="96" t="s">
        <v>157</v>
      </c>
      <c r="L375" s="96" t="s">
        <v>158</v>
      </c>
      <c r="M375" s="96" t="s">
        <v>159</v>
      </c>
    </row>
    <row r="376">
      <c r="A376" s="96" t="s">
        <v>147</v>
      </c>
      <c r="B376" s="96" t="s">
        <v>148</v>
      </c>
      <c r="C376" s="96" t="s">
        <v>149</v>
      </c>
      <c r="D376" s="96" t="s">
        <v>150</v>
      </c>
      <c r="E376" s="96" t="s">
        <v>151</v>
      </c>
      <c r="F376" s="96" t="s">
        <v>152</v>
      </c>
      <c r="G376" s="96" t="s">
        <v>153</v>
      </c>
      <c r="H376" s="96" t="s">
        <v>154</v>
      </c>
      <c r="I376" s="96" t="s">
        <v>155</v>
      </c>
      <c r="J376" s="96" t="s">
        <v>156</v>
      </c>
      <c r="K376" s="96" t="s">
        <v>157</v>
      </c>
      <c r="L376" s="96" t="s">
        <v>158</v>
      </c>
      <c r="M376" s="96" t="s">
        <v>159</v>
      </c>
    </row>
    <row r="377">
      <c r="A377" s="96" t="s">
        <v>147</v>
      </c>
      <c r="B377" s="96" t="s">
        <v>148</v>
      </c>
      <c r="C377" s="96" t="s">
        <v>149</v>
      </c>
      <c r="D377" s="96" t="s">
        <v>150</v>
      </c>
      <c r="E377" s="96" t="s">
        <v>151</v>
      </c>
      <c r="F377" s="96" t="s">
        <v>152</v>
      </c>
      <c r="G377" s="96" t="s">
        <v>153</v>
      </c>
      <c r="H377" s="96" t="s">
        <v>154</v>
      </c>
      <c r="I377" s="96" t="s">
        <v>155</v>
      </c>
      <c r="J377" s="96" t="s">
        <v>156</v>
      </c>
      <c r="K377" s="96" t="s">
        <v>157</v>
      </c>
      <c r="L377" s="96" t="s">
        <v>158</v>
      </c>
      <c r="M377" s="96" t="s">
        <v>159</v>
      </c>
    </row>
    <row r="378">
      <c r="A378" s="96" t="s">
        <v>147</v>
      </c>
      <c r="B378" s="96" t="s">
        <v>148</v>
      </c>
      <c r="C378" s="96" t="s">
        <v>149</v>
      </c>
      <c r="D378" s="96" t="s">
        <v>150</v>
      </c>
      <c r="E378" s="96" t="s">
        <v>151</v>
      </c>
      <c r="F378" s="96" t="s">
        <v>152</v>
      </c>
      <c r="G378" s="96" t="s">
        <v>153</v>
      </c>
      <c r="H378" s="96" t="s">
        <v>154</v>
      </c>
      <c r="I378" s="96" t="s">
        <v>155</v>
      </c>
      <c r="J378" s="96" t="s">
        <v>156</v>
      </c>
      <c r="K378" s="96" t="s">
        <v>157</v>
      </c>
      <c r="L378" s="96" t="s">
        <v>158</v>
      </c>
      <c r="M378" s="96" t="s">
        <v>159</v>
      </c>
    </row>
    <row r="379">
      <c r="A379" s="96" t="s">
        <v>147</v>
      </c>
      <c r="B379" s="96" t="s">
        <v>148</v>
      </c>
      <c r="C379" s="96" t="s">
        <v>149</v>
      </c>
      <c r="D379" s="96" t="s">
        <v>150</v>
      </c>
      <c r="E379" s="96" t="s">
        <v>151</v>
      </c>
      <c r="F379" s="96" t="s">
        <v>152</v>
      </c>
      <c r="G379" s="96" t="s">
        <v>153</v>
      </c>
      <c r="H379" s="96" t="s">
        <v>154</v>
      </c>
      <c r="I379" s="96" t="s">
        <v>155</v>
      </c>
      <c r="J379" s="96" t="s">
        <v>156</v>
      </c>
      <c r="K379" s="96" t="s">
        <v>157</v>
      </c>
      <c r="L379" s="96" t="s">
        <v>158</v>
      </c>
      <c r="M379" s="96" t="s">
        <v>159</v>
      </c>
    </row>
    <row r="380">
      <c r="A380" s="96" t="s">
        <v>147</v>
      </c>
      <c r="B380" s="96" t="s">
        <v>148</v>
      </c>
      <c r="C380" s="96" t="s">
        <v>149</v>
      </c>
      <c r="D380" s="96" t="s">
        <v>150</v>
      </c>
      <c r="E380" s="96" t="s">
        <v>151</v>
      </c>
      <c r="F380" s="96" t="s">
        <v>152</v>
      </c>
      <c r="G380" s="96" t="s">
        <v>153</v>
      </c>
      <c r="H380" s="96" t="s">
        <v>154</v>
      </c>
      <c r="I380" s="96" t="s">
        <v>155</v>
      </c>
      <c r="J380" s="96" t="s">
        <v>156</v>
      </c>
      <c r="K380" s="96" t="s">
        <v>157</v>
      </c>
      <c r="L380" s="96" t="s">
        <v>158</v>
      </c>
      <c r="M380" s="96" t="s">
        <v>159</v>
      </c>
    </row>
    <row r="381">
      <c r="A381" s="96" t="s">
        <v>147</v>
      </c>
      <c r="B381" s="96" t="s">
        <v>148</v>
      </c>
      <c r="C381" s="96" t="s">
        <v>149</v>
      </c>
      <c r="D381" s="96" t="s">
        <v>150</v>
      </c>
      <c r="E381" s="96" t="s">
        <v>151</v>
      </c>
      <c r="F381" s="96" t="s">
        <v>152</v>
      </c>
      <c r="G381" s="96" t="s">
        <v>153</v>
      </c>
      <c r="H381" s="96" t="s">
        <v>154</v>
      </c>
      <c r="I381" s="96" t="s">
        <v>155</v>
      </c>
      <c r="J381" s="96" t="s">
        <v>156</v>
      </c>
      <c r="K381" s="96" t="s">
        <v>157</v>
      </c>
      <c r="L381" s="96" t="s">
        <v>158</v>
      </c>
      <c r="M381" s="96" t="s">
        <v>159</v>
      </c>
    </row>
    <row r="382">
      <c r="A382" s="96" t="s">
        <v>147</v>
      </c>
      <c r="B382" s="96" t="s">
        <v>148</v>
      </c>
      <c r="C382" s="96" t="s">
        <v>149</v>
      </c>
      <c r="D382" s="96" t="s">
        <v>150</v>
      </c>
      <c r="E382" s="96" t="s">
        <v>151</v>
      </c>
      <c r="F382" s="96" t="s">
        <v>152</v>
      </c>
      <c r="G382" s="96" t="s">
        <v>153</v>
      </c>
      <c r="H382" s="96" t="s">
        <v>154</v>
      </c>
      <c r="I382" s="96" t="s">
        <v>155</v>
      </c>
      <c r="J382" s="96" t="s">
        <v>156</v>
      </c>
      <c r="K382" s="96" t="s">
        <v>157</v>
      </c>
      <c r="L382" s="96" t="s">
        <v>158</v>
      </c>
      <c r="M382" s="96" t="s">
        <v>159</v>
      </c>
    </row>
    <row r="383">
      <c r="A383" s="96" t="s">
        <v>147</v>
      </c>
      <c r="B383" s="96" t="s">
        <v>148</v>
      </c>
      <c r="C383" s="96" t="s">
        <v>149</v>
      </c>
      <c r="D383" s="96" t="s">
        <v>150</v>
      </c>
      <c r="E383" s="96" t="s">
        <v>151</v>
      </c>
      <c r="F383" s="96" t="s">
        <v>152</v>
      </c>
      <c r="G383" s="96" t="s">
        <v>153</v>
      </c>
      <c r="H383" s="96" t="s">
        <v>154</v>
      </c>
      <c r="I383" s="96" t="s">
        <v>155</v>
      </c>
      <c r="J383" s="96" t="s">
        <v>156</v>
      </c>
      <c r="K383" s="96" t="s">
        <v>157</v>
      </c>
      <c r="L383" s="96" t="s">
        <v>158</v>
      </c>
      <c r="M383" s="96" t="s">
        <v>159</v>
      </c>
    </row>
    <row r="384">
      <c r="A384" s="96" t="s">
        <v>147</v>
      </c>
      <c r="B384" s="96" t="s">
        <v>148</v>
      </c>
      <c r="C384" s="96" t="s">
        <v>149</v>
      </c>
      <c r="D384" s="96" t="s">
        <v>150</v>
      </c>
      <c r="E384" s="96" t="s">
        <v>151</v>
      </c>
      <c r="F384" s="96" t="s">
        <v>152</v>
      </c>
      <c r="G384" s="96" t="s">
        <v>153</v>
      </c>
      <c r="H384" s="96" t="s">
        <v>154</v>
      </c>
      <c r="I384" s="96" t="s">
        <v>155</v>
      </c>
      <c r="J384" s="96" t="s">
        <v>156</v>
      </c>
      <c r="K384" s="96" t="s">
        <v>157</v>
      </c>
      <c r="L384" s="96" t="s">
        <v>158</v>
      </c>
      <c r="M384" s="96" t="s">
        <v>159</v>
      </c>
    </row>
    <row r="385">
      <c r="A385" s="96" t="s">
        <v>147</v>
      </c>
      <c r="B385" s="96" t="s">
        <v>148</v>
      </c>
      <c r="C385" s="96" t="s">
        <v>149</v>
      </c>
      <c r="D385" s="96" t="s">
        <v>150</v>
      </c>
      <c r="E385" s="96" t="s">
        <v>151</v>
      </c>
      <c r="F385" s="96" t="s">
        <v>152</v>
      </c>
      <c r="G385" s="96" t="s">
        <v>153</v>
      </c>
      <c r="H385" s="96" t="s">
        <v>154</v>
      </c>
      <c r="I385" s="96" t="s">
        <v>155</v>
      </c>
      <c r="J385" s="96" t="s">
        <v>156</v>
      </c>
      <c r="K385" s="96" t="s">
        <v>157</v>
      </c>
      <c r="L385" s="96" t="s">
        <v>158</v>
      </c>
      <c r="M385" s="96" t="s">
        <v>159</v>
      </c>
    </row>
    <row r="386">
      <c r="A386" s="96" t="s">
        <v>147</v>
      </c>
      <c r="B386" s="96" t="s">
        <v>148</v>
      </c>
      <c r="C386" s="96" t="s">
        <v>149</v>
      </c>
      <c r="D386" s="96" t="s">
        <v>150</v>
      </c>
      <c r="E386" s="96" t="s">
        <v>151</v>
      </c>
      <c r="F386" s="96" t="s">
        <v>152</v>
      </c>
      <c r="G386" s="96" t="s">
        <v>153</v>
      </c>
      <c r="H386" s="96" t="s">
        <v>154</v>
      </c>
      <c r="I386" s="96" t="s">
        <v>155</v>
      </c>
      <c r="J386" s="96" t="s">
        <v>156</v>
      </c>
      <c r="K386" s="96" t="s">
        <v>157</v>
      </c>
      <c r="L386" s="96" t="s">
        <v>158</v>
      </c>
      <c r="M386" s="96" t="s">
        <v>159</v>
      </c>
    </row>
    <row r="387">
      <c r="A387" s="96" t="s">
        <v>147</v>
      </c>
      <c r="B387" s="96" t="s">
        <v>148</v>
      </c>
      <c r="C387" s="96" t="s">
        <v>149</v>
      </c>
      <c r="D387" s="96" t="s">
        <v>150</v>
      </c>
      <c r="E387" s="96" t="s">
        <v>151</v>
      </c>
      <c r="F387" s="96" t="s">
        <v>152</v>
      </c>
      <c r="G387" s="96" t="s">
        <v>153</v>
      </c>
      <c r="H387" s="96" t="s">
        <v>154</v>
      </c>
      <c r="I387" s="96" t="s">
        <v>155</v>
      </c>
      <c r="J387" s="96" t="s">
        <v>156</v>
      </c>
      <c r="K387" s="96" t="s">
        <v>157</v>
      </c>
      <c r="L387" s="96" t="s">
        <v>158</v>
      </c>
      <c r="M387" s="96" t="s">
        <v>159</v>
      </c>
    </row>
    <row r="388">
      <c r="A388" s="96" t="s">
        <v>147</v>
      </c>
      <c r="B388" s="96" t="s">
        <v>148</v>
      </c>
      <c r="C388" s="96" t="s">
        <v>149</v>
      </c>
      <c r="D388" s="96" t="s">
        <v>150</v>
      </c>
      <c r="E388" s="96" t="s">
        <v>151</v>
      </c>
      <c r="F388" s="96" t="s">
        <v>152</v>
      </c>
      <c r="G388" s="96" t="s">
        <v>153</v>
      </c>
      <c r="H388" s="96" t="s">
        <v>154</v>
      </c>
      <c r="I388" s="96" t="s">
        <v>155</v>
      </c>
      <c r="J388" s="96" t="s">
        <v>156</v>
      </c>
      <c r="K388" s="96" t="s">
        <v>157</v>
      </c>
      <c r="L388" s="96" t="s">
        <v>158</v>
      </c>
      <c r="M388" s="96" t="s">
        <v>159</v>
      </c>
    </row>
    <row r="389">
      <c r="A389" s="96" t="s">
        <v>147</v>
      </c>
      <c r="B389" s="96" t="s">
        <v>148</v>
      </c>
      <c r="C389" s="96" t="s">
        <v>149</v>
      </c>
      <c r="D389" s="96" t="s">
        <v>150</v>
      </c>
      <c r="E389" s="96" t="s">
        <v>151</v>
      </c>
      <c r="F389" s="96" t="s">
        <v>152</v>
      </c>
      <c r="G389" s="96" t="s">
        <v>153</v>
      </c>
      <c r="H389" s="96" t="s">
        <v>154</v>
      </c>
      <c r="I389" s="96" t="s">
        <v>155</v>
      </c>
      <c r="J389" s="96" t="s">
        <v>156</v>
      </c>
      <c r="K389" s="96" t="s">
        <v>157</v>
      </c>
      <c r="L389" s="96" t="s">
        <v>158</v>
      </c>
      <c r="M389" s="96" t="s">
        <v>159</v>
      </c>
    </row>
    <row r="390">
      <c r="A390" s="96" t="s">
        <v>147</v>
      </c>
      <c r="B390" s="96" t="s">
        <v>148</v>
      </c>
      <c r="C390" s="96" t="s">
        <v>149</v>
      </c>
      <c r="D390" s="96" t="s">
        <v>150</v>
      </c>
      <c r="E390" s="96" t="s">
        <v>151</v>
      </c>
      <c r="F390" s="96" t="s">
        <v>152</v>
      </c>
      <c r="G390" s="96" t="s">
        <v>153</v>
      </c>
      <c r="H390" s="96" t="s">
        <v>154</v>
      </c>
      <c r="I390" s="96" t="s">
        <v>155</v>
      </c>
      <c r="J390" s="96" t="s">
        <v>156</v>
      </c>
      <c r="K390" s="96" t="s">
        <v>157</v>
      </c>
      <c r="L390" s="96" t="s">
        <v>158</v>
      </c>
      <c r="M390" s="96" t="s">
        <v>159</v>
      </c>
    </row>
    <row r="391">
      <c r="A391" s="96" t="s">
        <v>147</v>
      </c>
      <c r="B391" s="96" t="s">
        <v>148</v>
      </c>
      <c r="C391" s="96" t="s">
        <v>149</v>
      </c>
      <c r="D391" s="96" t="s">
        <v>150</v>
      </c>
      <c r="E391" s="96" t="s">
        <v>151</v>
      </c>
      <c r="F391" s="96" t="s">
        <v>152</v>
      </c>
      <c r="G391" s="96" t="s">
        <v>153</v>
      </c>
      <c r="H391" s="96" t="s">
        <v>154</v>
      </c>
      <c r="I391" s="96" t="s">
        <v>155</v>
      </c>
      <c r="J391" s="96" t="s">
        <v>156</v>
      </c>
      <c r="K391" s="96" t="s">
        <v>157</v>
      </c>
      <c r="L391" s="96" t="s">
        <v>158</v>
      </c>
      <c r="M391" s="96" t="s">
        <v>159</v>
      </c>
    </row>
    <row r="392">
      <c r="A392" s="96" t="s">
        <v>147</v>
      </c>
      <c r="B392" s="96" t="s">
        <v>148</v>
      </c>
      <c r="C392" s="96" t="s">
        <v>149</v>
      </c>
      <c r="D392" s="96" t="s">
        <v>150</v>
      </c>
      <c r="E392" s="96" t="s">
        <v>151</v>
      </c>
      <c r="F392" s="96" t="s">
        <v>152</v>
      </c>
      <c r="G392" s="96" t="s">
        <v>153</v>
      </c>
      <c r="H392" s="96" t="s">
        <v>154</v>
      </c>
      <c r="I392" s="96" t="s">
        <v>155</v>
      </c>
      <c r="J392" s="96" t="s">
        <v>156</v>
      </c>
      <c r="K392" s="96" t="s">
        <v>157</v>
      </c>
      <c r="L392" s="96" t="s">
        <v>158</v>
      </c>
      <c r="M392" s="96" t="s">
        <v>159</v>
      </c>
    </row>
    <row r="393">
      <c r="A393" s="96" t="s">
        <v>147</v>
      </c>
      <c r="B393" s="96" t="s">
        <v>148</v>
      </c>
      <c r="C393" s="96" t="s">
        <v>149</v>
      </c>
      <c r="D393" s="96" t="s">
        <v>150</v>
      </c>
      <c r="E393" s="96" t="s">
        <v>151</v>
      </c>
      <c r="F393" s="96" t="s">
        <v>152</v>
      </c>
      <c r="G393" s="96" t="s">
        <v>153</v>
      </c>
      <c r="H393" s="96" t="s">
        <v>154</v>
      </c>
      <c r="I393" s="96" t="s">
        <v>155</v>
      </c>
      <c r="J393" s="96" t="s">
        <v>156</v>
      </c>
      <c r="K393" s="96" t="s">
        <v>157</v>
      </c>
      <c r="L393" s="96" t="s">
        <v>158</v>
      </c>
      <c r="M393" s="96" t="s">
        <v>159</v>
      </c>
    </row>
    <row r="394">
      <c r="A394" s="96" t="s">
        <v>147</v>
      </c>
      <c r="B394" s="96" t="s">
        <v>148</v>
      </c>
      <c r="C394" s="96" t="s">
        <v>149</v>
      </c>
      <c r="D394" s="96" t="s">
        <v>150</v>
      </c>
      <c r="E394" s="96" t="s">
        <v>151</v>
      </c>
      <c r="F394" s="96" t="s">
        <v>152</v>
      </c>
      <c r="G394" s="96" t="s">
        <v>153</v>
      </c>
      <c r="H394" s="96" t="s">
        <v>154</v>
      </c>
      <c r="I394" s="96" t="s">
        <v>155</v>
      </c>
      <c r="J394" s="96" t="s">
        <v>156</v>
      </c>
      <c r="K394" s="96" t="s">
        <v>157</v>
      </c>
      <c r="L394" s="96" t="s">
        <v>158</v>
      </c>
      <c r="M394" s="96" t="s">
        <v>159</v>
      </c>
    </row>
    <row r="395">
      <c r="A395" s="96" t="s">
        <v>147</v>
      </c>
      <c r="B395" s="96" t="s">
        <v>148</v>
      </c>
      <c r="C395" s="96" t="s">
        <v>149</v>
      </c>
      <c r="D395" s="96" t="s">
        <v>150</v>
      </c>
      <c r="E395" s="96" t="s">
        <v>151</v>
      </c>
      <c r="F395" s="96" t="s">
        <v>152</v>
      </c>
      <c r="G395" s="96" t="s">
        <v>153</v>
      </c>
      <c r="H395" s="96" t="s">
        <v>154</v>
      </c>
      <c r="I395" s="96" t="s">
        <v>155</v>
      </c>
      <c r="J395" s="96" t="s">
        <v>156</v>
      </c>
      <c r="K395" s="96" t="s">
        <v>157</v>
      </c>
      <c r="L395" s="96" t="s">
        <v>158</v>
      </c>
      <c r="M395" s="96" t="s">
        <v>159</v>
      </c>
    </row>
    <row r="396">
      <c r="A396" s="96" t="s">
        <v>147</v>
      </c>
      <c r="B396" s="96" t="s">
        <v>148</v>
      </c>
      <c r="C396" s="96" t="s">
        <v>149</v>
      </c>
      <c r="D396" s="96" t="s">
        <v>150</v>
      </c>
      <c r="E396" s="96" t="s">
        <v>151</v>
      </c>
      <c r="F396" s="96" t="s">
        <v>152</v>
      </c>
      <c r="G396" s="96" t="s">
        <v>153</v>
      </c>
      <c r="H396" s="96" t="s">
        <v>154</v>
      </c>
      <c r="I396" s="96" t="s">
        <v>155</v>
      </c>
      <c r="J396" s="96" t="s">
        <v>156</v>
      </c>
      <c r="K396" s="96" t="s">
        <v>157</v>
      </c>
      <c r="L396" s="96" t="s">
        <v>158</v>
      </c>
      <c r="M396" s="96" t="s">
        <v>159</v>
      </c>
    </row>
    <row r="397">
      <c r="A397" s="96" t="s">
        <v>147</v>
      </c>
      <c r="B397" s="96" t="s">
        <v>148</v>
      </c>
      <c r="C397" s="96" t="s">
        <v>149</v>
      </c>
      <c r="D397" s="96" t="s">
        <v>150</v>
      </c>
      <c r="E397" s="96" t="s">
        <v>151</v>
      </c>
      <c r="F397" s="96" t="s">
        <v>152</v>
      </c>
      <c r="G397" s="96" t="s">
        <v>153</v>
      </c>
      <c r="H397" s="96" t="s">
        <v>154</v>
      </c>
      <c r="I397" s="96" t="s">
        <v>155</v>
      </c>
      <c r="J397" s="96" t="s">
        <v>156</v>
      </c>
      <c r="K397" s="96" t="s">
        <v>157</v>
      </c>
      <c r="L397" s="96" t="s">
        <v>158</v>
      </c>
      <c r="M397" s="96" t="s">
        <v>159</v>
      </c>
    </row>
    <row r="398">
      <c r="A398" s="96" t="s">
        <v>147</v>
      </c>
      <c r="B398" s="96" t="s">
        <v>148</v>
      </c>
      <c r="C398" s="96" t="s">
        <v>149</v>
      </c>
      <c r="D398" s="96" t="s">
        <v>150</v>
      </c>
      <c r="E398" s="96" t="s">
        <v>151</v>
      </c>
      <c r="F398" s="96" t="s">
        <v>152</v>
      </c>
      <c r="G398" s="96" t="s">
        <v>153</v>
      </c>
      <c r="H398" s="96" t="s">
        <v>154</v>
      </c>
      <c r="I398" s="96" t="s">
        <v>155</v>
      </c>
      <c r="J398" s="96" t="s">
        <v>156</v>
      </c>
      <c r="K398" s="96" t="s">
        <v>157</v>
      </c>
      <c r="L398" s="96" t="s">
        <v>158</v>
      </c>
      <c r="M398" s="96" t="s">
        <v>159</v>
      </c>
    </row>
    <row r="399">
      <c r="A399" s="96" t="s">
        <v>147</v>
      </c>
      <c r="B399" s="96" t="s">
        <v>148</v>
      </c>
      <c r="C399" s="96" t="s">
        <v>149</v>
      </c>
      <c r="D399" s="96" t="s">
        <v>150</v>
      </c>
      <c r="E399" s="96" t="s">
        <v>151</v>
      </c>
      <c r="F399" s="96" t="s">
        <v>152</v>
      </c>
      <c r="G399" s="96" t="s">
        <v>153</v>
      </c>
      <c r="H399" s="96" t="s">
        <v>154</v>
      </c>
      <c r="I399" s="96" t="s">
        <v>155</v>
      </c>
      <c r="J399" s="96" t="s">
        <v>156</v>
      </c>
      <c r="K399" s="96" t="s">
        <v>157</v>
      </c>
      <c r="L399" s="96" t="s">
        <v>158</v>
      </c>
      <c r="M399" s="96" t="s">
        <v>159</v>
      </c>
    </row>
    <row r="400">
      <c r="A400" s="96" t="s">
        <v>147</v>
      </c>
      <c r="B400" s="96" t="s">
        <v>148</v>
      </c>
      <c r="C400" s="96" t="s">
        <v>149</v>
      </c>
      <c r="D400" s="96" t="s">
        <v>150</v>
      </c>
      <c r="E400" s="96" t="s">
        <v>151</v>
      </c>
      <c r="F400" s="96" t="s">
        <v>152</v>
      </c>
      <c r="G400" s="96" t="s">
        <v>153</v>
      </c>
      <c r="H400" s="96" t="s">
        <v>154</v>
      </c>
      <c r="I400" s="96" t="s">
        <v>155</v>
      </c>
      <c r="J400" s="96" t="s">
        <v>156</v>
      </c>
      <c r="K400" s="96" t="s">
        <v>157</v>
      </c>
      <c r="L400" s="96" t="s">
        <v>158</v>
      </c>
      <c r="M400" s="96" t="s">
        <v>159</v>
      </c>
    </row>
    <row r="401">
      <c r="A401" s="96" t="s">
        <v>147</v>
      </c>
      <c r="B401" s="96" t="s">
        <v>148</v>
      </c>
      <c r="C401" s="96" t="s">
        <v>149</v>
      </c>
      <c r="D401" s="96" t="s">
        <v>150</v>
      </c>
      <c r="E401" s="96" t="s">
        <v>151</v>
      </c>
      <c r="F401" s="96" t="s">
        <v>152</v>
      </c>
      <c r="G401" s="96" t="s">
        <v>153</v>
      </c>
      <c r="H401" s="96" t="s">
        <v>154</v>
      </c>
      <c r="I401" s="96" t="s">
        <v>155</v>
      </c>
      <c r="J401" s="96" t="s">
        <v>156</v>
      </c>
      <c r="K401" s="96" t="s">
        <v>157</v>
      </c>
      <c r="L401" s="96" t="s">
        <v>158</v>
      </c>
      <c r="M401" s="96" t="s">
        <v>159</v>
      </c>
    </row>
    <row r="402">
      <c r="A402" s="96" t="s">
        <v>147</v>
      </c>
      <c r="B402" s="96" t="s">
        <v>148</v>
      </c>
      <c r="C402" s="96" t="s">
        <v>149</v>
      </c>
      <c r="D402" s="96" t="s">
        <v>150</v>
      </c>
      <c r="E402" s="96" t="s">
        <v>151</v>
      </c>
      <c r="F402" s="96" t="s">
        <v>152</v>
      </c>
      <c r="G402" s="96" t="s">
        <v>153</v>
      </c>
      <c r="H402" s="96" t="s">
        <v>154</v>
      </c>
      <c r="I402" s="96" t="s">
        <v>155</v>
      </c>
      <c r="J402" s="96" t="s">
        <v>156</v>
      </c>
      <c r="K402" s="96" t="s">
        <v>157</v>
      </c>
      <c r="L402" s="96" t="s">
        <v>158</v>
      </c>
      <c r="M402" s="96" t="s">
        <v>159</v>
      </c>
    </row>
    <row r="403">
      <c r="A403" s="96" t="s">
        <v>147</v>
      </c>
      <c r="B403" s="96" t="s">
        <v>148</v>
      </c>
      <c r="C403" s="96" t="s">
        <v>149</v>
      </c>
      <c r="D403" s="96" t="s">
        <v>150</v>
      </c>
      <c r="E403" s="96" t="s">
        <v>151</v>
      </c>
      <c r="F403" s="96" t="s">
        <v>152</v>
      </c>
      <c r="G403" s="96" t="s">
        <v>153</v>
      </c>
      <c r="H403" s="96" t="s">
        <v>154</v>
      </c>
      <c r="I403" s="96" t="s">
        <v>155</v>
      </c>
      <c r="J403" s="96" t="s">
        <v>156</v>
      </c>
      <c r="K403" s="96" t="s">
        <v>157</v>
      </c>
      <c r="L403" s="96" t="s">
        <v>158</v>
      </c>
      <c r="M403" s="96" t="s">
        <v>159</v>
      </c>
    </row>
    <row r="404">
      <c r="A404" s="96" t="s">
        <v>147</v>
      </c>
      <c r="B404" s="96" t="s">
        <v>148</v>
      </c>
      <c r="C404" s="96" t="s">
        <v>149</v>
      </c>
      <c r="D404" s="96" t="s">
        <v>150</v>
      </c>
      <c r="E404" s="96" t="s">
        <v>151</v>
      </c>
      <c r="F404" s="96" t="s">
        <v>152</v>
      </c>
      <c r="G404" s="96" t="s">
        <v>153</v>
      </c>
      <c r="H404" s="96" t="s">
        <v>154</v>
      </c>
      <c r="I404" s="96" t="s">
        <v>155</v>
      </c>
      <c r="J404" s="96" t="s">
        <v>156</v>
      </c>
      <c r="K404" s="96" t="s">
        <v>157</v>
      </c>
      <c r="L404" s="96" t="s">
        <v>158</v>
      </c>
      <c r="M404" s="96" t="s">
        <v>159</v>
      </c>
    </row>
    <row r="405">
      <c r="A405" s="96" t="s">
        <v>147</v>
      </c>
      <c r="B405" s="96" t="s">
        <v>148</v>
      </c>
      <c r="C405" s="96" t="s">
        <v>149</v>
      </c>
      <c r="D405" s="96" t="s">
        <v>150</v>
      </c>
      <c r="E405" s="96" t="s">
        <v>151</v>
      </c>
      <c r="F405" s="96" t="s">
        <v>152</v>
      </c>
      <c r="G405" s="96" t="s">
        <v>153</v>
      </c>
      <c r="H405" s="96" t="s">
        <v>154</v>
      </c>
      <c r="I405" s="96" t="s">
        <v>155</v>
      </c>
      <c r="J405" s="96" t="s">
        <v>156</v>
      </c>
      <c r="K405" s="96" t="s">
        <v>157</v>
      </c>
      <c r="L405" s="96" t="s">
        <v>158</v>
      </c>
      <c r="M405" s="96" t="s">
        <v>159</v>
      </c>
    </row>
    <row r="406">
      <c r="A406" s="96" t="s">
        <v>147</v>
      </c>
      <c r="B406" s="96" t="s">
        <v>148</v>
      </c>
      <c r="C406" s="96" t="s">
        <v>149</v>
      </c>
      <c r="D406" s="96" t="s">
        <v>150</v>
      </c>
      <c r="E406" s="96" t="s">
        <v>151</v>
      </c>
      <c r="F406" s="96" t="s">
        <v>152</v>
      </c>
      <c r="G406" s="96" t="s">
        <v>153</v>
      </c>
      <c r="H406" s="96" t="s">
        <v>154</v>
      </c>
      <c r="I406" s="96" t="s">
        <v>155</v>
      </c>
      <c r="J406" s="96" t="s">
        <v>156</v>
      </c>
      <c r="K406" s="96" t="s">
        <v>157</v>
      </c>
      <c r="L406" s="96" t="s">
        <v>158</v>
      </c>
      <c r="M406" s="96" t="s">
        <v>159</v>
      </c>
    </row>
    <row r="407">
      <c r="A407" s="96" t="s">
        <v>147</v>
      </c>
      <c r="B407" s="96" t="s">
        <v>148</v>
      </c>
      <c r="C407" s="96" t="s">
        <v>149</v>
      </c>
      <c r="D407" s="96" t="s">
        <v>150</v>
      </c>
      <c r="E407" s="96" t="s">
        <v>151</v>
      </c>
      <c r="F407" s="96" t="s">
        <v>152</v>
      </c>
      <c r="G407" s="96" t="s">
        <v>153</v>
      </c>
      <c r="H407" s="96" t="s">
        <v>154</v>
      </c>
      <c r="I407" s="96" t="s">
        <v>155</v>
      </c>
      <c r="J407" s="96" t="s">
        <v>156</v>
      </c>
      <c r="K407" s="96" t="s">
        <v>157</v>
      </c>
      <c r="L407" s="96" t="s">
        <v>158</v>
      </c>
      <c r="M407" s="96" t="s">
        <v>159</v>
      </c>
    </row>
    <row r="408">
      <c r="A408" s="96" t="s">
        <v>147</v>
      </c>
      <c r="B408" s="96" t="s">
        <v>148</v>
      </c>
      <c r="C408" s="96" t="s">
        <v>149</v>
      </c>
      <c r="D408" s="96" t="s">
        <v>150</v>
      </c>
      <c r="E408" s="96" t="s">
        <v>151</v>
      </c>
      <c r="F408" s="96" t="s">
        <v>152</v>
      </c>
      <c r="G408" s="96" t="s">
        <v>153</v>
      </c>
      <c r="H408" s="96" t="s">
        <v>154</v>
      </c>
      <c r="I408" s="96" t="s">
        <v>155</v>
      </c>
      <c r="J408" s="96" t="s">
        <v>156</v>
      </c>
      <c r="K408" s="96" t="s">
        <v>157</v>
      </c>
      <c r="L408" s="96" t="s">
        <v>158</v>
      </c>
      <c r="M408" s="96" t="s">
        <v>159</v>
      </c>
    </row>
    <row r="409">
      <c r="A409" s="96" t="s">
        <v>147</v>
      </c>
      <c r="B409" s="96" t="s">
        <v>148</v>
      </c>
      <c r="C409" s="96" t="s">
        <v>149</v>
      </c>
      <c r="D409" s="96" t="s">
        <v>150</v>
      </c>
      <c r="E409" s="96" t="s">
        <v>151</v>
      </c>
      <c r="F409" s="96" t="s">
        <v>152</v>
      </c>
      <c r="G409" s="96" t="s">
        <v>153</v>
      </c>
      <c r="H409" s="96" t="s">
        <v>154</v>
      </c>
      <c r="I409" s="96" t="s">
        <v>155</v>
      </c>
      <c r="J409" s="96" t="s">
        <v>156</v>
      </c>
      <c r="K409" s="96" t="s">
        <v>157</v>
      </c>
      <c r="L409" s="96" t="s">
        <v>158</v>
      </c>
      <c r="M409" s="96" t="s">
        <v>159</v>
      </c>
    </row>
    <row r="410">
      <c r="A410" s="96" t="s">
        <v>147</v>
      </c>
      <c r="B410" s="96" t="s">
        <v>148</v>
      </c>
      <c r="C410" s="96" t="s">
        <v>149</v>
      </c>
      <c r="D410" s="96" t="s">
        <v>150</v>
      </c>
      <c r="E410" s="96" t="s">
        <v>151</v>
      </c>
      <c r="F410" s="96" t="s">
        <v>152</v>
      </c>
      <c r="G410" s="96" t="s">
        <v>153</v>
      </c>
      <c r="H410" s="96" t="s">
        <v>154</v>
      </c>
      <c r="I410" s="96" t="s">
        <v>155</v>
      </c>
      <c r="J410" s="96" t="s">
        <v>156</v>
      </c>
      <c r="K410" s="96" t="s">
        <v>157</v>
      </c>
      <c r="L410" s="96" t="s">
        <v>158</v>
      </c>
      <c r="M410" s="96" t="s">
        <v>159</v>
      </c>
    </row>
    <row r="411">
      <c r="A411" s="96" t="s">
        <v>147</v>
      </c>
      <c r="B411" s="96" t="s">
        <v>148</v>
      </c>
      <c r="C411" s="96" t="s">
        <v>149</v>
      </c>
      <c r="D411" s="96" t="s">
        <v>150</v>
      </c>
      <c r="E411" s="96" t="s">
        <v>151</v>
      </c>
      <c r="F411" s="96" t="s">
        <v>152</v>
      </c>
      <c r="G411" s="96" t="s">
        <v>153</v>
      </c>
      <c r="H411" s="96" t="s">
        <v>154</v>
      </c>
      <c r="I411" s="96" t="s">
        <v>155</v>
      </c>
      <c r="J411" s="96" t="s">
        <v>156</v>
      </c>
      <c r="K411" s="96" t="s">
        <v>157</v>
      </c>
      <c r="L411" s="96" t="s">
        <v>158</v>
      </c>
      <c r="M411" s="96" t="s">
        <v>159</v>
      </c>
    </row>
    <row r="412">
      <c r="A412" s="96" t="s">
        <v>147</v>
      </c>
      <c r="B412" s="96" t="s">
        <v>148</v>
      </c>
      <c r="C412" s="96" t="s">
        <v>149</v>
      </c>
      <c r="D412" s="96" t="s">
        <v>150</v>
      </c>
      <c r="E412" s="96" t="s">
        <v>151</v>
      </c>
      <c r="F412" s="96" t="s">
        <v>152</v>
      </c>
      <c r="G412" s="96" t="s">
        <v>153</v>
      </c>
      <c r="H412" s="96" t="s">
        <v>154</v>
      </c>
      <c r="I412" s="96" t="s">
        <v>155</v>
      </c>
      <c r="J412" s="96" t="s">
        <v>156</v>
      </c>
      <c r="K412" s="96" t="s">
        <v>157</v>
      </c>
      <c r="L412" s="96" t="s">
        <v>158</v>
      </c>
      <c r="M412" s="96" t="s">
        <v>159</v>
      </c>
    </row>
    <row r="413">
      <c r="A413" s="96" t="s">
        <v>147</v>
      </c>
      <c r="B413" s="96" t="s">
        <v>148</v>
      </c>
      <c r="C413" s="96" t="s">
        <v>149</v>
      </c>
      <c r="D413" s="96" t="s">
        <v>150</v>
      </c>
      <c r="E413" s="96" t="s">
        <v>151</v>
      </c>
      <c r="F413" s="96" t="s">
        <v>152</v>
      </c>
      <c r="G413" s="96" t="s">
        <v>153</v>
      </c>
      <c r="H413" s="96" t="s">
        <v>154</v>
      </c>
      <c r="I413" s="96" t="s">
        <v>155</v>
      </c>
      <c r="J413" s="96" t="s">
        <v>156</v>
      </c>
      <c r="K413" s="96" t="s">
        <v>157</v>
      </c>
      <c r="L413" s="96" t="s">
        <v>158</v>
      </c>
      <c r="M413" s="96" t="s">
        <v>159</v>
      </c>
    </row>
    <row r="414">
      <c r="A414" s="96" t="s">
        <v>147</v>
      </c>
      <c r="B414" s="96" t="s">
        <v>148</v>
      </c>
      <c r="C414" s="96" t="s">
        <v>149</v>
      </c>
      <c r="D414" s="96" t="s">
        <v>150</v>
      </c>
      <c r="E414" s="96" t="s">
        <v>151</v>
      </c>
      <c r="F414" s="96" t="s">
        <v>152</v>
      </c>
      <c r="G414" s="96" t="s">
        <v>153</v>
      </c>
      <c r="H414" s="96" t="s">
        <v>154</v>
      </c>
      <c r="I414" s="96" t="s">
        <v>155</v>
      </c>
      <c r="J414" s="96" t="s">
        <v>156</v>
      </c>
      <c r="K414" s="96" t="s">
        <v>157</v>
      </c>
      <c r="L414" s="96" t="s">
        <v>158</v>
      </c>
      <c r="M414" s="96" t="s">
        <v>159</v>
      </c>
    </row>
    <row r="415">
      <c r="A415" s="96" t="s">
        <v>147</v>
      </c>
      <c r="B415" s="96" t="s">
        <v>148</v>
      </c>
      <c r="C415" s="96" t="s">
        <v>149</v>
      </c>
      <c r="D415" s="96" t="s">
        <v>150</v>
      </c>
      <c r="E415" s="96" t="s">
        <v>151</v>
      </c>
      <c r="F415" s="96" t="s">
        <v>152</v>
      </c>
      <c r="G415" s="96" t="s">
        <v>153</v>
      </c>
      <c r="H415" s="96" t="s">
        <v>154</v>
      </c>
      <c r="I415" s="96" t="s">
        <v>155</v>
      </c>
      <c r="J415" s="96" t="s">
        <v>156</v>
      </c>
      <c r="K415" s="96" t="s">
        <v>157</v>
      </c>
      <c r="L415" s="96" t="s">
        <v>158</v>
      </c>
      <c r="M415" s="96" t="s">
        <v>159</v>
      </c>
    </row>
    <row r="416">
      <c r="A416" s="96" t="s">
        <v>147</v>
      </c>
      <c r="B416" s="96" t="s">
        <v>148</v>
      </c>
      <c r="C416" s="96" t="s">
        <v>149</v>
      </c>
      <c r="D416" s="96" t="s">
        <v>150</v>
      </c>
      <c r="E416" s="96" t="s">
        <v>151</v>
      </c>
      <c r="F416" s="96" t="s">
        <v>152</v>
      </c>
      <c r="G416" s="96" t="s">
        <v>153</v>
      </c>
      <c r="H416" s="96" t="s">
        <v>154</v>
      </c>
      <c r="I416" s="96" t="s">
        <v>155</v>
      </c>
      <c r="J416" s="96" t="s">
        <v>156</v>
      </c>
      <c r="K416" s="96" t="s">
        <v>157</v>
      </c>
      <c r="L416" s="96" t="s">
        <v>158</v>
      </c>
      <c r="M416" s="96" t="s">
        <v>159</v>
      </c>
    </row>
    <row r="417">
      <c r="A417" s="96" t="s">
        <v>147</v>
      </c>
      <c r="B417" s="96" t="s">
        <v>148</v>
      </c>
      <c r="C417" s="96" t="s">
        <v>149</v>
      </c>
      <c r="D417" s="96" t="s">
        <v>150</v>
      </c>
      <c r="E417" s="96" t="s">
        <v>151</v>
      </c>
      <c r="F417" s="96" t="s">
        <v>152</v>
      </c>
      <c r="G417" s="96" t="s">
        <v>153</v>
      </c>
      <c r="H417" s="96" t="s">
        <v>154</v>
      </c>
      <c r="I417" s="96" t="s">
        <v>155</v>
      </c>
      <c r="J417" s="96" t="s">
        <v>156</v>
      </c>
      <c r="K417" s="96" t="s">
        <v>157</v>
      </c>
      <c r="L417" s="96" t="s">
        <v>158</v>
      </c>
      <c r="M417" s="96" t="s">
        <v>159</v>
      </c>
    </row>
    <row r="418">
      <c r="A418" s="96" t="s">
        <v>147</v>
      </c>
      <c r="B418" s="96" t="s">
        <v>148</v>
      </c>
      <c r="C418" s="96" t="s">
        <v>149</v>
      </c>
      <c r="D418" s="96" t="s">
        <v>150</v>
      </c>
      <c r="E418" s="96" t="s">
        <v>151</v>
      </c>
      <c r="F418" s="96" t="s">
        <v>152</v>
      </c>
      <c r="G418" s="96" t="s">
        <v>153</v>
      </c>
      <c r="H418" s="96" t="s">
        <v>154</v>
      </c>
      <c r="I418" s="96" t="s">
        <v>155</v>
      </c>
      <c r="J418" s="96" t="s">
        <v>156</v>
      </c>
      <c r="K418" s="96" t="s">
        <v>157</v>
      </c>
      <c r="L418" s="96" t="s">
        <v>158</v>
      </c>
      <c r="M418" s="96" t="s">
        <v>159</v>
      </c>
    </row>
    <row r="419">
      <c r="A419" s="96" t="s">
        <v>147</v>
      </c>
      <c r="B419" s="96" t="s">
        <v>148</v>
      </c>
      <c r="C419" s="96" t="s">
        <v>149</v>
      </c>
      <c r="D419" s="96" t="s">
        <v>150</v>
      </c>
      <c r="E419" s="96" t="s">
        <v>151</v>
      </c>
      <c r="F419" s="96" t="s">
        <v>152</v>
      </c>
      <c r="G419" s="96" t="s">
        <v>153</v>
      </c>
      <c r="H419" s="96" t="s">
        <v>154</v>
      </c>
      <c r="I419" s="96" t="s">
        <v>155</v>
      </c>
      <c r="J419" s="96" t="s">
        <v>156</v>
      </c>
      <c r="K419" s="96" t="s">
        <v>157</v>
      </c>
      <c r="L419" s="96" t="s">
        <v>158</v>
      </c>
      <c r="M419" s="96" t="s">
        <v>159</v>
      </c>
    </row>
    <row r="420">
      <c r="A420" s="96" t="s">
        <v>147</v>
      </c>
      <c r="B420" s="96" t="s">
        <v>148</v>
      </c>
      <c r="C420" s="96" t="s">
        <v>149</v>
      </c>
      <c r="D420" s="96" t="s">
        <v>150</v>
      </c>
      <c r="E420" s="96" t="s">
        <v>151</v>
      </c>
      <c r="F420" s="96" t="s">
        <v>152</v>
      </c>
      <c r="G420" s="96" t="s">
        <v>153</v>
      </c>
      <c r="H420" s="96" t="s">
        <v>154</v>
      </c>
      <c r="I420" s="96" t="s">
        <v>155</v>
      </c>
      <c r="J420" s="96" t="s">
        <v>156</v>
      </c>
      <c r="K420" s="96" t="s">
        <v>157</v>
      </c>
      <c r="L420" s="96" t="s">
        <v>158</v>
      </c>
      <c r="M420" s="96" t="s">
        <v>159</v>
      </c>
    </row>
    <row r="421">
      <c r="A421" s="96" t="s">
        <v>147</v>
      </c>
      <c r="B421" s="96" t="s">
        <v>148</v>
      </c>
      <c r="C421" s="96" t="s">
        <v>149</v>
      </c>
      <c r="D421" s="96" t="s">
        <v>150</v>
      </c>
      <c r="E421" s="96" t="s">
        <v>151</v>
      </c>
      <c r="F421" s="96" t="s">
        <v>152</v>
      </c>
      <c r="G421" s="96" t="s">
        <v>153</v>
      </c>
      <c r="H421" s="96" t="s">
        <v>154</v>
      </c>
      <c r="I421" s="96" t="s">
        <v>155</v>
      </c>
      <c r="J421" s="96" t="s">
        <v>156</v>
      </c>
      <c r="K421" s="96" t="s">
        <v>157</v>
      </c>
      <c r="L421" s="96" t="s">
        <v>158</v>
      </c>
      <c r="M421" s="96" t="s">
        <v>159</v>
      </c>
    </row>
    <row r="422">
      <c r="A422" s="96" t="s">
        <v>147</v>
      </c>
      <c r="B422" s="96" t="s">
        <v>148</v>
      </c>
      <c r="C422" s="96" t="s">
        <v>149</v>
      </c>
      <c r="D422" s="96" t="s">
        <v>150</v>
      </c>
      <c r="E422" s="96" t="s">
        <v>151</v>
      </c>
      <c r="F422" s="96" t="s">
        <v>152</v>
      </c>
      <c r="G422" s="96" t="s">
        <v>153</v>
      </c>
      <c r="H422" s="96" t="s">
        <v>154</v>
      </c>
      <c r="I422" s="96" t="s">
        <v>155</v>
      </c>
      <c r="J422" s="96" t="s">
        <v>156</v>
      </c>
      <c r="K422" s="96" t="s">
        <v>157</v>
      </c>
      <c r="L422" s="96" t="s">
        <v>158</v>
      </c>
      <c r="M422" s="96" t="s">
        <v>159</v>
      </c>
    </row>
    <row r="423">
      <c r="A423" s="96" t="s">
        <v>147</v>
      </c>
      <c r="B423" s="96" t="s">
        <v>148</v>
      </c>
      <c r="C423" s="96" t="s">
        <v>149</v>
      </c>
      <c r="D423" s="96" t="s">
        <v>150</v>
      </c>
      <c r="E423" s="96" t="s">
        <v>151</v>
      </c>
      <c r="F423" s="96" t="s">
        <v>152</v>
      </c>
      <c r="G423" s="96" t="s">
        <v>153</v>
      </c>
      <c r="H423" s="96" t="s">
        <v>154</v>
      </c>
      <c r="I423" s="96" t="s">
        <v>155</v>
      </c>
      <c r="J423" s="96" t="s">
        <v>156</v>
      </c>
      <c r="K423" s="96" t="s">
        <v>157</v>
      </c>
      <c r="L423" s="96" t="s">
        <v>158</v>
      </c>
      <c r="M423" s="96" t="s">
        <v>159</v>
      </c>
    </row>
    <row r="424">
      <c r="A424" s="96" t="s">
        <v>147</v>
      </c>
      <c r="B424" s="96" t="s">
        <v>148</v>
      </c>
      <c r="C424" s="96" t="s">
        <v>149</v>
      </c>
      <c r="D424" s="96" t="s">
        <v>150</v>
      </c>
      <c r="E424" s="96" t="s">
        <v>151</v>
      </c>
      <c r="F424" s="96" t="s">
        <v>152</v>
      </c>
      <c r="G424" s="96" t="s">
        <v>153</v>
      </c>
      <c r="H424" s="96" t="s">
        <v>154</v>
      </c>
      <c r="I424" s="96" t="s">
        <v>155</v>
      </c>
      <c r="J424" s="96" t="s">
        <v>156</v>
      </c>
      <c r="K424" s="96" t="s">
        <v>157</v>
      </c>
      <c r="L424" s="96" t="s">
        <v>158</v>
      </c>
      <c r="M424" s="96" t="s">
        <v>159</v>
      </c>
    </row>
    <row r="425">
      <c r="A425" s="96" t="s">
        <v>147</v>
      </c>
      <c r="B425" s="96" t="s">
        <v>148</v>
      </c>
      <c r="C425" s="96" t="s">
        <v>149</v>
      </c>
      <c r="D425" s="96" t="s">
        <v>150</v>
      </c>
      <c r="E425" s="96" t="s">
        <v>151</v>
      </c>
      <c r="F425" s="96" t="s">
        <v>152</v>
      </c>
      <c r="G425" s="96" t="s">
        <v>153</v>
      </c>
      <c r="H425" s="96" t="s">
        <v>154</v>
      </c>
      <c r="I425" s="96" t="s">
        <v>155</v>
      </c>
      <c r="J425" s="96" t="s">
        <v>156</v>
      </c>
      <c r="K425" s="96" t="s">
        <v>157</v>
      </c>
      <c r="L425" s="96" t="s">
        <v>158</v>
      </c>
      <c r="M425" s="96" t="s">
        <v>159</v>
      </c>
    </row>
    <row r="426">
      <c r="A426" s="96" t="s">
        <v>147</v>
      </c>
      <c r="B426" s="96" t="s">
        <v>148</v>
      </c>
      <c r="C426" s="96" t="s">
        <v>149</v>
      </c>
      <c r="D426" s="96" t="s">
        <v>150</v>
      </c>
      <c r="E426" s="96" t="s">
        <v>151</v>
      </c>
      <c r="F426" s="96" t="s">
        <v>152</v>
      </c>
      <c r="G426" s="96" t="s">
        <v>153</v>
      </c>
      <c r="H426" s="96" t="s">
        <v>154</v>
      </c>
      <c r="I426" s="96" t="s">
        <v>155</v>
      </c>
      <c r="J426" s="96" t="s">
        <v>156</v>
      </c>
      <c r="K426" s="96" t="s">
        <v>157</v>
      </c>
      <c r="L426" s="96" t="s">
        <v>158</v>
      </c>
      <c r="M426" s="96" t="s">
        <v>159</v>
      </c>
    </row>
    <row r="427">
      <c r="A427" s="96" t="s">
        <v>147</v>
      </c>
      <c r="B427" s="96" t="s">
        <v>148</v>
      </c>
      <c r="C427" s="96" t="s">
        <v>149</v>
      </c>
      <c r="D427" s="96" t="s">
        <v>150</v>
      </c>
      <c r="E427" s="96" t="s">
        <v>151</v>
      </c>
      <c r="F427" s="96" t="s">
        <v>152</v>
      </c>
      <c r="G427" s="96" t="s">
        <v>153</v>
      </c>
      <c r="H427" s="96" t="s">
        <v>154</v>
      </c>
      <c r="I427" s="96" t="s">
        <v>155</v>
      </c>
      <c r="J427" s="96" t="s">
        <v>156</v>
      </c>
      <c r="K427" s="96" t="s">
        <v>157</v>
      </c>
      <c r="L427" s="96" t="s">
        <v>158</v>
      </c>
      <c r="M427" s="96" t="s">
        <v>159</v>
      </c>
    </row>
    <row r="428">
      <c r="A428" s="96" t="s">
        <v>147</v>
      </c>
      <c r="B428" s="96" t="s">
        <v>148</v>
      </c>
      <c r="C428" s="96" t="s">
        <v>149</v>
      </c>
      <c r="D428" s="96" t="s">
        <v>150</v>
      </c>
      <c r="E428" s="96" t="s">
        <v>151</v>
      </c>
      <c r="F428" s="96" t="s">
        <v>152</v>
      </c>
      <c r="G428" s="96" t="s">
        <v>153</v>
      </c>
      <c r="H428" s="96" t="s">
        <v>154</v>
      </c>
      <c r="I428" s="96" t="s">
        <v>155</v>
      </c>
      <c r="J428" s="96" t="s">
        <v>156</v>
      </c>
      <c r="K428" s="96" t="s">
        <v>157</v>
      </c>
      <c r="L428" s="96" t="s">
        <v>158</v>
      </c>
      <c r="M428" s="96" t="s">
        <v>159</v>
      </c>
    </row>
    <row r="429">
      <c r="A429" s="96" t="s">
        <v>147</v>
      </c>
      <c r="B429" s="96" t="s">
        <v>148</v>
      </c>
      <c r="C429" s="96" t="s">
        <v>149</v>
      </c>
      <c r="D429" s="96" t="s">
        <v>150</v>
      </c>
      <c r="E429" s="96" t="s">
        <v>151</v>
      </c>
      <c r="F429" s="96" t="s">
        <v>152</v>
      </c>
      <c r="G429" s="96" t="s">
        <v>153</v>
      </c>
      <c r="H429" s="96" t="s">
        <v>154</v>
      </c>
      <c r="I429" s="96" t="s">
        <v>155</v>
      </c>
      <c r="J429" s="96" t="s">
        <v>156</v>
      </c>
      <c r="K429" s="96" t="s">
        <v>157</v>
      </c>
      <c r="L429" s="96" t="s">
        <v>158</v>
      </c>
      <c r="M429" s="96" t="s">
        <v>159</v>
      </c>
    </row>
    <row r="430">
      <c r="A430" s="96" t="s">
        <v>147</v>
      </c>
      <c r="B430" s="96" t="s">
        <v>148</v>
      </c>
      <c r="C430" s="96" t="s">
        <v>149</v>
      </c>
      <c r="D430" s="96" t="s">
        <v>150</v>
      </c>
      <c r="E430" s="96" t="s">
        <v>151</v>
      </c>
      <c r="F430" s="96" t="s">
        <v>152</v>
      </c>
      <c r="G430" s="96" t="s">
        <v>153</v>
      </c>
      <c r="H430" s="96" t="s">
        <v>154</v>
      </c>
      <c r="I430" s="96" t="s">
        <v>155</v>
      </c>
      <c r="J430" s="96" t="s">
        <v>156</v>
      </c>
      <c r="K430" s="96" t="s">
        <v>157</v>
      </c>
      <c r="L430" s="96" t="s">
        <v>158</v>
      </c>
      <c r="M430" s="96" t="s">
        <v>159</v>
      </c>
    </row>
    <row r="431">
      <c r="A431" s="96" t="s">
        <v>147</v>
      </c>
      <c r="B431" s="96" t="s">
        <v>148</v>
      </c>
      <c r="C431" s="96" t="s">
        <v>149</v>
      </c>
      <c r="D431" s="96" t="s">
        <v>150</v>
      </c>
      <c r="E431" s="96" t="s">
        <v>151</v>
      </c>
      <c r="F431" s="96" t="s">
        <v>152</v>
      </c>
      <c r="G431" s="96" t="s">
        <v>153</v>
      </c>
      <c r="H431" s="96" t="s">
        <v>154</v>
      </c>
      <c r="I431" s="96" t="s">
        <v>155</v>
      </c>
      <c r="J431" s="96" t="s">
        <v>156</v>
      </c>
      <c r="K431" s="96" t="s">
        <v>157</v>
      </c>
      <c r="L431" s="96" t="s">
        <v>158</v>
      </c>
      <c r="M431" s="96" t="s">
        <v>159</v>
      </c>
    </row>
    <row r="432">
      <c r="A432" s="96" t="s">
        <v>147</v>
      </c>
      <c r="B432" s="96" t="s">
        <v>148</v>
      </c>
      <c r="C432" s="96" t="s">
        <v>149</v>
      </c>
      <c r="D432" s="96" t="s">
        <v>150</v>
      </c>
      <c r="E432" s="96" t="s">
        <v>151</v>
      </c>
      <c r="F432" s="96" t="s">
        <v>152</v>
      </c>
      <c r="G432" s="96" t="s">
        <v>153</v>
      </c>
      <c r="H432" s="96" t="s">
        <v>154</v>
      </c>
      <c r="I432" s="96" t="s">
        <v>155</v>
      </c>
      <c r="J432" s="96" t="s">
        <v>156</v>
      </c>
      <c r="K432" s="96" t="s">
        <v>157</v>
      </c>
      <c r="L432" s="96" t="s">
        <v>158</v>
      </c>
      <c r="M432" s="96" t="s">
        <v>159</v>
      </c>
    </row>
    <row r="433">
      <c r="A433" s="96" t="s">
        <v>147</v>
      </c>
      <c r="B433" s="96" t="s">
        <v>148</v>
      </c>
      <c r="C433" s="96" t="s">
        <v>149</v>
      </c>
      <c r="D433" s="96" t="s">
        <v>150</v>
      </c>
      <c r="E433" s="96" t="s">
        <v>151</v>
      </c>
      <c r="F433" s="96" t="s">
        <v>152</v>
      </c>
      <c r="G433" s="96" t="s">
        <v>153</v>
      </c>
      <c r="H433" s="96" t="s">
        <v>154</v>
      </c>
      <c r="I433" s="96" t="s">
        <v>155</v>
      </c>
      <c r="J433" s="96" t="s">
        <v>156</v>
      </c>
      <c r="K433" s="96" t="s">
        <v>157</v>
      </c>
      <c r="L433" s="96" t="s">
        <v>158</v>
      </c>
      <c r="M433" s="96" t="s">
        <v>159</v>
      </c>
    </row>
    <row r="434">
      <c r="A434" s="96" t="s">
        <v>147</v>
      </c>
      <c r="B434" s="96" t="s">
        <v>148</v>
      </c>
      <c r="C434" s="96" t="s">
        <v>149</v>
      </c>
      <c r="D434" s="96" t="s">
        <v>150</v>
      </c>
      <c r="E434" s="96" t="s">
        <v>151</v>
      </c>
      <c r="F434" s="96" t="s">
        <v>152</v>
      </c>
      <c r="G434" s="96" t="s">
        <v>153</v>
      </c>
      <c r="H434" s="96" t="s">
        <v>154</v>
      </c>
      <c r="I434" s="96" t="s">
        <v>155</v>
      </c>
      <c r="J434" s="96" t="s">
        <v>156</v>
      </c>
      <c r="K434" s="96" t="s">
        <v>157</v>
      </c>
      <c r="L434" s="96" t="s">
        <v>158</v>
      </c>
      <c r="M434" s="96" t="s">
        <v>159</v>
      </c>
    </row>
    <row r="435">
      <c r="A435" s="96" t="s">
        <v>147</v>
      </c>
      <c r="B435" s="96" t="s">
        <v>148</v>
      </c>
      <c r="C435" s="96" t="s">
        <v>149</v>
      </c>
      <c r="D435" s="96" t="s">
        <v>150</v>
      </c>
      <c r="E435" s="96" t="s">
        <v>151</v>
      </c>
      <c r="F435" s="96" t="s">
        <v>152</v>
      </c>
      <c r="G435" s="96" t="s">
        <v>153</v>
      </c>
      <c r="H435" s="96" t="s">
        <v>154</v>
      </c>
      <c r="I435" s="96" t="s">
        <v>155</v>
      </c>
      <c r="J435" s="96" t="s">
        <v>156</v>
      </c>
      <c r="K435" s="96" t="s">
        <v>157</v>
      </c>
      <c r="L435" s="96" t="s">
        <v>158</v>
      </c>
      <c r="M435" s="96" t="s">
        <v>159</v>
      </c>
    </row>
    <row r="436">
      <c r="A436" s="96" t="s">
        <v>147</v>
      </c>
      <c r="B436" s="96" t="s">
        <v>148</v>
      </c>
      <c r="C436" s="96" t="s">
        <v>149</v>
      </c>
      <c r="D436" s="96" t="s">
        <v>150</v>
      </c>
      <c r="E436" s="96" t="s">
        <v>151</v>
      </c>
      <c r="F436" s="96" t="s">
        <v>152</v>
      </c>
      <c r="G436" s="96" t="s">
        <v>153</v>
      </c>
      <c r="H436" s="96" t="s">
        <v>154</v>
      </c>
      <c r="I436" s="96" t="s">
        <v>155</v>
      </c>
      <c r="J436" s="96" t="s">
        <v>156</v>
      </c>
      <c r="K436" s="96" t="s">
        <v>157</v>
      </c>
      <c r="L436" s="96" t="s">
        <v>158</v>
      </c>
      <c r="M436" s="96" t="s">
        <v>159</v>
      </c>
    </row>
    <row r="437">
      <c r="A437" s="96" t="s">
        <v>147</v>
      </c>
      <c r="B437" s="96" t="s">
        <v>148</v>
      </c>
      <c r="C437" s="96" t="s">
        <v>149</v>
      </c>
      <c r="D437" s="96" t="s">
        <v>150</v>
      </c>
      <c r="E437" s="96" t="s">
        <v>151</v>
      </c>
      <c r="F437" s="96" t="s">
        <v>152</v>
      </c>
      <c r="G437" s="96" t="s">
        <v>153</v>
      </c>
      <c r="H437" s="96" t="s">
        <v>154</v>
      </c>
      <c r="I437" s="96" t="s">
        <v>155</v>
      </c>
      <c r="J437" s="96" t="s">
        <v>156</v>
      </c>
      <c r="K437" s="96" t="s">
        <v>157</v>
      </c>
      <c r="L437" s="96" t="s">
        <v>158</v>
      </c>
      <c r="M437" s="96" t="s">
        <v>159</v>
      </c>
    </row>
    <row r="438">
      <c r="A438" s="96" t="s">
        <v>147</v>
      </c>
      <c r="B438" s="96" t="s">
        <v>148</v>
      </c>
      <c r="C438" s="96" t="s">
        <v>149</v>
      </c>
      <c r="D438" s="96" t="s">
        <v>150</v>
      </c>
      <c r="E438" s="96" t="s">
        <v>151</v>
      </c>
      <c r="F438" s="96" t="s">
        <v>152</v>
      </c>
      <c r="G438" s="96" t="s">
        <v>153</v>
      </c>
      <c r="H438" s="96" t="s">
        <v>154</v>
      </c>
      <c r="I438" s="96" t="s">
        <v>155</v>
      </c>
      <c r="J438" s="96" t="s">
        <v>156</v>
      </c>
      <c r="K438" s="96" t="s">
        <v>157</v>
      </c>
      <c r="L438" s="96" t="s">
        <v>158</v>
      </c>
      <c r="M438" s="96" t="s">
        <v>159</v>
      </c>
    </row>
    <row r="439">
      <c r="A439" s="96" t="s">
        <v>147</v>
      </c>
      <c r="B439" s="96" t="s">
        <v>148</v>
      </c>
      <c r="C439" s="96" t="s">
        <v>149</v>
      </c>
      <c r="D439" s="96" t="s">
        <v>150</v>
      </c>
      <c r="E439" s="96" t="s">
        <v>151</v>
      </c>
      <c r="F439" s="96" t="s">
        <v>152</v>
      </c>
      <c r="G439" s="96" t="s">
        <v>153</v>
      </c>
      <c r="H439" s="96" t="s">
        <v>154</v>
      </c>
      <c r="I439" s="96" t="s">
        <v>155</v>
      </c>
      <c r="J439" s="96" t="s">
        <v>156</v>
      </c>
      <c r="K439" s="96" t="s">
        <v>157</v>
      </c>
      <c r="L439" s="96" t="s">
        <v>158</v>
      </c>
      <c r="M439" s="96" t="s">
        <v>159</v>
      </c>
    </row>
    <row r="440">
      <c r="A440" s="96" t="s">
        <v>147</v>
      </c>
      <c r="B440" s="96" t="s">
        <v>148</v>
      </c>
      <c r="C440" s="96" t="s">
        <v>149</v>
      </c>
      <c r="D440" s="96" t="s">
        <v>150</v>
      </c>
      <c r="E440" s="96" t="s">
        <v>151</v>
      </c>
      <c r="F440" s="96" t="s">
        <v>152</v>
      </c>
      <c r="G440" s="96" t="s">
        <v>153</v>
      </c>
      <c r="H440" s="96" t="s">
        <v>154</v>
      </c>
      <c r="I440" s="96" t="s">
        <v>155</v>
      </c>
      <c r="J440" s="96" t="s">
        <v>156</v>
      </c>
      <c r="K440" s="96" t="s">
        <v>157</v>
      </c>
      <c r="L440" s="96" t="s">
        <v>158</v>
      </c>
      <c r="M440" s="96" t="s">
        <v>159</v>
      </c>
    </row>
    <row r="441">
      <c r="A441" s="96" t="s">
        <v>147</v>
      </c>
      <c r="B441" s="96" t="s">
        <v>148</v>
      </c>
      <c r="C441" s="96" t="s">
        <v>149</v>
      </c>
      <c r="D441" s="96" t="s">
        <v>150</v>
      </c>
      <c r="E441" s="96" t="s">
        <v>151</v>
      </c>
      <c r="F441" s="96" t="s">
        <v>152</v>
      </c>
      <c r="G441" s="96" t="s">
        <v>153</v>
      </c>
      <c r="H441" s="96" t="s">
        <v>154</v>
      </c>
      <c r="I441" s="96" t="s">
        <v>155</v>
      </c>
      <c r="J441" s="96" t="s">
        <v>156</v>
      </c>
      <c r="K441" s="96" t="s">
        <v>157</v>
      </c>
      <c r="L441" s="96" t="s">
        <v>158</v>
      </c>
      <c r="M441" s="96" t="s">
        <v>159</v>
      </c>
    </row>
    <row r="442">
      <c r="A442" s="96" t="s">
        <v>147</v>
      </c>
      <c r="B442" s="96" t="s">
        <v>148</v>
      </c>
      <c r="C442" s="96" t="s">
        <v>149</v>
      </c>
      <c r="D442" s="96" t="s">
        <v>150</v>
      </c>
      <c r="E442" s="96" t="s">
        <v>151</v>
      </c>
      <c r="F442" s="96" t="s">
        <v>152</v>
      </c>
      <c r="G442" s="96" t="s">
        <v>153</v>
      </c>
      <c r="H442" s="96" t="s">
        <v>154</v>
      </c>
      <c r="I442" s="96" t="s">
        <v>155</v>
      </c>
      <c r="J442" s="96" t="s">
        <v>156</v>
      </c>
      <c r="K442" s="96" t="s">
        <v>157</v>
      </c>
      <c r="L442" s="96" t="s">
        <v>158</v>
      </c>
      <c r="M442" s="96" t="s">
        <v>159</v>
      </c>
    </row>
    <row r="443">
      <c r="A443" s="96" t="s">
        <v>147</v>
      </c>
      <c r="B443" s="96" t="s">
        <v>148</v>
      </c>
      <c r="C443" s="96" t="s">
        <v>149</v>
      </c>
      <c r="D443" s="96" t="s">
        <v>150</v>
      </c>
      <c r="E443" s="96" t="s">
        <v>151</v>
      </c>
      <c r="F443" s="96" t="s">
        <v>152</v>
      </c>
      <c r="G443" s="96" t="s">
        <v>153</v>
      </c>
      <c r="H443" s="96" t="s">
        <v>154</v>
      </c>
      <c r="I443" s="96" t="s">
        <v>155</v>
      </c>
      <c r="J443" s="96" t="s">
        <v>156</v>
      </c>
      <c r="K443" s="96" t="s">
        <v>157</v>
      </c>
      <c r="L443" s="96" t="s">
        <v>158</v>
      </c>
      <c r="M443" s="96" t="s">
        <v>159</v>
      </c>
    </row>
    <row r="444">
      <c r="A444" s="96" t="s">
        <v>147</v>
      </c>
      <c r="B444" s="96" t="s">
        <v>148</v>
      </c>
      <c r="C444" s="96" t="s">
        <v>149</v>
      </c>
      <c r="D444" s="96" t="s">
        <v>150</v>
      </c>
      <c r="E444" s="96" t="s">
        <v>151</v>
      </c>
      <c r="F444" s="96" t="s">
        <v>152</v>
      </c>
      <c r="G444" s="96" t="s">
        <v>153</v>
      </c>
      <c r="H444" s="96" t="s">
        <v>154</v>
      </c>
      <c r="I444" s="96" t="s">
        <v>155</v>
      </c>
      <c r="J444" s="96" t="s">
        <v>156</v>
      </c>
      <c r="K444" s="96" t="s">
        <v>157</v>
      </c>
      <c r="L444" s="96" t="s">
        <v>158</v>
      </c>
      <c r="M444" s="96" t="s">
        <v>159</v>
      </c>
    </row>
    <row r="445">
      <c r="A445" s="96" t="s">
        <v>147</v>
      </c>
      <c r="B445" s="96" t="s">
        <v>148</v>
      </c>
      <c r="C445" s="96" t="s">
        <v>149</v>
      </c>
      <c r="D445" s="96" t="s">
        <v>150</v>
      </c>
      <c r="E445" s="96" t="s">
        <v>151</v>
      </c>
      <c r="F445" s="96" t="s">
        <v>152</v>
      </c>
      <c r="G445" s="96" t="s">
        <v>153</v>
      </c>
      <c r="H445" s="96" t="s">
        <v>154</v>
      </c>
      <c r="I445" s="96" t="s">
        <v>155</v>
      </c>
      <c r="J445" s="96" t="s">
        <v>156</v>
      </c>
      <c r="K445" s="96" t="s">
        <v>157</v>
      </c>
      <c r="L445" s="96" t="s">
        <v>158</v>
      </c>
      <c r="M445" s="96" t="s">
        <v>159</v>
      </c>
    </row>
    <row r="446">
      <c r="A446" s="96" t="s">
        <v>147</v>
      </c>
      <c r="B446" s="96" t="s">
        <v>148</v>
      </c>
      <c r="C446" s="96" t="s">
        <v>149</v>
      </c>
      <c r="D446" s="96" t="s">
        <v>150</v>
      </c>
      <c r="E446" s="96" t="s">
        <v>151</v>
      </c>
      <c r="F446" s="96" t="s">
        <v>152</v>
      </c>
      <c r="G446" s="96" t="s">
        <v>153</v>
      </c>
      <c r="H446" s="96" t="s">
        <v>154</v>
      </c>
      <c r="I446" s="96" t="s">
        <v>155</v>
      </c>
      <c r="J446" s="96" t="s">
        <v>156</v>
      </c>
      <c r="K446" s="96" t="s">
        <v>157</v>
      </c>
      <c r="L446" s="96" t="s">
        <v>158</v>
      </c>
      <c r="M446" s="96" t="s">
        <v>159</v>
      </c>
    </row>
    <row r="447">
      <c r="A447" s="96" t="s">
        <v>147</v>
      </c>
      <c r="B447" s="96" t="s">
        <v>148</v>
      </c>
      <c r="C447" s="96" t="s">
        <v>149</v>
      </c>
      <c r="D447" s="96" t="s">
        <v>150</v>
      </c>
      <c r="E447" s="96" t="s">
        <v>151</v>
      </c>
      <c r="F447" s="96" t="s">
        <v>152</v>
      </c>
      <c r="G447" s="96" t="s">
        <v>153</v>
      </c>
      <c r="H447" s="96" t="s">
        <v>154</v>
      </c>
      <c r="I447" s="96" t="s">
        <v>155</v>
      </c>
      <c r="J447" s="96" t="s">
        <v>156</v>
      </c>
      <c r="K447" s="96" t="s">
        <v>157</v>
      </c>
      <c r="L447" s="96" t="s">
        <v>158</v>
      </c>
      <c r="M447" s="96" t="s">
        <v>159</v>
      </c>
    </row>
    <row r="448">
      <c r="A448" s="96" t="s">
        <v>147</v>
      </c>
      <c r="B448" s="96" t="s">
        <v>148</v>
      </c>
      <c r="C448" s="96" t="s">
        <v>149</v>
      </c>
      <c r="D448" s="96" t="s">
        <v>150</v>
      </c>
      <c r="E448" s="96" t="s">
        <v>151</v>
      </c>
      <c r="F448" s="96" t="s">
        <v>152</v>
      </c>
      <c r="G448" s="96" t="s">
        <v>153</v>
      </c>
      <c r="H448" s="96" t="s">
        <v>154</v>
      </c>
      <c r="I448" s="96" t="s">
        <v>155</v>
      </c>
      <c r="J448" s="96" t="s">
        <v>156</v>
      </c>
      <c r="K448" s="96" t="s">
        <v>157</v>
      </c>
      <c r="L448" s="96" t="s">
        <v>158</v>
      </c>
      <c r="M448" s="96" t="s">
        <v>159</v>
      </c>
    </row>
    <row r="449">
      <c r="A449" s="96" t="s">
        <v>147</v>
      </c>
      <c r="B449" s="96" t="s">
        <v>148</v>
      </c>
      <c r="C449" s="96" t="s">
        <v>149</v>
      </c>
      <c r="D449" s="96" t="s">
        <v>150</v>
      </c>
      <c r="E449" s="96" t="s">
        <v>151</v>
      </c>
      <c r="F449" s="96" t="s">
        <v>152</v>
      </c>
      <c r="G449" s="96" t="s">
        <v>153</v>
      </c>
      <c r="H449" s="96" t="s">
        <v>154</v>
      </c>
      <c r="I449" s="96" t="s">
        <v>155</v>
      </c>
      <c r="J449" s="96" t="s">
        <v>156</v>
      </c>
      <c r="K449" s="96" t="s">
        <v>157</v>
      </c>
      <c r="L449" s="96" t="s">
        <v>158</v>
      </c>
      <c r="M449" s="96" t="s">
        <v>159</v>
      </c>
    </row>
    <row r="450">
      <c r="A450" s="96" t="s">
        <v>147</v>
      </c>
      <c r="B450" s="96" t="s">
        <v>148</v>
      </c>
      <c r="C450" s="96" t="s">
        <v>149</v>
      </c>
      <c r="D450" s="96" t="s">
        <v>150</v>
      </c>
      <c r="E450" s="96" t="s">
        <v>151</v>
      </c>
      <c r="F450" s="96" t="s">
        <v>152</v>
      </c>
      <c r="G450" s="96" t="s">
        <v>153</v>
      </c>
      <c r="H450" s="96" t="s">
        <v>154</v>
      </c>
      <c r="I450" s="96" t="s">
        <v>155</v>
      </c>
      <c r="J450" s="96" t="s">
        <v>156</v>
      </c>
      <c r="K450" s="96" t="s">
        <v>157</v>
      </c>
      <c r="L450" s="96" t="s">
        <v>158</v>
      </c>
      <c r="M450" s="96" t="s">
        <v>159</v>
      </c>
    </row>
    <row r="451">
      <c r="A451" s="96" t="s">
        <v>147</v>
      </c>
      <c r="B451" s="96" t="s">
        <v>148</v>
      </c>
      <c r="C451" s="96" t="s">
        <v>149</v>
      </c>
      <c r="D451" s="96" t="s">
        <v>150</v>
      </c>
      <c r="E451" s="96" t="s">
        <v>151</v>
      </c>
      <c r="F451" s="96" t="s">
        <v>152</v>
      </c>
      <c r="G451" s="96" t="s">
        <v>153</v>
      </c>
      <c r="H451" s="96" t="s">
        <v>154</v>
      </c>
      <c r="I451" s="96" t="s">
        <v>155</v>
      </c>
      <c r="J451" s="96" t="s">
        <v>156</v>
      </c>
      <c r="K451" s="96" t="s">
        <v>157</v>
      </c>
      <c r="L451" s="96" t="s">
        <v>158</v>
      </c>
      <c r="M451" s="96" t="s">
        <v>159</v>
      </c>
    </row>
    <row r="452">
      <c r="A452" s="96" t="s">
        <v>147</v>
      </c>
      <c r="B452" s="96" t="s">
        <v>148</v>
      </c>
      <c r="C452" s="96" t="s">
        <v>149</v>
      </c>
      <c r="D452" s="96" t="s">
        <v>150</v>
      </c>
      <c r="E452" s="96" t="s">
        <v>151</v>
      </c>
      <c r="F452" s="96" t="s">
        <v>152</v>
      </c>
      <c r="G452" s="96" t="s">
        <v>153</v>
      </c>
      <c r="H452" s="96" t="s">
        <v>154</v>
      </c>
      <c r="I452" s="96" t="s">
        <v>155</v>
      </c>
      <c r="J452" s="96" t="s">
        <v>156</v>
      </c>
      <c r="K452" s="96" t="s">
        <v>157</v>
      </c>
      <c r="L452" s="96" t="s">
        <v>158</v>
      </c>
      <c r="M452" s="96" t="s">
        <v>159</v>
      </c>
    </row>
    <row r="453">
      <c r="A453" s="96" t="s">
        <v>147</v>
      </c>
      <c r="B453" s="96" t="s">
        <v>148</v>
      </c>
      <c r="C453" s="96" t="s">
        <v>149</v>
      </c>
      <c r="D453" s="96" t="s">
        <v>150</v>
      </c>
      <c r="E453" s="96" t="s">
        <v>151</v>
      </c>
      <c r="F453" s="96" t="s">
        <v>152</v>
      </c>
      <c r="G453" s="96" t="s">
        <v>153</v>
      </c>
      <c r="H453" s="96" t="s">
        <v>154</v>
      </c>
      <c r="I453" s="96" t="s">
        <v>155</v>
      </c>
      <c r="J453" s="96" t="s">
        <v>156</v>
      </c>
      <c r="K453" s="96" t="s">
        <v>157</v>
      </c>
      <c r="L453" s="96" t="s">
        <v>158</v>
      </c>
      <c r="M453" s="96" t="s">
        <v>159</v>
      </c>
    </row>
    <row r="454">
      <c r="A454" s="96" t="s">
        <v>147</v>
      </c>
      <c r="B454" s="96" t="s">
        <v>148</v>
      </c>
      <c r="C454" s="96" t="s">
        <v>149</v>
      </c>
      <c r="D454" s="96" t="s">
        <v>150</v>
      </c>
      <c r="E454" s="96" t="s">
        <v>151</v>
      </c>
      <c r="F454" s="96" t="s">
        <v>152</v>
      </c>
      <c r="G454" s="96" t="s">
        <v>153</v>
      </c>
      <c r="H454" s="96" t="s">
        <v>154</v>
      </c>
      <c r="I454" s="96" t="s">
        <v>155</v>
      </c>
      <c r="J454" s="96" t="s">
        <v>156</v>
      </c>
      <c r="K454" s="96" t="s">
        <v>157</v>
      </c>
      <c r="L454" s="96" t="s">
        <v>158</v>
      </c>
      <c r="M454" s="96" t="s">
        <v>159</v>
      </c>
    </row>
    <row r="455">
      <c r="A455" s="96" t="s">
        <v>147</v>
      </c>
      <c r="B455" s="96" t="s">
        <v>148</v>
      </c>
      <c r="C455" s="96" t="s">
        <v>149</v>
      </c>
      <c r="D455" s="96" t="s">
        <v>150</v>
      </c>
      <c r="E455" s="96" t="s">
        <v>151</v>
      </c>
      <c r="F455" s="96" t="s">
        <v>152</v>
      </c>
      <c r="G455" s="96" t="s">
        <v>153</v>
      </c>
      <c r="H455" s="96" t="s">
        <v>154</v>
      </c>
      <c r="I455" s="96" t="s">
        <v>155</v>
      </c>
      <c r="J455" s="96" t="s">
        <v>156</v>
      </c>
      <c r="K455" s="96" t="s">
        <v>157</v>
      </c>
      <c r="L455" s="96" t="s">
        <v>158</v>
      </c>
      <c r="M455" s="96" t="s">
        <v>159</v>
      </c>
    </row>
    <row r="456">
      <c r="A456" s="96" t="s">
        <v>147</v>
      </c>
      <c r="B456" s="96" t="s">
        <v>148</v>
      </c>
      <c r="C456" s="96" t="s">
        <v>149</v>
      </c>
      <c r="D456" s="96" t="s">
        <v>150</v>
      </c>
      <c r="E456" s="96" t="s">
        <v>151</v>
      </c>
      <c r="F456" s="96" t="s">
        <v>152</v>
      </c>
      <c r="G456" s="96" t="s">
        <v>153</v>
      </c>
      <c r="H456" s="96" t="s">
        <v>154</v>
      </c>
      <c r="I456" s="96" t="s">
        <v>155</v>
      </c>
      <c r="J456" s="96" t="s">
        <v>156</v>
      </c>
      <c r="K456" s="96" t="s">
        <v>157</v>
      </c>
      <c r="L456" s="96" t="s">
        <v>158</v>
      </c>
      <c r="M456" s="96" t="s">
        <v>159</v>
      </c>
    </row>
    <row r="457">
      <c r="A457" s="96" t="s">
        <v>147</v>
      </c>
      <c r="B457" s="96" t="s">
        <v>148</v>
      </c>
      <c r="C457" s="96" t="s">
        <v>149</v>
      </c>
      <c r="D457" s="96" t="s">
        <v>150</v>
      </c>
      <c r="E457" s="96" t="s">
        <v>151</v>
      </c>
      <c r="F457" s="96" t="s">
        <v>152</v>
      </c>
      <c r="G457" s="96" t="s">
        <v>153</v>
      </c>
      <c r="H457" s="96" t="s">
        <v>154</v>
      </c>
      <c r="I457" s="96" t="s">
        <v>155</v>
      </c>
      <c r="J457" s="96" t="s">
        <v>156</v>
      </c>
      <c r="K457" s="96" t="s">
        <v>157</v>
      </c>
      <c r="L457" s="96" t="s">
        <v>158</v>
      </c>
      <c r="M457" s="96" t="s">
        <v>159</v>
      </c>
    </row>
    <row r="458">
      <c r="A458" s="96" t="s">
        <v>147</v>
      </c>
      <c r="B458" s="96" t="s">
        <v>148</v>
      </c>
      <c r="C458" s="96" t="s">
        <v>149</v>
      </c>
      <c r="D458" s="96" t="s">
        <v>150</v>
      </c>
      <c r="E458" s="96" t="s">
        <v>151</v>
      </c>
      <c r="F458" s="96" t="s">
        <v>152</v>
      </c>
      <c r="G458" s="96" t="s">
        <v>153</v>
      </c>
      <c r="H458" s="96" t="s">
        <v>154</v>
      </c>
      <c r="I458" s="96" t="s">
        <v>155</v>
      </c>
      <c r="J458" s="96" t="s">
        <v>156</v>
      </c>
      <c r="K458" s="96" t="s">
        <v>157</v>
      </c>
      <c r="L458" s="96" t="s">
        <v>158</v>
      </c>
      <c r="M458" s="96" t="s">
        <v>159</v>
      </c>
    </row>
    <row r="459">
      <c r="A459" s="96" t="s">
        <v>147</v>
      </c>
      <c r="B459" s="96" t="s">
        <v>148</v>
      </c>
      <c r="C459" s="96" t="s">
        <v>149</v>
      </c>
      <c r="D459" s="96" t="s">
        <v>150</v>
      </c>
      <c r="E459" s="96" t="s">
        <v>151</v>
      </c>
      <c r="F459" s="96" t="s">
        <v>152</v>
      </c>
      <c r="G459" s="96" t="s">
        <v>153</v>
      </c>
      <c r="H459" s="96" t="s">
        <v>154</v>
      </c>
      <c r="I459" s="96" t="s">
        <v>155</v>
      </c>
      <c r="J459" s="96" t="s">
        <v>156</v>
      </c>
      <c r="K459" s="96" t="s">
        <v>157</v>
      </c>
      <c r="L459" s="96" t="s">
        <v>158</v>
      </c>
      <c r="M459" s="96" t="s">
        <v>159</v>
      </c>
    </row>
    <row r="460">
      <c r="A460" s="96" t="s">
        <v>147</v>
      </c>
      <c r="B460" s="96" t="s">
        <v>148</v>
      </c>
      <c r="C460" s="96" t="s">
        <v>149</v>
      </c>
      <c r="D460" s="96" t="s">
        <v>150</v>
      </c>
      <c r="E460" s="96" t="s">
        <v>151</v>
      </c>
      <c r="F460" s="96" t="s">
        <v>152</v>
      </c>
      <c r="G460" s="96" t="s">
        <v>153</v>
      </c>
      <c r="H460" s="96" t="s">
        <v>154</v>
      </c>
      <c r="I460" s="96" t="s">
        <v>155</v>
      </c>
      <c r="J460" s="96" t="s">
        <v>156</v>
      </c>
      <c r="K460" s="96" t="s">
        <v>157</v>
      </c>
      <c r="L460" s="96" t="s">
        <v>158</v>
      </c>
      <c r="M460" s="96" t="s">
        <v>159</v>
      </c>
    </row>
    <row r="461">
      <c r="A461" s="96" t="s">
        <v>147</v>
      </c>
      <c r="B461" s="96" t="s">
        <v>148</v>
      </c>
      <c r="C461" s="96" t="s">
        <v>149</v>
      </c>
      <c r="D461" s="96" t="s">
        <v>150</v>
      </c>
      <c r="E461" s="96" t="s">
        <v>151</v>
      </c>
      <c r="F461" s="96" t="s">
        <v>152</v>
      </c>
      <c r="G461" s="96" t="s">
        <v>153</v>
      </c>
      <c r="H461" s="96" t="s">
        <v>154</v>
      </c>
      <c r="I461" s="96" t="s">
        <v>155</v>
      </c>
      <c r="J461" s="96" t="s">
        <v>156</v>
      </c>
      <c r="K461" s="96" t="s">
        <v>157</v>
      </c>
      <c r="L461" s="96" t="s">
        <v>158</v>
      </c>
      <c r="M461" s="96" t="s">
        <v>159</v>
      </c>
    </row>
    <row r="462">
      <c r="A462" s="96" t="s">
        <v>147</v>
      </c>
      <c r="B462" s="96" t="s">
        <v>148</v>
      </c>
      <c r="C462" s="96" t="s">
        <v>149</v>
      </c>
      <c r="D462" s="96" t="s">
        <v>150</v>
      </c>
      <c r="E462" s="96" t="s">
        <v>151</v>
      </c>
      <c r="F462" s="96" t="s">
        <v>152</v>
      </c>
      <c r="G462" s="96" t="s">
        <v>153</v>
      </c>
      <c r="H462" s="96" t="s">
        <v>154</v>
      </c>
      <c r="I462" s="96" t="s">
        <v>155</v>
      </c>
      <c r="J462" s="96" t="s">
        <v>156</v>
      </c>
      <c r="K462" s="96" t="s">
        <v>157</v>
      </c>
      <c r="L462" s="96" t="s">
        <v>158</v>
      </c>
      <c r="M462" s="96" t="s">
        <v>159</v>
      </c>
    </row>
    <row r="463">
      <c r="A463" s="96" t="s">
        <v>147</v>
      </c>
      <c r="B463" s="96" t="s">
        <v>148</v>
      </c>
      <c r="C463" s="96" t="s">
        <v>149</v>
      </c>
      <c r="D463" s="96" t="s">
        <v>150</v>
      </c>
      <c r="E463" s="96" t="s">
        <v>151</v>
      </c>
      <c r="F463" s="96" t="s">
        <v>152</v>
      </c>
      <c r="G463" s="96" t="s">
        <v>153</v>
      </c>
      <c r="H463" s="96" t="s">
        <v>154</v>
      </c>
      <c r="I463" s="96" t="s">
        <v>155</v>
      </c>
      <c r="J463" s="96" t="s">
        <v>156</v>
      </c>
      <c r="K463" s="96" t="s">
        <v>157</v>
      </c>
      <c r="L463" s="96" t="s">
        <v>158</v>
      </c>
      <c r="M463" s="96" t="s">
        <v>159</v>
      </c>
    </row>
    <row r="464">
      <c r="A464" s="96" t="s">
        <v>147</v>
      </c>
      <c r="B464" s="96" t="s">
        <v>148</v>
      </c>
      <c r="C464" s="96" t="s">
        <v>149</v>
      </c>
      <c r="D464" s="96" t="s">
        <v>150</v>
      </c>
      <c r="E464" s="96" t="s">
        <v>151</v>
      </c>
      <c r="F464" s="96" t="s">
        <v>152</v>
      </c>
      <c r="G464" s="96" t="s">
        <v>153</v>
      </c>
      <c r="H464" s="96" t="s">
        <v>154</v>
      </c>
      <c r="I464" s="96" t="s">
        <v>155</v>
      </c>
      <c r="J464" s="96" t="s">
        <v>156</v>
      </c>
      <c r="K464" s="96" t="s">
        <v>157</v>
      </c>
      <c r="L464" s="96" t="s">
        <v>158</v>
      </c>
      <c r="M464" s="96" t="s">
        <v>159</v>
      </c>
    </row>
    <row r="465">
      <c r="A465" s="96" t="s">
        <v>147</v>
      </c>
      <c r="B465" s="96" t="s">
        <v>148</v>
      </c>
      <c r="C465" s="96" t="s">
        <v>149</v>
      </c>
      <c r="D465" s="96" t="s">
        <v>150</v>
      </c>
      <c r="E465" s="96" t="s">
        <v>151</v>
      </c>
      <c r="F465" s="96" t="s">
        <v>152</v>
      </c>
      <c r="G465" s="96" t="s">
        <v>153</v>
      </c>
      <c r="H465" s="96" t="s">
        <v>154</v>
      </c>
      <c r="I465" s="96" t="s">
        <v>155</v>
      </c>
      <c r="J465" s="96" t="s">
        <v>156</v>
      </c>
      <c r="K465" s="96" t="s">
        <v>157</v>
      </c>
      <c r="L465" s="96" t="s">
        <v>158</v>
      </c>
      <c r="M465" s="96" t="s">
        <v>159</v>
      </c>
    </row>
    <row r="466">
      <c r="A466" s="96" t="s">
        <v>147</v>
      </c>
      <c r="B466" s="96" t="s">
        <v>148</v>
      </c>
      <c r="C466" s="96" t="s">
        <v>149</v>
      </c>
      <c r="D466" s="96" t="s">
        <v>150</v>
      </c>
      <c r="E466" s="96" t="s">
        <v>151</v>
      </c>
      <c r="F466" s="96" t="s">
        <v>152</v>
      </c>
      <c r="G466" s="96" t="s">
        <v>153</v>
      </c>
      <c r="H466" s="96" t="s">
        <v>154</v>
      </c>
      <c r="I466" s="96" t="s">
        <v>155</v>
      </c>
      <c r="J466" s="96" t="s">
        <v>156</v>
      </c>
      <c r="K466" s="96" t="s">
        <v>157</v>
      </c>
      <c r="L466" s="96" t="s">
        <v>158</v>
      </c>
      <c r="M466" s="96" t="s">
        <v>159</v>
      </c>
    </row>
    <row r="467">
      <c r="A467" s="96" t="s">
        <v>147</v>
      </c>
      <c r="B467" s="96" t="s">
        <v>148</v>
      </c>
      <c r="C467" s="96" t="s">
        <v>149</v>
      </c>
      <c r="D467" s="96" t="s">
        <v>150</v>
      </c>
      <c r="E467" s="96" t="s">
        <v>151</v>
      </c>
      <c r="F467" s="96" t="s">
        <v>152</v>
      </c>
      <c r="G467" s="96" t="s">
        <v>153</v>
      </c>
      <c r="H467" s="96" t="s">
        <v>154</v>
      </c>
      <c r="I467" s="96" t="s">
        <v>155</v>
      </c>
      <c r="J467" s="96" t="s">
        <v>156</v>
      </c>
      <c r="K467" s="96" t="s">
        <v>157</v>
      </c>
      <c r="L467" s="96" t="s">
        <v>158</v>
      </c>
      <c r="M467" s="96" t="s">
        <v>159</v>
      </c>
    </row>
    <row r="468">
      <c r="A468" s="96" t="s">
        <v>147</v>
      </c>
      <c r="B468" s="96" t="s">
        <v>148</v>
      </c>
      <c r="C468" s="96" t="s">
        <v>149</v>
      </c>
      <c r="D468" s="96" t="s">
        <v>150</v>
      </c>
      <c r="E468" s="96" t="s">
        <v>151</v>
      </c>
      <c r="F468" s="96" t="s">
        <v>152</v>
      </c>
      <c r="G468" s="96" t="s">
        <v>153</v>
      </c>
      <c r="H468" s="96" t="s">
        <v>154</v>
      </c>
      <c r="I468" s="96" t="s">
        <v>155</v>
      </c>
      <c r="J468" s="96" t="s">
        <v>156</v>
      </c>
      <c r="K468" s="96" t="s">
        <v>157</v>
      </c>
      <c r="L468" s="96" t="s">
        <v>158</v>
      </c>
      <c r="M468" s="96" t="s">
        <v>159</v>
      </c>
    </row>
    <row r="469">
      <c r="A469" s="96" t="s">
        <v>147</v>
      </c>
      <c r="B469" s="96" t="s">
        <v>148</v>
      </c>
      <c r="C469" s="96" t="s">
        <v>149</v>
      </c>
      <c r="D469" s="96" t="s">
        <v>150</v>
      </c>
      <c r="E469" s="96" t="s">
        <v>151</v>
      </c>
      <c r="F469" s="96" t="s">
        <v>152</v>
      </c>
      <c r="G469" s="96" t="s">
        <v>153</v>
      </c>
      <c r="H469" s="96" t="s">
        <v>154</v>
      </c>
      <c r="I469" s="96" t="s">
        <v>155</v>
      </c>
      <c r="J469" s="96" t="s">
        <v>156</v>
      </c>
      <c r="K469" s="96" t="s">
        <v>157</v>
      </c>
      <c r="L469" s="96" t="s">
        <v>158</v>
      </c>
      <c r="M469" s="96" t="s">
        <v>159</v>
      </c>
    </row>
    <row r="470">
      <c r="A470" s="96" t="s">
        <v>147</v>
      </c>
      <c r="B470" s="96" t="s">
        <v>148</v>
      </c>
      <c r="C470" s="96" t="s">
        <v>149</v>
      </c>
      <c r="D470" s="96" t="s">
        <v>150</v>
      </c>
      <c r="E470" s="96" t="s">
        <v>151</v>
      </c>
      <c r="F470" s="96" t="s">
        <v>152</v>
      </c>
      <c r="G470" s="96" t="s">
        <v>153</v>
      </c>
      <c r="H470" s="96" t="s">
        <v>154</v>
      </c>
      <c r="I470" s="96" t="s">
        <v>155</v>
      </c>
      <c r="J470" s="96" t="s">
        <v>156</v>
      </c>
      <c r="K470" s="96" t="s">
        <v>157</v>
      </c>
      <c r="L470" s="96" t="s">
        <v>158</v>
      </c>
      <c r="M470" s="96" t="s">
        <v>159</v>
      </c>
    </row>
    <row r="471">
      <c r="A471" s="96" t="s">
        <v>147</v>
      </c>
      <c r="B471" s="96" t="s">
        <v>148</v>
      </c>
      <c r="C471" s="96" t="s">
        <v>149</v>
      </c>
      <c r="D471" s="96" t="s">
        <v>150</v>
      </c>
      <c r="E471" s="96" t="s">
        <v>151</v>
      </c>
      <c r="F471" s="96" t="s">
        <v>152</v>
      </c>
      <c r="G471" s="96" t="s">
        <v>153</v>
      </c>
      <c r="H471" s="96" t="s">
        <v>154</v>
      </c>
      <c r="I471" s="96" t="s">
        <v>155</v>
      </c>
      <c r="J471" s="96" t="s">
        <v>156</v>
      </c>
      <c r="K471" s="96" t="s">
        <v>157</v>
      </c>
      <c r="L471" s="96" t="s">
        <v>158</v>
      </c>
      <c r="M471" s="96" t="s">
        <v>159</v>
      </c>
    </row>
    <row r="472">
      <c r="A472" s="96" t="s">
        <v>147</v>
      </c>
      <c r="B472" s="96" t="s">
        <v>148</v>
      </c>
      <c r="C472" s="96" t="s">
        <v>149</v>
      </c>
      <c r="D472" s="96" t="s">
        <v>150</v>
      </c>
      <c r="E472" s="96" t="s">
        <v>151</v>
      </c>
      <c r="F472" s="96" t="s">
        <v>152</v>
      </c>
      <c r="G472" s="96" t="s">
        <v>153</v>
      </c>
      <c r="H472" s="96" t="s">
        <v>154</v>
      </c>
      <c r="I472" s="96" t="s">
        <v>155</v>
      </c>
      <c r="J472" s="96" t="s">
        <v>156</v>
      </c>
      <c r="K472" s="96" t="s">
        <v>157</v>
      </c>
      <c r="L472" s="96" t="s">
        <v>158</v>
      </c>
      <c r="M472" s="96" t="s">
        <v>159</v>
      </c>
    </row>
    <row r="473">
      <c r="A473" s="96" t="s">
        <v>147</v>
      </c>
      <c r="B473" s="96" t="s">
        <v>148</v>
      </c>
      <c r="C473" s="96" t="s">
        <v>149</v>
      </c>
      <c r="D473" s="96" t="s">
        <v>150</v>
      </c>
      <c r="E473" s="96" t="s">
        <v>151</v>
      </c>
      <c r="F473" s="96" t="s">
        <v>152</v>
      </c>
      <c r="G473" s="96" t="s">
        <v>153</v>
      </c>
      <c r="H473" s="96" t="s">
        <v>154</v>
      </c>
      <c r="I473" s="96" t="s">
        <v>155</v>
      </c>
      <c r="J473" s="96" t="s">
        <v>156</v>
      </c>
      <c r="K473" s="96" t="s">
        <v>157</v>
      </c>
      <c r="L473" s="96" t="s">
        <v>158</v>
      </c>
      <c r="M473" s="96" t="s">
        <v>159</v>
      </c>
    </row>
  </sheetData>
  <mergeCells count="1">
    <mergeCell ref="D1:D17"/>
  </mergeCells>
  <drawing r:id="rId1"/>
</worksheet>
</file>